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8855-2019</t>
        </is>
      </c>
      <c r="B2" s="1" t="n">
        <v>43503</v>
      </c>
      <c r="C2" s="1" t="n">
        <v>45190</v>
      </c>
      <c r="D2" t="inlineStr">
        <is>
          <t>SKÅNE LÄN</t>
        </is>
      </c>
      <c r="E2" t="inlineStr">
        <is>
          <t>LUND</t>
        </is>
      </c>
      <c r="G2" t="n">
        <v>2.7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Desmeknopp
Lövgroda</t>
        </is>
      </c>
      <c r="S2">
        <f>HYPERLINK("https://klasma.github.io/Logging_LUND/artfynd/A 8855-2019.xlsx", "A 8855-2019")</f>
        <v/>
      </c>
      <c r="T2">
        <f>HYPERLINK("https://klasma.github.io/Logging_LUND/kartor/A 8855-2019.png", "A 8855-2019")</f>
        <v/>
      </c>
      <c r="V2">
        <f>HYPERLINK("https://klasma.github.io/Logging_LUND/klagomål/A 8855-2019.docx", "A 8855-2019")</f>
        <v/>
      </c>
      <c r="W2">
        <f>HYPERLINK("https://klasma.github.io/Logging_LUND/klagomålsmail/A 8855-2019.docx", "A 8855-2019")</f>
        <v/>
      </c>
      <c r="X2">
        <f>HYPERLINK("https://klasma.github.io/Logging_LUND/tillsyn/A 8855-2019.docx", "A 8855-2019")</f>
        <v/>
      </c>
      <c r="Y2">
        <f>HYPERLINK("https://klasma.github.io/Logging_LUND/tillsynsmail/A 8855-2019.docx", "A 8855-2019")</f>
        <v/>
      </c>
    </row>
    <row r="3" ht="15" customHeight="1">
      <c r="A3" t="inlineStr">
        <is>
          <t>A 43229-2019</t>
        </is>
      </c>
      <c r="B3" s="1" t="n">
        <v>43700</v>
      </c>
      <c r="C3" s="1" t="n">
        <v>45190</v>
      </c>
      <c r="D3" t="inlineStr">
        <is>
          <t>SKÅNE LÄN</t>
        </is>
      </c>
      <c r="E3" t="inlineStr">
        <is>
          <t>LUND</t>
        </is>
      </c>
      <c r="G3" t="n">
        <v>12.3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Spillkråka
Ätlig groda</t>
        </is>
      </c>
      <c r="S3">
        <f>HYPERLINK("https://klasma.github.io/Logging_LUND/artfynd/A 43229-2019.xlsx", "A 43229-2019")</f>
        <v/>
      </c>
      <c r="T3">
        <f>HYPERLINK("https://klasma.github.io/Logging_LUND/kartor/A 43229-2019.png", "A 43229-2019")</f>
        <v/>
      </c>
      <c r="V3">
        <f>HYPERLINK("https://klasma.github.io/Logging_LUND/klagomål/A 43229-2019.docx", "A 43229-2019")</f>
        <v/>
      </c>
      <c r="W3">
        <f>HYPERLINK("https://klasma.github.io/Logging_LUND/klagomålsmail/A 43229-2019.docx", "A 43229-2019")</f>
        <v/>
      </c>
      <c r="X3">
        <f>HYPERLINK("https://klasma.github.io/Logging_LUND/tillsyn/A 43229-2019.docx", "A 43229-2019")</f>
        <v/>
      </c>
      <c r="Y3">
        <f>HYPERLINK("https://klasma.github.io/Logging_LUND/tillsynsmail/A 43229-2019.docx", "A 43229-2019")</f>
        <v/>
      </c>
    </row>
    <row r="4" ht="15" customHeight="1">
      <c r="A4" t="inlineStr">
        <is>
          <t>A 40999-2021</t>
        </is>
      </c>
      <c r="B4" s="1" t="n">
        <v>44421</v>
      </c>
      <c r="C4" s="1" t="n">
        <v>45190</v>
      </c>
      <c r="D4" t="inlineStr">
        <is>
          <t>SKÅNE LÄN</t>
        </is>
      </c>
      <c r="E4" t="inlineStr">
        <is>
          <t>LUND</t>
        </is>
      </c>
      <c r="G4" t="n">
        <v>4.4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HYPERLINK("https://klasma.github.io/Logging_LUND/artfynd/A 40999-2021.xlsx", "A 40999-2021")</f>
        <v/>
      </c>
      <c r="T4">
        <f>HYPERLINK("https://klasma.github.io/Logging_LUND/kartor/A 40999-2021.png", "A 40999-2021")</f>
        <v/>
      </c>
      <c r="V4">
        <f>HYPERLINK("https://klasma.github.io/Logging_LUND/klagomål/A 40999-2021.docx", "A 40999-2021")</f>
        <v/>
      </c>
      <c r="W4">
        <f>HYPERLINK("https://klasma.github.io/Logging_LUND/klagomålsmail/A 40999-2021.docx", "A 40999-2021")</f>
        <v/>
      </c>
      <c r="X4">
        <f>HYPERLINK("https://klasma.github.io/Logging_LUND/tillsyn/A 40999-2021.docx", "A 40999-2021")</f>
        <v/>
      </c>
      <c r="Y4">
        <f>HYPERLINK("https://klasma.github.io/Logging_LUND/tillsynsmail/A 40999-2021.docx", "A 40999-2021")</f>
        <v/>
      </c>
    </row>
    <row r="5" ht="15" customHeight="1">
      <c r="A5" t="inlineStr">
        <is>
          <t>A 29038-2023</t>
        </is>
      </c>
      <c r="B5" s="1" t="n">
        <v>45104</v>
      </c>
      <c r="C5" s="1" t="n">
        <v>45190</v>
      </c>
      <c r="D5" t="inlineStr">
        <is>
          <t>SKÅNE LÄN</t>
        </is>
      </c>
      <c r="E5" t="inlineStr">
        <is>
          <t>LUND</t>
        </is>
      </c>
      <c r="G5" t="n">
        <v>10.1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Revig blodrot
Skogsbräsma</t>
        </is>
      </c>
      <c r="S5">
        <f>HYPERLINK("https://klasma.github.io/Logging_LUND/artfynd/A 29038-2023.xlsx", "A 29038-2023")</f>
        <v/>
      </c>
      <c r="T5">
        <f>HYPERLINK("https://klasma.github.io/Logging_LUND/kartor/A 29038-2023.png", "A 29038-2023")</f>
        <v/>
      </c>
      <c r="V5">
        <f>HYPERLINK("https://klasma.github.io/Logging_LUND/klagomål/A 29038-2023.docx", "A 29038-2023")</f>
        <v/>
      </c>
      <c r="W5">
        <f>HYPERLINK("https://klasma.github.io/Logging_LUND/klagomålsmail/A 29038-2023.docx", "A 29038-2023")</f>
        <v/>
      </c>
      <c r="X5">
        <f>HYPERLINK("https://klasma.github.io/Logging_LUND/tillsyn/A 29038-2023.docx", "A 29038-2023")</f>
        <v/>
      </c>
      <c r="Y5">
        <f>HYPERLINK("https://klasma.github.io/Logging_LUND/tillsynsmail/A 29038-2023.docx", "A 29038-2023")</f>
        <v/>
      </c>
    </row>
    <row r="6" ht="15" customHeight="1">
      <c r="A6" t="inlineStr">
        <is>
          <t>A 15860-2019</t>
        </is>
      </c>
      <c r="B6" s="1" t="n">
        <v>43543</v>
      </c>
      <c r="C6" s="1" t="n">
        <v>45190</v>
      </c>
      <c r="D6" t="inlineStr">
        <is>
          <t>SKÅNE LÄN</t>
        </is>
      </c>
      <c r="E6" t="inlineStr">
        <is>
          <t>LUND</t>
        </is>
      </c>
      <c r="G6" t="n">
        <v>26.6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Skogsbräsma</t>
        </is>
      </c>
      <c r="S6">
        <f>HYPERLINK("https://klasma.github.io/Logging_LUND/artfynd/A 15860-2019.xlsx", "A 15860-2019")</f>
        <v/>
      </c>
      <c r="T6">
        <f>HYPERLINK("https://klasma.github.io/Logging_LUND/kartor/A 15860-2019.png", "A 15860-2019")</f>
        <v/>
      </c>
      <c r="V6">
        <f>HYPERLINK("https://klasma.github.io/Logging_LUND/klagomål/A 15860-2019.docx", "A 15860-2019")</f>
        <v/>
      </c>
      <c r="W6">
        <f>HYPERLINK("https://klasma.github.io/Logging_LUND/klagomålsmail/A 15860-2019.docx", "A 15860-2019")</f>
        <v/>
      </c>
      <c r="X6">
        <f>HYPERLINK("https://klasma.github.io/Logging_LUND/tillsyn/A 15860-2019.docx", "A 15860-2019")</f>
        <v/>
      </c>
      <c r="Y6">
        <f>HYPERLINK("https://klasma.github.io/Logging_LUND/tillsynsmail/A 15860-2019.docx", "A 15860-2019")</f>
        <v/>
      </c>
    </row>
    <row r="7" ht="15" customHeight="1">
      <c r="A7" t="inlineStr">
        <is>
          <t>A 35443-2021</t>
        </is>
      </c>
      <c r="B7" s="1" t="n">
        <v>44385</v>
      </c>
      <c r="C7" s="1" t="n">
        <v>45190</v>
      </c>
      <c r="D7" t="inlineStr">
        <is>
          <t>SKÅNE LÄN</t>
        </is>
      </c>
      <c r="E7" t="inlineStr">
        <is>
          <t>LUND</t>
        </is>
      </c>
      <c r="G7" t="n">
        <v>4.2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Klubbfibbla</t>
        </is>
      </c>
      <c r="S7">
        <f>HYPERLINK("https://klasma.github.io/Logging_LUND/artfynd/A 35443-2021.xlsx", "A 35443-2021")</f>
        <v/>
      </c>
      <c r="T7">
        <f>HYPERLINK("https://klasma.github.io/Logging_LUND/kartor/A 35443-2021.png", "A 35443-2021")</f>
        <v/>
      </c>
      <c r="V7">
        <f>HYPERLINK("https://klasma.github.io/Logging_LUND/klagomål/A 35443-2021.docx", "A 35443-2021")</f>
        <v/>
      </c>
      <c r="W7">
        <f>HYPERLINK("https://klasma.github.io/Logging_LUND/klagomålsmail/A 35443-2021.docx", "A 35443-2021")</f>
        <v/>
      </c>
      <c r="X7">
        <f>HYPERLINK("https://klasma.github.io/Logging_LUND/tillsyn/A 35443-2021.docx", "A 35443-2021")</f>
        <v/>
      </c>
      <c r="Y7">
        <f>HYPERLINK("https://klasma.github.io/Logging_LUND/tillsynsmail/A 35443-2021.docx", "A 35443-2021")</f>
        <v/>
      </c>
    </row>
    <row r="8" ht="15" customHeight="1">
      <c r="A8" t="inlineStr">
        <is>
          <t>A 52355-2021</t>
        </is>
      </c>
      <c r="B8" s="1" t="n">
        <v>44464</v>
      </c>
      <c r="C8" s="1" t="n">
        <v>45190</v>
      </c>
      <c r="D8" t="inlineStr">
        <is>
          <t>SKÅNE LÄN</t>
        </is>
      </c>
      <c r="E8" t="inlineStr">
        <is>
          <t>LUND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HYPERLINK("https://klasma.github.io/Logging_LUND/artfynd/A 52355-2021.xlsx", "A 52355-2021")</f>
        <v/>
      </c>
      <c r="T8">
        <f>HYPERLINK("https://klasma.github.io/Logging_LUND/kartor/A 52355-2021.png", "A 52355-2021")</f>
        <v/>
      </c>
      <c r="V8">
        <f>HYPERLINK("https://klasma.github.io/Logging_LUND/klagomål/A 52355-2021.docx", "A 52355-2021")</f>
        <v/>
      </c>
      <c r="W8">
        <f>HYPERLINK("https://klasma.github.io/Logging_LUND/klagomålsmail/A 52355-2021.docx", "A 52355-2021")</f>
        <v/>
      </c>
      <c r="X8">
        <f>HYPERLINK("https://klasma.github.io/Logging_LUND/tillsyn/A 52355-2021.docx", "A 52355-2021")</f>
        <v/>
      </c>
      <c r="Y8">
        <f>HYPERLINK("https://klasma.github.io/Logging_LUND/tillsynsmail/A 52355-2021.docx", "A 52355-2021")</f>
        <v/>
      </c>
    </row>
    <row r="9" ht="15" customHeight="1">
      <c r="A9" t="inlineStr">
        <is>
          <t>A 72269-2021</t>
        </is>
      </c>
      <c r="B9" s="1" t="n">
        <v>44543</v>
      </c>
      <c r="C9" s="1" t="n">
        <v>45190</v>
      </c>
      <c r="D9" t="inlineStr">
        <is>
          <t>SKÅNE LÄN</t>
        </is>
      </c>
      <c r="E9" t="inlineStr">
        <is>
          <t>LUND</t>
        </is>
      </c>
      <c r="G9" t="n">
        <v>3.2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häxört</t>
        </is>
      </c>
      <c r="S9">
        <f>HYPERLINK("https://klasma.github.io/Logging_LUND/artfynd/A 72269-2021.xlsx", "A 72269-2021")</f>
        <v/>
      </c>
      <c r="T9">
        <f>HYPERLINK("https://klasma.github.io/Logging_LUND/kartor/A 72269-2021.png", "A 72269-2021")</f>
        <v/>
      </c>
      <c r="V9">
        <f>HYPERLINK("https://klasma.github.io/Logging_LUND/klagomål/A 72269-2021.docx", "A 72269-2021")</f>
        <v/>
      </c>
      <c r="W9">
        <f>HYPERLINK("https://klasma.github.io/Logging_LUND/klagomålsmail/A 72269-2021.docx", "A 72269-2021")</f>
        <v/>
      </c>
      <c r="X9">
        <f>HYPERLINK("https://klasma.github.io/Logging_LUND/tillsyn/A 72269-2021.docx", "A 72269-2021")</f>
        <v/>
      </c>
      <c r="Y9">
        <f>HYPERLINK("https://klasma.github.io/Logging_LUND/tillsynsmail/A 72269-2021.docx", "A 72269-2021")</f>
        <v/>
      </c>
    </row>
    <row r="10" ht="15" customHeight="1">
      <c r="A10" t="inlineStr">
        <is>
          <t>A 39774-2018</t>
        </is>
      </c>
      <c r="B10" s="1" t="n">
        <v>43342</v>
      </c>
      <c r="C10" s="1" t="n">
        <v>45190</v>
      </c>
      <c r="D10" t="inlineStr">
        <is>
          <t>SKÅNE LÄN</t>
        </is>
      </c>
      <c r="E10" t="inlineStr">
        <is>
          <t>LUND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63093-2018</t>
        </is>
      </c>
      <c r="B11" s="1" t="n">
        <v>43418</v>
      </c>
      <c r="C11" s="1" t="n">
        <v>45190</v>
      </c>
      <c r="D11" t="inlineStr">
        <is>
          <t>SKÅNE LÄN</t>
        </is>
      </c>
      <c r="E11" t="inlineStr">
        <is>
          <t>LUND</t>
        </is>
      </c>
      <c r="F11" t="inlineStr">
        <is>
          <t>Kommuner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67564-2018</t>
        </is>
      </c>
      <c r="B12" s="1" t="n">
        <v>43439</v>
      </c>
      <c r="C12" s="1" t="n">
        <v>45190</v>
      </c>
      <c r="D12" t="inlineStr">
        <is>
          <t>SKÅNE LÄN</t>
        </is>
      </c>
      <c r="E12" t="inlineStr">
        <is>
          <t>LUND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67563-2018</t>
        </is>
      </c>
      <c r="B13" s="1" t="n">
        <v>43439</v>
      </c>
      <c r="C13" s="1" t="n">
        <v>45190</v>
      </c>
      <c r="D13" t="inlineStr">
        <is>
          <t>SKÅNE LÄN</t>
        </is>
      </c>
      <c r="E13" t="inlineStr">
        <is>
          <t>LUND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68118-2018</t>
        </is>
      </c>
      <c r="B14" s="1" t="n">
        <v>43441</v>
      </c>
      <c r="C14" s="1" t="n">
        <v>45190</v>
      </c>
      <c r="D14" t="inlineStr">
        <is>
          <t>SKÅNE LÄN</t>
        </is>
      </c>
      <c r="E14" t="inlineStr">
        <is>
          <t>LUND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15956-2019</t>
        </is>
      </c>
      <c r="B15" s="1" t="n">
        <v>43544</v>
      </c>
      <c r="C15" s="1" t="n">
        <v>45190</v>
      </c>
      <c r="D15" t="inlineStr">
        <is>
          <t>SKÅNE LÄN</t>
        </is>
      </c>
      <c r="E15" t="inlineStr">
        <is>
          <t>LUND</t>
        </is>
      </c>
      <c r="G15" t="n">
        <v>6.7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15951-2019</t>
        </is>
      </c>
      <c r="B16" s="1" t="n">
        <v>43544</v>
      </c>
      <c r="C16" s="1" t="n">
        <v>45190</v>
      </c>
      <c r="D16" t="inlineStr">
        <is>
          <t>SKÅNE LÄN</t>
        </is>
      </c>
      <c r="E16" t="inlineStr">
        <is>
          <t>LUND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25866-2019</t>
        </is>
      </c>
      <c r="B17" s="1" t="n">
        <v>43605</v>
      </c>
      <c r="C17" s="1" t="n">
        <v>45190</v>
      </c>
      <c r="D17" t="inlineStr">
        <is>
          <t>SKÅNE LÄN</t>
        </is>
      </c>
      <c r="E17" t="inlineStr">
        <is>
          <t>LUND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29534-2019</t>
        </is>
      </c>
      <c r="B18" s="1" t="n">
        <v>43630</v>
      </c>
      <c r="C18" s="1" t="n">
        <v>45190</v>
      </c>
      <c r="D18" t="inlineStr">
        <is>
          <t>SKÅNE LÄN</t>
        </is>
      </c>
      <c r="E18" t="inlineStr">
        <is>
          <t>LUND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44783-2019</t>
        </is>
      </c>
      <c r="B19" s="1" t="n">
        <v>43707</v>
      </c>
      <c r="C19" s="1" t="n">
        <v>45190</v>
      </c>
      <c r="D19" t="inlineStr">
        <is>
          <t>SKÅNE LÄN</t>
        </is>
      </c>
      <c r="E19" t="inlineStr">
        <is>
          <t>LUND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45372-2019</t>
        </is>
      </c>
      <c r="B20" s="1" t="n">
        <v>43714</v>
      </c>
      <c r="C20" s="1" t="n">
        <v>45190</v>
      </c>
      <c r="D20" t="inlineStr">
        <is>
          <t>SKÅNE LÄN</t>
        </is>
      </c>
      <c r="E20" t="inlineStr">
        <is>
          <t>LUND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45374-2019</t>
        </is>
      </c>
      <c r="B21" s="1" t="n">
        <v>43714</v>
      </c>
      <c r="C21" s="1" t="n">
        <v>45190</v>
      </c>
      <c r="D21" t="inlineStr">
        <is>
          <t>SKÅNE LÄN</t>
        </is>
      </c>
      <c r="E21" t="inlineStr">
        <is>
          <t>LUND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6005-2020</t>
        </is>
      </c>
      <c r="B22" s="1" t="n">
        <v>43865</v>
      </c>
      <c r="C22" s="1" t="n">
        <v>45190</v>
      </c>
      <c r="D22" t="inlineStr">
        <is>
          <t>SKÅNE LÄN</t>
        </is>
      </c>
      <c r="E22" t="inlineStr">
        <is>
          <t>LUND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38688-2020</t>
        </is>
      </c>
      <c r="B23" s="1" t="n">
        <v>44061</v>
      </c>
      <c r="C23" s="1" t="n">
        <v>45190</v>
      </c>
      <c r="D23" t="inlineStr">
        <is>
          <t>SKÅNE LÄN</t>
        </is>
      </c>
      <c r="E23" t="inlineStr">
        <is>
          <t>LUND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48295-2020</t>
        </is>
      </c>
      <c r="B24" s="1" t="n">
        <v>44102</v>
      </c>
      <c r="C24" s="1" t="n">
        <v>45190</v>
      </c>
      <c r="D24" t="inlineStr">
        <is>
          <t>SKÅNE LÄN</t>
        </is>
      </c>
      <c r="E24" t="inlineStr">
        <is>
          <t>LUND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13194-2021</t>
        </is>
      </c>
      <c r="B25" s="1" t="n">
        <v>44272</v>
      </c>
      <c r="C25" s="1" t="n">
        <v>45190</v>
      </c>
      <c r="D25" t="inlineStr">
        <is>
          <t>SKÅNE LÄN</t>
        </is>
      </c>
      <c r="E25" t="inlineStr">
        <is>
          <t>LUND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22411-2021</t>
        </is>
      </c>
      <c r="B26" s="1" t="n">
        <v>44326</v>
      </c>
      <c r="C26" s="1" t="n">
        <v>45190</v>
      </c>
      <c r="D26" t="inlineStr">
        <is>
          <t>SKÅNE LÄN</t>
        </is>
      </c>
      <c r="E26" t="inlineStr">
        <is>
          <t>LUND</t>
        </is>
      </c>
      <c r="F26" t="inlineStr">
        <is>
          <t>Kommuner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32893-2021</t>
        </is>
      </c>
      <c r="B27" s="1" t="n">
        <v>44375</v>
      </c>
      <c r="C27" s="1" t="n">
        <v>45190</v>
      </c>
      <c r="D27" t="inlineStr">
        <is>
          <t>SKÅNE LÄN</t>
        </is>
      </c>
      <c r="E27" t="inlineStr">
        <is>
          <t>LUND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33985-2021</t>
        </is>
      </c>
      <c r="B28" s="1" t="n">
        <v>44378</v>
      </c>
      <c r="C28" s="1" t="n">
        <v>45190</v>
      </c>
      <c r="D28" t="inlineStr">
        <is>
          <t>SKÅNE LÄN</t>
        </is>
      </c>
      <c r="E28" t="inlineStr">
        <is>
          <t>LUND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33984-2021</t>
        </is>
      </c>
      <c r="B29" s="1" t="n">
        <v>44378</v>
      </c>
      <c r="C29" s="1" t="n">
        <v>45190</v>
      </c>
      <c r="D29" t="inlineStr">
        <is>
          <t>SKÅNE LÄN</t>
        </is>
      </c>
      <c r="E29" t="inlineStr">
        <is>
          <t>LUND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33983-2021</t>
        </is>
      </c>
      <c r="B30" s="1" t="n">
        <v>44378</v>
      </c>
      <c r="C30" s="1" t="n">
        <v>45190</v>
      </c>
      <c r="D30" t="inlineStr">
        <is>
          <t>SKÅNE LÄN</t>
        </is>
      </c>
      <c r="E30" t="inlineStr">
        <is>
          <t>LUND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56855-2021</t>
        </is>
      </c>
      <c r="B31" s="1" t="n">
        <v>44481</v>
      </c>
      <c r="C31" s="1" t="n">
        <v>45190</v>
      </c>
      <c r="D31" t="inlineStr">
        <is>
          <t>SKÅNE LÄN</t>
        </is>
      </c>
      <c r="E31" t="inlineStr">
        <is>
          <t>LUND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68005-2021</t>
        </is>
      </c>
      <c r="B32" s="1" t="n">
        <v>44525</v>
      </c>
      <c r="C32" s="1" t="n">
        <v>45190</v>
      </c>
      <c r="D32" t="inlineStr">
        <is>
          <t>SKÅNE LÄN</t>
        </is>
      </c>
      <c r="E32" t="inlineStr">
        <is>
          <t>LUND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13754-2022</t>
        </is>
      </c>
      <c r="B33" s="1" t="n">
        <v>44649</v>
      </c>
      <c r="C33" s="1" t="n">
        <v>45190</v>
      </c>
      <c r="D33" t="inlineStr">
        <is>
          <t>SKÅNE LÄN</t>
        </is>
      </c>
      <c r="E33" t="inlineStr">
        <is>
          <t>LUND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18873-2022</t>
        </is>
      </c>
      <c r="B34" s="1" t="n">
        <v>44690</v>
      </c>
      <c r="C34" s="1" t="n">
        <v>45190</v>
      </c>
      <c r="D34" t="inlineStr">
        <is>
          <t>SKÅNE LÄN</t>
        </is>
      </c>
      <c r="E34" t="inlineStr">
        <is>
          <t>LUND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28885-2022</t>
        </is>
      </c>
      <c r="B35" s="1" t="n">
        <v>44749</v>
      </c>
      <c r="C35" s="1" t="n">
        <v>45190</v>
      </c>
      <c r="D35" t="inlineStr">
        <is>
          <t>SKÅNE LÄN</t>
        </is>
      </c>
      <c r="E35" t="inlineStr">
        <is>
          <t>LUND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45771-2022</t>
        </is>
      </c>
      <c r="B36" s="1" t="n">
        <v>44846</v>
      </c>
      <c r="C36" s="1" t="n">
        <v>45190</v>
      </c>
      <c r="D36" t="inlineStr">
        <is>
          <t>SKÅNE LÄN</t>
        </is>
      </c>
      <c r="E36" t="inlineStr">
        <is>
          <t>LUND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45725-2022</t>
        </is>
      </c>
      <c r="B37" s="1" t="n">
        <v>44846</v>
      </c>
      <c r="C37" s="1" t="n">
        <v>45190</v>
      </c>
      <c r="D37" t="inlineStr">
        <is>
          <t>SKÅNE LÄN</t>
        </is>
      </c>
      <c r="E37" t="inlineStr">
        <is>
          <t>LUND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59338-2022</t>
        </is>
      </c>
      <c r="B38" s="1" t="n">
        <v>44904</v>
      </c>
      <c r="C38" s="1" t="n">
        <v>45190</v>
      </c>
      <c r="D38" t="inlineStr">
        <is>
          <t>SKÅNE LÄN</t>
        </is>
      </c>
      <c r="E38" t="inlineStr">
        <is>
          <t>LUND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59918-2022</t>
        </is>
      </c>
      <c r="B39" s="1" t="n">
        <v>44909</v>
      </c>
      <c r="C39" s="1" t="n">
        <v>45190</v>
      </c>
      <c r="D39" t="inlineStr">
        <is>
          <t>SKÅNE LÄN</t>
        </is>
      </c>
      <c r="E39" t="inlineStr">
        <is>
          <t>LUND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8601-2023</t>
        </is>
      </c>
      <c r="B40" s="1" t="n">
        <v>44977</v>
      </c>
      <c r="C40" s="1" t="n">
        <v>45190</v>
      </c>
      <c r="D40" t="inlineStr">
        <is>
          <t>SKÅNE LÄN</t>
        </is>
      </c>
      <c r="E40" t="inlineStr">
        <is>
          <t>LUND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17519-2023</t>
        </is>
      </c>
      <c r="B41" s="1" t="n">
        <v>45036</v>
      </c>
      <c r="C41" s="1" t="n">
        <v>45190</v>
      </c>
      <c r="D41" t="inlineStr">
        <is>
          <t>SKÅNE LÄN</t>
        </is>
      </c>
      <c r="E41" t="inlineStr">
        <is>
          <t>LUND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21767-2023</t>
        </is>
      </c>
      <c r="B42" s="1" t="n">
        <v>45065</v>
      </c>
      <c r="C42" s="1" t="n">
        <v>45190</v>
      </c>
      <c r="D42" t="inlineStr">
        <is>
          <t>SKÅNE LÄN</t>
        </is>
      </c>
      <c r="E42" t="inlineStr">
        <is>
          <t>LUND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27983-2023</t>
        </is>
      </c>
      <c r="B43" s="1" t="n">
        <v>45098</v>
      </c>
      <c r="C43" s="1" t="n">
        <v>45190</v>
      </c>
      <c r="D43" t="inlineStr">
        <is>
          <t>SKÅNE LÄN</t>
        </is>
      </c>
      <c r="E43" t="inlineStr">
        <is>
          <t>LUND</t>
        </is>
      </c>
      <c r="G43" t="n">
        <v>37.6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29036-2023</t>
        </is>
      </c>
      <c r="B44" s="1" t="n">
        <v>45104</v>
      </c>
      <c r="C44" s="1" t="n">
        <v>45190</v>
      </c>
      <c r="D44" t="inlineStr">
        <is>
          <t>SKÅNE LÄN</t>
        </is>
      </c>
      <c r="E44" t="inlineStr">
        <is>
          <t>LUND</t>
        </is>
      </c>
      <c r="G44" t="n">
        <v>10.6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29074-2023</t>
        </is>
      </c>
      <c r="B45" s="1" t="n">
        <v>45104</v>
      </c>
      <c r="C45" s="1" t="n">
        <v>45190</v>
      </c>
      <c r="D45" t="inlineStr">
        <is>
          <t>SKÅNE LÄN</t>
        </is>
      </c>
      <c r="E45" t="inlineStr">
        <is>
          <t>LUND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29075-2023</t>
        </is>
      </c>
      <c r="B46" s="1" t="n">
        <v>45104</v>
      </c>
      <c r="C46" s="1" t="n">
        <v>45190</v>
      </c>
      <c r="D46" t="inlineStr">
        <is>
          <t>SKÅNE LÄN</t>
        </is>
      </c>
      <c r="E46" t="inlineStr">
        <is>
          <t>LUND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29081-2023</t>
        </is>
      </c>
      <c r="B47" s="1" t="n">
        <v>45105</v>
      </c>
      <c r="C47" s="1" t="n">
        <v>45190</v>
      </c>
      <c r="D47" t="inlineStr">
        <is>
          <t>SKÅNE LÄN</t>
        </is>
      </c>
      <c r="E47" t="inlineStr">
        <is>
          <t>LUND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29083-2023</t>
        </is>
      </c>
      <c r="B48" s="1" t="n">
        <v>45105</v>
      </c>
      <c r="C48" s="1" t="n">
        <v>45190</v>
      </c>
      <c r="D48" t="inlineStr">
        <is>
          <t>SKÅNE LÄN</t>
        </is>
      </c>
      <c r="E48" t="inlineStr">
        <is>
          <t>LUND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29082-2023</t>
        </is>
      </c>
      <c r="B49" s="1" t="n">
        <v>45105</v>
      </c>
      <c r="C49" s="1" t="n">
        <v>45190</v>
      </c>
      <c r="D49" t="inlineStr">
        <is>
          <t>SKÅNE LÄN</t>
        </is>
      </c>
      <c r="E49" t="inlineStr">
        <is>
          <t>LUND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31764-2023</t>
        </is>
      </c>
      <c r="B50" s="1" t="n">
        <v>45118</v>
      </c>
      <c r="C50" s="1" t="n">
        <v>45190</v>
      </c>
      <c r="D50" t="inlineStr">
        <is>
          <t>SKÅNE LÄN</t>
        </is>
      </c>
      <c r="E50" t="inlineStr">
        <is>
          <t>LUND</t>
        </is>
      </c>
      <c r="F50" t="inlineStr">
        <is>
          <t>Kommuner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31773-2023</t>
        </is>
      </c>
      <c r="B51" s="1" t="n">
        <v>45118</v>
      </c>
      <c r="C51" s="1" t="n">
        <v>45190</v>
      </c>
      <c r="D51" t="inlineStr">
        <is>
          <t>SKÅNE LÄN</t>
        </is>
      </c>
      <c r="E51" t="inlineStr">
        <is>
          <t>LUND</t>
        </is>
      </c>
      <c r="F51" t="inlineStr">
        <is>
          <t>Kommuner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2023-09-21T06:48:56Z</dcterms:created>
  <dcterms:modified xmlns:dcterms="http://purl.org/dc/terms/" xmlns:xsi="http://www.w3.org/2001/XMLSchema-instance" xsi:type="dcterms:W3CDTF">2023-09-21T06:48:56Z</dcterms:modified>
</cp:coreProperties>
</file>