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45202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22231-2019.xlsx", "A 22231-2019")</f>
        <v/>
      </c>
      <c r="T2">
        <f>HYPERLINK("https://klasma.github.io/Logging_MALUNG-SALEN/kartor/A 22231-2019.png", "A 22231-2019")</f>
        <v/>
      </c>
      <c r="V2">
        <f>HYPERLINK("https://klasma.github.io/Logging_MALUNG-SALEN/klagomål/A 22231-2019.docx", "A 22231-2019")</f>
        <v/>
      </c>
      <c r="W2">
        <f>HYPERLINK("https://klasma.github.io/Logging_MALUNG-SALEN/klagomålsmail/A 22231-2019.docx", "A 22231-2019")</f>
        <v/>
      </c>
      <c r="X2">
        <f>HYPERLINK("https://klasma.github.io/Logging_MALUNG-SALEN/tillsyn/A 22231-2019.docx", "A 22231-2019")</f>
        <v/>
      </c>
      <c r="Y2">
        <f>HYPERLINK("https://klasma.github.io/Logging_MALUNG-SALEN/tillsynsmail/A 22231-2019.docx", "A 22231-2019")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45202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7383-2020.xlsx", "A 7383-2020")</f>
        <v/>
      </c>
      <c r="T3">
        <f>HYPERLINK("https://klasma.github.io/Logging_MALUNG-SALEN/kartor/A 7383-2020.png", "A 7383-2020")</f>
        <v/>
      </c>
      <c r="U3">
        <f>HYPERLINK("https://klasma.github.io/Logging_MALUNG-SALEN/knärot/A 7383-2020.png", "A 7383-2020")</f>
        <v/>
      </c>
      <c r="V3">
        <f>HYPERLINK("https://klasma.github.io/Logging_MALUNG-SALEN/klagomål/A 7383-2020.docx", "A 7383-2020")</f>
        <v/>
      </c>
      <c r="W3">
        <f>HYPERLINK("https://klasma.github.io/Logging_MALUNG-SALEN/klagomålsmail/A 7383-2020.docx", "A 7383-2020")</f>
        <v/>
      </c>
      <c r="X3">
        <f>HYPERLINK("https://klasma.github.io/Logging_MALUNG-SALEN/tillsyn/A 7383-2020.docx", "A 7383-2020")</f>
        <v/>
      </c>
      <c r="Y3">
        <f>HYPERLINK("https://klasma.github.io/Logging_MALUNG-SALEN/tillsynsmail/A 7383-2020.docx", "A 7383-2020")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45202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34901-2022.xlsx", "A 34901-2022")</f>
        <v/>
      </c>
      <c r="T4">
        <f>HYPERLINK("https://klasma.github.io/Logging_MALUNG-SALEN/kartor/A 34901-2022.png", "A 34901-2022")</f>
        <v/>
      </c>
      <c r="V4">
        <f>HYPERLINK("https://klasma.github.io/Logging_MALUNG-SALEN/klagomål/A 34901-2022.docx", "A 34901-2022")</f>
        <v/>
      </c>
      <c r="W4">
        <f>HYPERLINK("https://klasma.github.io/Logging_MALUNG-SALEN/klagomålsmail/A 34901-2022.docx", "A 34901-2022")</f>
        <v/>
      </c>
      <c r="X4">
        <f>HYPERLINK("https://klasma.github.io/Logging_MALUNG-SALEN/tillsyn/A 34901-2022.docx", "A 34901-2022")</f>
        <v/>
      </c>
      <c r="Y4">
        <f>HYPERLINK("https://klasma.github.io/Logging_MALUNG-SALEN/tillsynsmail/A 34901-2022.docx", "A 34901-2022")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45202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19847-2021.xlsx", "A 19847-2021")</f>
        <v/>
      </c>
      <c r="T5">
        <f>HYPERLINK("https://klasma.github.io/Logging_MALUNG-SALEN/kartor/A 19847-2021.png", "A 19847-2021")</f>
        <v/>
      </c>
      <c r="V5">
        <f>HYPERLINK("https://klasma.github.io/Logging_MALUNG-SALEN/klagomål/A 19847-2021.docx", "A 19847-2021")</f>
        <v/>
      </c>
      <c r="W5">
        <f>HYPERLINK("https://klasma.github.io/Logging_MALUNG-SALEN/klagomålsmail/A 19847-2021.docx", "A 19847-2021")</f>
        <v/>
      </c>
      <c r="X5">
        <f>HYPERLINK("https://klasma.github.io/Logging_MALUNG-SALEN/tillsyn/A 19847-2021.docx", "A 19847-2021")</f>
        <v/>
      </c>
      <c r="Y5">
        <f>HYPERLINK("https://klasma.github.io/Logging_MALUNG-SALEN/tillsynsmail/A 19847-2021.docx", "A 19847-2021")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45202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6138-2019.xlsx", "A 6138-2019")</f>
        <v/>
      </c>
      <c r="T6">
        <f>HYPERLINK("https://klasma.github.io/Logging_MALUNG-SALEN/kartor/A 6138-2019.png", "A 6138-2019")</f>
        <v/>
      </c>
      <c r="V6">
        <f>HYPERLINK("https://klasma.github.io/Logging_MALUNG-SALEN/klagomål/A 6138-2019.docx", "A 6138-2019")</f>
        <v/>
      </c>
      <c r="W6">
        <f>HYPERLINK("https://klasma.github.io/Logging_MALUNG-SALEN/klagomålsmail/A 6138-2019.docx", "A 6138-2019")</f>
        <v/>
      </c>
      <c r="X6">
        <f>HYPERLINK("https://klasma.github.io/Logging_MALUNG-SALEN/tillsyn/A 6138-2019.docx", "A 6138-2019")</f>
        <v/>
      </c>
      <c r="Y6">
        <f>HYPERLINK("https://klasma.github.io/Logging_MALUNG-SALEN/tillsynsmail/A 6138-2019.docx", "A 6138-2019")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45202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30281-2019.xlsx", "A 30281-2019")</f>
        <v/>
      </c>
      <c r="T7">
        <f>HYPERLINK("https://klasma.github.io/Logging_MALUNG-SALEN/kartor/A 30281-2019.png", "A 30281-2019")</f>
        <v/>
      </c>
      <c r="V7">
        <f>HYPERLINK("https://klasma.github.io/Logging_MALUNG-SALEN/klagomål/A 30281-2019.docx", "A 30281-2019")</f>
        <v/>
      </c>
      <c r="W7">
        <f>HYPERLINK("https://klasma.github.io/Logging_MALUNG-SALEN/klagomålsmail/A 30281-2019.docx", "A 30281-2019")</f>
        <v/>
      </c>
      <c r="X7">
        <f>HYPERLINK("https://klasma.github.io/Logging_MALUNG-SALEN/tillsyn/A 30281-2019.docx", "A 30281-2019")</f>
        <v/>
      </c>
      <c r="Y7">
        <f>HYPERLINK("https://klasma.github.io/Logging_MALUNG-SALEN/tillsynsmail/A 30281-2019.docx", "A 30281-2019")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45202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62314-2019.xlsx", "A 62314-2019")</f>
        <v/>
      </c>
      <c r="T8">
        <f>HYPERLINK("https://klasma.github.io/Logging_MALUNG-SALEN/kartor/A 62314-2019.png", "A 62314-2019")</f>
        <v/>
      </c>
      <c r="V8">
        <f>HYPERLINK("https://klasma.github.io/Logging_MALUNG-SALEN/klagomål/A 62314-2019.docx", "A 62314-2019")</f>
        <v/>
      </c>
      <c r="W8">
        <f>HYPERLINK("https://klasma.github.io/Logging_MALUNG-SALEN/klagomålsmail/A 62314-2019.docx", "A 62314-2019")</f>
        <v/>
      </c>
      <c r="X8">
        <f>HYPERLINK("https://klasma.github.io/Logging_MALUNG-SALEN/tillsyn/A 62314-2019.docx", "A 62314-2019")</f>
        <v/>
      </c>
      <c r="Y8">
        <f>HYPERLINK("https://klasma.github.io/Logging_MALUNG-SALEN/tillsynsmail/A 62314-2019.docx", "A 62314-2019")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45202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62103-2022.xlsx", "A 62103-2022")</f>
        <v/>
      </c>
      <c r="T9">
        <f>HYPERLINK("https://klasma.github.io/Logging_MALUNG-SALEN/kartor/A 62103-2022.png", "A 62103-2022")</f>
        <v/>
      </c>
      <c r="V9">
        <f>HYPERLINK("https://klasma.github.io/Logging_MALUNG-SALEN/klagomål/A 62103-2022.docx", "A 62103-2022")</f>
        <v/>
      </c>
      <c r="W9">
        <f>HYPERLINK("https://klasma.github.io/Logging_MALUNG-SALEN/klagomålsmail/A 62103-2022.docx", "A 62103-2022")</f>
        <v/>
      </c>
      <c r="X9">
        <f>HYPERLINK("https://klasma.github.io/Logging_MALUNG-SALEN/tillsyn/A 62103-2022.docx", "A 62103-2022")</f>
        <v/>
      </c>
      <c r="Y9">
        <f>HYPERLINK("https://klasma.github.io/Logging_MALUNG-SALEN/tillsynsmail/A 62103-2022.docx", "A 62103-2022")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45202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1118-2019.xlsx", "A 1118-2019")</f>
        <v/>
      </c>
      <c r="T10">
        <f>HYPERLINK("https://klasma.github.io/Logging_MALUNG-SALEN/kartor/A 1118-2019.png", "A 1118-2019")</f>
        <v/>
      </c>
      <c r="V10">
        <f>HYPERLINK("https://klasma.github.io/Logging_MALUNG-SALEN/klagomål/A 1118-2019.docx", "A 1118-2019")</f>
        <v/>
      </c>
      <c r="W10">
        <f>HYPERLINK("https://klasma.github.io/Logging_MALUNG-SALEN/klagomålsmail/A 1118-2019.docx", "A 1118-2019")</f>
        <v/>
      </c>
      <c r="X10">
        <f>HYPERLINK("https://klasma.github.io/Logging_MALUNG-SALEN/tillsyn/A 1118-2019.docx", "A 1118-2019")</f>
        <v/>
      </c>
      <c r="Y10">
        <f>HYPERLINK("https://klasma.github.io/Logging_MALUNG-SALEN/tillsynsmail/A 1118-2019.docx", "A 1118-2019")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45202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19473-2021.xlsx", "A 19473-2021")</f>
        <v/>
      </c>
      <c r="T11">
        <f>HYPERLINK("https://klasma.github.io/Logging_MALUNG-SALEN/kartor/A 19473-2021.png", "A 19473-2021")</f>
        <v/>
      </c>
      <c r="V11">
        <f>HYPERLINK("https://klasma.github.io/Logging_MALUNG-SALEN/klagomål/A 19473-2021.docx", "A 19473-2021")</f>
        <v/>
      </c>
      <c r="W11">
        <f>HYPERLINK("https://klasma.github.io/Logging_MALUNG-SALEN/klagomålsmail/A 19473-2021.docx", "A 19473-2021")</f>
        <v/>
      </c>
      <c r="X11">
        <f>HYPERLINK("https://klasma.github.io/Logging_MALUNG-SALEN/tillsyn/A 19473-2021.docx", "A 19473-2021")</f>
        <v/>
      </c>
      <c r="Y11">
        <f>HYPERLINK("https://klasma.github.io/Logging_MALUNG-SALEN/tillsynsmail/A 19473-2021.docx", "A 19473-2021")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45202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12291-2022.xlsx", "A 12291-2022")</f>
        <v/>
      </c>
      <c r="T12">
        <f>HYPERLINK("https://klasma.github.io/Logging_MALUNG-SALEN/kartor/A 12291-2022.png", "A 12291-2022")</f>
        <v/>
      </c>
      <c r="V12">
        <f>HYPERLINK("https://klasma.github.io/Logging_MALUNG-SALEN/klagomål/A 12291-2022.docx", "A 12291-2022")</f>
        <v/>
      </c>
      <c r="W12">
        <f>HYPERLINK("https://klasma.github.io/Logging_MALUNG-SALEN/klagomålsmail/A 12291-2022.docx", "A 12291-2022")</f>
        <v/>
      </c>
      <c r="X12">
        <f>HYPERLINK("https://klasma.github.io/Logging_MALUNG-SALEN/tillsyn/A 12291-2022.docx", "A 12291-2022")</f>
        <v/>
      </c>
      <c r="Y12">
        <f>HYPERLINK("https://klasma.github.io/Logging_MALUNG-SALEN/tillsynsmail/A 12291-2022.docx", "A 12291-2022")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45202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62204-2019.xlsx", "A 62204-2019")</f>
        <v/>
      </c>
      <c r="T13">
        <f>HYPERLINK("https://klasma.github.io/Logging_MALUNG-SALEN/kartor/A 62204-2019.png", "A 62204-2019")</f>
        <v/>
      </c>
      <c r="V13">
        <f>HYPERLINK("https://klasma.github.io/Logging_MALUNG-SALEN/klagomål/A 62204-2019.docx", "A 62204-2019")</f>
        <v/>
      </c>
      <c r="W13">
        <f>HYPERLINK("https://klasma.github.io/Logging_MALUNG-SALEN/klagomålsmail/A 62204-2019.docx", "A 62204-2019")</f>
        <v/>
      </c>
      <c r="X13">
        <f>HYPERLINK("https://klasma.github.io/Logging_MALUNG-SALEN/tillsyn/A 62204-2019.docx", "A 62204-2019")</f>
        <v/>
      </c>
      <c r="Y13">
        <f>HYPERLINK("https://klasma.github.io/Logging_MALUNG-SALEN/tillsynsmail/A 62204-2019.docx", "A 62204-2019")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45202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22001-2020.xlsx", "A 22001-2020")</f>
        <v/>
      </c>
      <c r="T14">
        <f>HYPERLINK("https://klasma.github.io/Logging_MALUNG-SALEN/kartor/A 22001-2020.png", "A 22001-2020")</f>
        <v/>
      </c>
      <c r="V14">
        <f>HYPERLINK("https://klasma.github.io/Logging_MALUNG-SALEN/klagomål/A 22001-2020.docx", "A 22001-2020")</f>
        <v/>
      </c>
      <c r="W14">
        <f>HYPERLINK("https://klasma.github.io/Logging_MALUNG-SALEN/klagomålsmail/A 22001-2020.docx", "A 22001-2020")</f>
        <v/>
      </c>
      <c r="X14">
        <f>HYPERLINK("https://klasma.github.io/Logging_MALUNG-SALEN/tillsyn/A 22001-2020.docx", "A 22001-2020")</f>
        <v/>
      </c>
      <c r="Y14">
        <f>HYPERLINK("https://klasma.github.io/Logging_MALUNG-SALEN/tillsynsmail/A 22001-2020.docx", "A 22001-2020")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45202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1117-2019.xlsx", "A 1117-2019")</f>
        <v/>
      </c>
      <c r="T15">
        <f>HYPERLINK("https://klasma.github.io/Logging_MALUNG-SALEN/kartor/A 1117-2019.png", "A 1117-2019")</f>
        <v/>
      </c>
      <c r="V15">
        <f>HYPERLINK("https://klasma.github.io/Logging_MALUNG-SALEN/klagomål/A 1117-2019.docx", "A 1117-2019")</f>
        <v/>
      </c>
      <c r="W15">
        <f>HYPERLINK("https://klasma.github.io/Logging_MALUNG-SALEN/klagomålsmail/A 1117-2019.docx", "A 1117-2019")</f>
        <v/>
      </c>
      <c r="X15">
        <f>HYPERLINK("https://klasma.github.io/Logging_MALUNG-SALEN/tillsyn/A 1117-2019.docx", "A 1117-2019")</f>
        <v/>
      </c>
      <c r="Y15">
        <f>HYPERLINK("https://klasma.github.io/Logging_MALUNG-SALEN/tillsynsmail/A 1117-2019.docx", "A 1117-2019")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45202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41607-2020.xlsx", "A 41607-2020")</f>
        <v/>
      </c>
      <c r="T16">
        <f>HYPERLINK("https://klasma.github.io/Logging_MALUNG-SALEN/kartor/A 41607-2020.png", "A 41607-2020")</f>
        <v/>
      </c>
      <c r="U16">
        <f>HYPERLINK("https://klasma.github.io/Logging_MALUNG-SALEN/knärot/A 41607-2020.png", "A 41607-2020")</f>
        <v/>
      </c>
      <c r="V16">
        <f>HYPERLINK("https://klasma.github.io/Logging_MALUNG-SALEN/klagomål/A 41607-2020.docx", "A 41607-2020")</f>
        <v/>
      </c>
      <c r="W16">
        <f>HYPERLINK("https://klasma.github.io/Logging_MALUNG-SALEN/klagomålsmail/A 41607-2020.docx", "A 41607-2020")</f>
        <v/>
      </c>
      <c r="X16">
        <f>HYPERLINK("https://klasma.github.io/Logging_MALUNG-SALEN/tillsyn/A 41607-2020.docx", "A 41607-2020")</f>
        <v/>
      </c>
      <c r="Y16">
        <f>HYPERLINK("https://klasma.github.io/Logging_MALUNG-SALEN/tillsynsmail/A 41607-2020.docx", "A 41607-2020")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45202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11549-2022.xlsx", "A 11549-2022")</f>
        <v/>
      </c>
      <c r="T17">
        <f>HYPERLINK("https://klasma.github.io/Logging_MALUNG-SALEN/kartor/A 11549-2022.png", "A 11549-2022")</f>
        <v/>
      </c>
      <c r="V17">
        <f>HYPERLINK("https://klasma.github.io/Logging_MALUNG-SALEN/klagomål/A 11549-2022.docx", "A 11549-2022")</f>
        <v/>
      </c>
      <c r="W17">
        <f>HYPERLINK("https://klasma.github.io/Logging_MALUNG-SALEN/klagomålsmail/A 11549-2022.docx", "A 11549-2022")</f>
        <v/>
      </c>
      <c r="X17">
        <f>HYPERLINK("https://klasma.github.io/Logging_MALUNG-SALEN/tillsyn/A 11549-2022.docx", "A 11549-2022")</f>
        <v/>
      </c>
      <c r="Y17">
        <f>HYPERLINK("https://klasma.github.io/Logging_MALUNG-SALEN/tillsynsmail/A 11549-2022.docx", "A 11549-2022")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45202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55850-2018.xlsx", "A 55850-2018")</f>
        <v/>
      </c>
      <c r="T18">
        <f>HYPERLINK("https://klasma.github.io/Logging_MALUNG-SALEN/kartor/A 55850-2018.png", "A 55850-2018")</f>
        <v/>
      </c>
      <c r="V18">
        <f>HYPERLINK("https://klasma.github.io/Logging_MALUNG-SALEN/klagomål/A 55850-2018.docx", "A 55850-2018")</f>
        <v/>
      </c>
      <c r="W18">
        <f>HYPERLINK("https://klasma.github.io/Logging_MALUNG-SALEN/klagomålsmail/A 55850-2018.docx", "A 55850-2018")</f>
        <v/>
      </c>
      <c r="X18">
        <f>HYPERLINK("https://klasma.github.io/Logging_MALUNG-SALEN/tillsyn/A 55850-2018.docx", "A 55850-2018")</f>
        <v/>
      </c>
      <c r="Y18">
        <f>HYPERLINK("https://klasma.github.io/Logging_MALUNG-SALEN/tillsynsmail/A 55850-2018.docx", "A 55850-2018")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45202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30548-2019.xlsx", "A 30548-2019")</f>
        <v/>
      </c>
      <c r="T19">
        <f>HYPERLINK("https://klasma.github.io/Logging_MALUNG-SALEN/kartor/A 30548-2019.png", "A 30548-2019")</f>
        <v/>
      </c>
      <c r="V19">
        <f>HYPERLINK("https://klasma.github.io/Logging_MALUNG-SALEN/klagomål/A 30548-2019.docx", "A 30548-2019")</f>
        <v/>
      </c>
      <c r="W19">
        <f>HYPERLINK("https://klasma.github.io/Logging_MALUNG-SALEN/klagomålsmail/A 30548-2019.docx", "A 30548-2019")</f>
        <v/>
      </c>
      <c r="X19">
        <f>HYPERLINK("https://klasma.github.io/Logging_MALUNG-SALEN/tillsyn/A 30548-2019.docx", "A 30548-2019")</f>
        <v/>
      </c>
      <c r="Y19">
        <f>HYPERLINK("https://klasma.github.io/Logging_MALUNG-SALEN/tillsynsmail/A 30548-2019.docx", "A 30548-2019")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45202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6359-2021.xlsx", "A 6359-2021")</f>
        <v/>
      </c>
      <c r="T20">
        <f>HYPERLINK("https://klasma.github.io/Logging_MALUNG-SALEN/kartor/A 6359-2021.png", "A 6359-2021")</f>
        <v/>
      </c>
      <c r="V20">
        <f>HYPERLINK("https://klasma.github.io/Logging_MALUNG-SALEN/klagomål/A 6359-2021.docx", "A 6359-2021")</f>
        <v/>
      </c>
      <c r="W20">
        <f>HYPERLINK("https://klasma.github.io/Logging_MALUNG-SALEN/klagomålsmail/A 6359-2021.docx", "A 6359-2021")</f>
        <v/>
      </c>
      <c r="X20">
        <f>HYPERLINK("https://klasma.github.io/Logging_MALUNG-SALEN/tillsyn/A 6359-2021.docx", "A 6359-2021")</f>
        <v/>
      </c>
      <c r="Y20">
        <f>HYPERLINK("https://klasma.github.io/Logging_MALUNG-SALEN/tillsynsmail/A 6359-2021.docx", "A 6359-2021")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45202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67302-2021.xlsx", "A 67302-2021")</f>
        <v/>
      </c>
      <c r="T21">
        <f>HYPERLINK("https://klasma.github.io/Logging_MALUNG-SALEN/kartor/A 67302-2021.png", "A 67302-2021")</f>
        <v/>
      </c>
      <c r="V21">
        <f>HYPERLINK("https://klasma.github.io/Logging_MALUNG-SALEN/klagomål/A 67302-2021.docx", "A 67302-2021")</f>
        <v/>
      </c>
      <c r="W21">
        <f>HYPERLINK("https://klasma.github.io/Logging_MALUNG-SALEN/klagomålsmail/A 67302-2021.docx", "A 67302-2021")</f>
        <v/>
      </c>
      <c r="X21">
        <f>HYPERLINK("https://klasma.github.io/Logging_MALUNG-SALEN/tillsyn/A 67302-2021.docx", "A 67302-2021")</f>
        <v/>
      </c>
      <c r="Y21">
        <f>HYPERLINK("https://klasma.github.io/Logging_MALUNG-SALEN/tillsynsmail/A 67302-2021.docx", "A 67302-2021")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45202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62318-2019.xlsx", "A 62318-2019")</f>
        <v/>
      </c>
      <c r="T22">
        <f>HYPERLINK("https://klasma.github.io/Logging_MALUNG-SALEN/kartor/A 62318-2019.png", "A 62318-2019")</f>
        <v/>
      </c>
      <c r="V22">
        <f>HYPERLINK("https://klasma.github.io/Logging_MALUNG-SALEN/klagomål/A 62318-2019.docx", "A 62318-2019")</f>
        <v/>
      </c>
      <c r="W22">
        <f>HYPERLINK("https://klasma.github.io/Logging_MALUNG-SALEN/klagomålsmail/A 62318-2019.docx", "A 62318-2019")</f>
        <v/>
      </c>
      <c r="X22">
        <f>HYPERLINK("https://klasma.github.io/Logging_MALUNG-SALEN/tillsyn/A 62318-2019.docx", "A 62318-2019")</f>
        <v/>
      </c>
      <c r="Y22">
        <f>HYPERLINK("https://klasma.github.io/Logging_MALUNG-SALEN/tillsynsmail/A 62318-2019.docx", "A 62318-2019")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45202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22238-2019.xlsx", "A 22238-2019")</f>
        <v/>
      </c>
      <c r="T23">
        <f>HYPERLINK("https://klasma.github.io/Logging_MALUNG-SALEN/kartor/A 22238-2019.png", "A 22238-2019")</f>
        <v/>
      </c>
      <c r="V23">
        <f>HYPERLINK("https://klasma.github.io/Logging_MALUNG-SALEN/klagomål/A 22238-2019.docx", "A 22238-2019")</f>
        <v/>
      </c>
      <c r="W23">
        <f>HYPERLINK("https://klasma.github.io/Logging_MALUNG-SALEN/klagomålsmail/A 22238-2019.docx", "A 22238-2019")</f>
        <v/>
      </c>
      <c r="X23">
        <f>HYPERLINK("https://klasma.github.io/Logging_MALUNG-SALEN/tillsyn/A 22238-2019.docx", "A 22238-2019")</f>
        <v/>
      </c>
      <c r="Y23">
        <f>HYPERLINK("https://klasma.github.io/Logging_MALUNG-SALEN/tillsynsmail/A 22238-2019.docx", "A 22238-2019")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45202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4956-2020.xlsx", "A 4956-2020")</f>
        <v/>
      </c>
      <c r="T24">
        <f>HYPERLINK("https://klasma.github.io/Logging_MALUNG-SALEN/kartor/A 4956-2020.png", "A 4956-2020")</f>
        <v/>
      </c>
      <c r="V24">
        <f>HYPERLINK("https://klasma.github.io/Logging_MALUNG-SALEN/klagomål/A 4956-2020.docx", "A 4956-2020")</f>
        <v/>
      </c>
      <c r="W24">
        <f>HYPERLINK("https://klasma.github.io/Logging_MALUNG-SALEN/klagomålsmail/A 4956-2020.docx", "A 4956-2020")</f>
        <v/>
      </c>
      <c r="X24">
        <f>HYPERLINK("https://klasma.github.io/Logging_MALUNG-SALEN/tillsyn/A 4956-2020.docx", "A 4956-2020")</f>
        <v/>
      </c>
      <c r="Y24">
        <f>HYPERLINK("https://klasma.github.io/Logging_MALUNG-SALEN/tillsynsmail/A 4956-2020.docx", "A 4956-2020")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45202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63734-2020.xlsx", "A 63734-2020")</f>
        <v/>
      </c>
      <c r="T25">
        <f>HYPERLINK("https://klasma.github.io/Logging_MALUNG-SALEN/kartor/A 63734-2020.png", "A 63734-2020")</f>
        <v/>
      </c>
      <c r="V25">
        <f>HYPERLINK("https://klasma.github.io/Logging_MALUNG-SALEN/klagomål/A 63734-2020.docx", "A 63734-2020")</f>
        <v/>
      </c>
      <c r="W25">
        <f>HYPERLINK("https://klasma.github.io/Logging_MALUNG-SALEN/klagomålsmail/A 63734-2020.docx", "A 63734-2020")</f>
        <v/>
      </c>
      <c r="X25">
        <f>HYPERLINK("https://klasma.github.io/Logging_MALUNG-SALEN/tillsyn/A 63734-2020.docx", "A 63734-2020")</f>
        <v/>
      </c>
      <c r="Y25">
        <f>HYPERLINK("https://klasma.github.io/Logging_MALUNG-SALEN/tillsynsmail/A 63734-2020.docx", "A 63734-2020")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45202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28070-2023.xlsx", "A 28070-2023")</f>
        <v/>
      </c>
      <c r="T26">
        <f>HYPERLINK("https://klasma.github.io/Logging_MALUNG-SALEN/kartor/A 28070-2023.png", "A 28070-2023")</f>
        <v/>
      </c>
      <c r="V26">
        <f>HYPERLINK("https://klasma.github.io/Logging_MALUNG-SALEN/klagomål/A 28070-2023.docx", "A 28070-2023")</f>
        <v/>
      </c>
      <c r="W26">
        <f>HYPERLINK("https://klasma.github.io/Logging_MALUNG-SALEN/klagomålsmail/A 28070-2023.docx", "A 28070-2023")</f>
        <v/>
      </c>
      <c r="X26">
        <f>HYPERLINK("https://klasma.github.io/Logging_MALUNG-SALEN/tillsyn/A 28070-2023.docx", "A 28070-2023")</f>
        <v/>
      </c>
      <c r="Y26">
        <f>HYPERLINK("https://klasma.github.io/Logging_MALUNG-SALEN/tillsynsmail/A 28070-2023.docx", "A 28070-2023")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45202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1031-2019.xlsx", "A 1031-2019")</f>
        <v/>
      </c>
      <c r="T27">
        <f>HYPERLINK("https://klasma.github.io/Logging_MALUNG-SALEN/kartor/A 1031-2019.png", "A 1031-2019")</f>
        <v/>
      </c>
      <c r="V27">
        <f>HYPERLINK("https://klasma.github.io/Logging_MALUNG-SALEN/klagomål/A 1031-2019.docx", "A 1031-2019")</f>
        <v/>
      </c>
      <c r="W27">
        <f>HYPERLINK("https://klasma.github.io/Logging_MALUNG-SALEN/klagomålsmail/A 1031-2019.docx", "A 1031-2019")</f>
        <v/>
      </c>
      <c r="X27">
        <f>HYPERLINK("https://klasma.github.io/Logging_MALUNG-SALEN/tillsyn/A 1031-2019.docx", "A 1031-2019")</f>
        <v/>
      </c>
      <c r="Y27">
        <f>HYPERLINK("https://klasma.github.io/Logging_MALUNG-SALEN/tillsynsmail/A 1031-2019.docx", "A 1031-2019")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45202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8393-2019.xlsx", "A 8393-2019")</f>
        <v/>
      </c>
      <c r="T28">
        <f>HYPERLINK("https://klasma.github.io/Logging_MALUNG-SALEN/kartor/A 8393-2019.png", "A 8393-2019")</f>
        <v/>
      </c>
      <c r="V28">
        <f>HYPERLINK("https://klasma.github.io/Logging_MALUNG-SALEN/klagomål/A 8393-2019.docx", "A 8393-2019")</f>
        <v/>
      </c>
      <c r="W28">
        <f>HYPERLINK("https://klasma.github.io/Logging_MALUNG-SALEN/klagomålsmail/A 8393-2019.docx", "A 8393-2019")</f>
        <v/>
      </c>
      <c r="X28">
        <f>HYPERLINK("https://klasma.github.io/Logging_MALUNG-SALEN/tillsyn/A 8393-2019.docx", "A 8393-2019")</f>
        <v/>
      </c>
      <c r="Y28">
        <f>HYPERLINK("https://klasma.github.io/Logging_MALUNG-SALEN/tillsynsmail/A 8393-2019.docx", "A 8393-2019")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45202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8394-2019.xlsx", "A 8394-2019")</f>
        <v/>
      </c>
      <c r="T29">
        <f>HYPERLINK("https://klasma.github.io/Logging_MALUNG-SALEN/kartor/A 8394-2019.png", "A 8394-2019")</f>
        <v/>
      </c>
      <c r="V29">
        <f>HYPERLINK("https://klasma.github.io/Logging_MALUNG-SALEN/klagomål/A 8394-2019.docx", "A 8394-2019")</f>
        <v/>
      </c>
      <c r="W29">
        <f>HYPERLINK("https://klasma.github.io/Logging_MALUNG-SALEN/klagomålsmail/A 8394-2019.docx", "A 8394-2019")</f>
        <v/>
      </c>
      <c r="X29">
        <f>HYPERLINK("https://klasma.github.io/Logging_MALUNG-SALEN/tillsyn/A 8394-2019.docx", "A 8394-2019")</f>
        <v/>
      </c>
      <c r="Y29">
        <f>HYPERLINK("https://klasma.github.io/Logging_MALUNG-SALEN/tillsynsmail/A 8394-2019.docx", "A 8394-2019")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45202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62321-2019.xlsx", "A 62321-2019")</f>
        <v/>
      </c>
      <c r="T30">
        <f>HYPERLINK("https://klasma.github.io/Logging_MALUNG-SALEN/kartor/A 62321-2019.png", "A 62321-2019")</f>
        <v/>
      </c>
      <c r="V30">
        <f>HYPERLINK("https://klasma.github.io/Logging_MALUNG-SALEN/klagomål/A 62321-2019.docx", "A 62321-2019")</f>
        <v/>
      </c>
      <c r="W30">
        <f>HYPERLINK("https://klasma.github.io/Logging_MALUNG-SALEN/klagomålsmail/A 62321-2019.docx", "A 62321-2019")</f>
        <v/>
      </c>
      <c r="X30">
        <f>HYPERLINK("https://klasma.github.io/Logging_MALUNG-SALEN/tillsyn/A 62321-2019.docx", "A 62321-2019")</f>
        <v/>
      </c>
      <c r="Y30">
        <f>HYPERLINK("https://klasma.github.io/Logging_MALUNG-SALEN/tillsynsmail/A 62321-2019.docx", "A 62321-2019")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45202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30133-2021.xlsx", "A 30133-2021")</f>
        <v/>
      </c>
      <c r="T31">
        <f>HYPERLINK("https://klasma.github.io/Logging_MALUNG-SALEN/kartor/A 30133-2021.png", "A 30133-2021")</f>
        <v/>
      </c>
      <c r="V31">
        <f>HYPERLINK("https://klasma.github.io/Logging_MALUNG-SALEN/klagomål/A 30133-2021.docx", "A 30133-2021")</f>
        <v/>
      </c>
      <c r="W31">
        <f>HYPERLINK("https://klasma.github.io/Logging_MALUNG-SALEN/klagomålsmail/A 30133-2021.docx", "A 30133-2021")</f>
        <v/>
      </c>
      <c r="X31">
        <f>HYPERLINK("https://klasma.github.io/Logging_MALUNG-SALEN/tillsyn/A 30133-2021.docx", "A 30133-2021")</f>
        <v/>
      </c>
      <c r="Y31">
        <f>HYPERLINK("https://klasma.github.io/Logging_MALUNG-SALEN/tillsynsmail/A 30133-2021.docx", "A 30133-2021")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45202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16885-2022.xlsx", "A 16885-2022")</f>
        <v/>
      </c>
      <c r="T32">
        <f>HYPERLINK("https://klasma.github.io/Logging_MALUNG-SALEN/kartor/A 16885-2022.png", "A 16885-2022")</f>
        <v/>
      </c>
      <c r="V32">
        <f>HYPERLINK("https://klasma.github.io/Logging_MALUNG-SALEN/klagomål/A 16885-2022.docx", "A 16885-2022")</f>
        <v/>
      </c>
      <c r="W32">
        <f>HYPERLINK("https://klasma.github.io/Logging_MALUNG-SALEN/klagomålsmail/A 16885-2022.docx", "A 16885-2022")</f>
        <v/>
      </c>
      <c r="X32">
        <f>HYPERLINK("https://klasma.github.io/Logging_MALUNG-SALEN/tillsyn/A 16885-2022.docx", "A 16885-2022")</f>
        <v/>
      </c>
      <c r="Y32">
        <f>HYPERLINK("https://klasma.github.io/Logging_MALUNG-SALEN/tillsynsmail/A 16885-2022.docx", "A 16885-2022")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45202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9781-2019.xlsx", "A 9781-2019")</f>
        <v/>
      </c>
      <c r="T33">
        <f>HYPERLINK("https://klasma.github.io/Logging_MALUNG-SALEN/kartor/A 9781-2019.png", "A 9781-2019")</f>
        <v/>
      </c>
      <c r="V33">
        <f>HYPERLINK("https://klasma.github.io/Logging_MALUNG-SALEN/klagomål/A 9781-2019.docx", "A 9781-2019")</f>
        <v/>
      </c>
      <c r="W33">
        <f>HYPERLINK("https://klasma.github.io/Logging_MALUNG-SALEN/klagomålsmail/A 9781-2019.docx", "A 9781-2019")</f>
        <v/>
      </c>
      <c r="X33">
        <f>HYPERLINK("https://klasma.github.io/Logging_MALUNG-SALEN/tillsyn/A 9781-2019.docx", "A 9781-2019")</f>
        <v/>
      </c>
      <c r="Y33">
        <f>HYPERLINK("https://klasma.github.io/Logging_MALUNG-SALEN/tillsynsmail/A 9781-2019.docx", "A 9781-2019")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45202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23141-2019.xlsx", "A 23141-2019")</f>
        <v/>
      </c>
      <c r="T34">
        <f>HYPERLINK("https://klasma.github.io/Logging_MALUNG-SALEN/kartor/A 23141-2019.png", "A 23141-2019")</f>
        <v/>
      </c>
      <c r="V34">
        <f>HYPERLINK("https://klasma.github.io/Logging_MALUNG-SALEN/klagomål/A 23141-2019.docx", "A 23141-2019")</f>
        <v/>
      </c>
      <c r="W34">
        <f>HYPERLINK("https://klasma.github.io/Logging_MALUNG-SALEN/klagomålsmail/A 23141-2019.docx", "A 23141-2019")</f>
        <v/>
      </c>
      <c r="X34">
        <f>HYPERLINK("https://klasma.github.io/Logging_MALUNG-SALEN/tillsyn/A 23141-2019.docx", "A 23141-2019")</f>
        <v/>
      </c>
      <c r="Y34">
        <f>HYPERLINK("https://klasma.github.io/Logging_MALUNG-SALEN/tillsynsmail/A 23141-2019.docx", "A 23141-2019")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45202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4969-2020.xlsx", "A 4969-2020")</f>
        <v/>
      </c>
      <c r="T35">
        <f>HYPERLINK("https://klasma.github.io/Logging_MALUNG-SALEN/kartor/A 4969-2020.png", "A 4969-2020")</f>
        <v/>
      </c>
      <c r="V35">
        <f>HYPERLINK("https://klasma.github.io/Logging_MALUNG-SALEN/klagomål/A 4969-2020.docx", "A 4969-2020")</f>
        <v/>
      </c>
      <c r="W35">
        <f>HYPERLINK("https://klasma.github.io/Logging_MALUNG-SALEN/klagomålsmail/A 4969-2020.docx", "A 4969-2020")</f>
        <v/>
      </c>
      <c r="X35">
        <f>HYPERLINK("https://klasma.github.io/Logging_MALUNG-SALEN/tillsyn/A 4969-2020.docx", "A 4969-2020")</f>
        <v/>
      </c>
      <c r="Y35">
        <f>HYPERLINK("https://klasma.github.io/Logging_MALUNG-SALEN/tillsynsmail/A 4969-2020.docx", "A 4969-2020")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45202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61997-2021.xlsx", "A 61997-2021")</f>
        <v/>
      </c>
      <c r="T36">
        <f>HYPERLINK("https://klasma.github.io/Logging_MALUNG-SALEN/kartor/A 61997-2021.png", "A 61997-2021")</f>
        <v/>
      </c>
      <c r="V36">
        <f>HYPERLINK("https://klasma.github.io/Logging_MALUNG-SALEN/klagomål/A 61997-2021.docx", "A 61997-2021")</f>
        <v/>
      </c>
      <c r="W36">
        <f>HYPERLINK("https://klasma.github.io/Logging_MALUNG-SALEN/klagomålsmail/A 61997-2021.docx", "A 61997-2021")</f>
        <v/>
      </c>
      <c r="X36">
        <f>HYPERLINK("https://klasma.github.io/Logging_MALUNG-SALEN/tillsyn/A 61997-2021.docx", "A 61997-2021")</f>
        <v/>
      </c>
      <c r="Y36">
        <f>HYPERLINK("https://klasma.github.io/Logging_MALUNG-SALEN/tillsynsmail/A 61997-2021.docx", "A 61997-2021")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45202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27462-2022.xlsx", "A 27462-2022")</f>
        <v/>
      </c>
      <c r="T37">
        <f>HYPERLINK("https://klasma.github.io/Logging_MALUNG-SALEN/kartor/A 27462-2022.png", "A 27462-2022")</f>
        <v/>
      </c>
      <c r="V37">
        <f>HYPERLINK("https://klasma.github.io/Logging_MALUNG-SALEN/klagomål/A 27462-2022.docx", "A 27462-2022")</f>
        <v/>
      </c>
      <c r="W37">
        <f>HYPERLINK("https://klasma.github.io/Logging_MALUNG-SALEN/klagomålsmail/A 27462-2022.docx", "A 27462-2022")</f>
        <v/>
      </c>
      <c r="X37">
        <f>HYPERLINK("https://klasma.github.io/Logging_MALUNG-SALEN/tillsyn/A 27462-2022.docx", "A 27462-2022")</f>
        <v/>
      </c>
      <c r="Y37">
        <f>HYPERLINK("https://klasma.github.io/Logging_MALUNG-SALEN/tillsynsmail/A 27462-2022.docx", "A 27462-2022")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45202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34878-2022.xlsx", "A 34878-2022")</f>
        <v/>
      </c>
      <c r="T38">
        <f>HYPERLINK("https://klasma.github.io/Logging_MALUNG-SALEN/kartor/A 34878-2022.png", "A 34878-2022")</f>
        <v/>
      </c>
      <c r="V38">
        <f>HYPERLINK("https://klasma.github.io/Logging_MALUNG-SALEN/klagomål/A 34878-2022.docx", "A 34878-2022")</f>
        <v/>
      </c>
      <c r="W38">
        <f>HYPERLINK("https://klasma.github.io/Logging_MALUNG-SALEN/klagomålsmail/A 34878-2022.docx", "A 34878-2022")</f>
        <v/>
      </c>
      <c r="X38">
        <f>HYPERLINK("https://klasma.github.io/Logging_MALUNG-SALEN/tillsyn/A 34878-2022.docx", "A 34878-2022")</f>
        <v/>
      </c>
      <c r="Y38">
        <f>HYPERLINK("https://klasma.github.io/Logging_MALUNG-SALEN/tillsynsmail/A 34878-2022.docx", "A 34878-2022")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45202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38542-2018.xlsx", "A 38542-2018")</f>
        <v/>
      </c>
      <c r="T39">
        <f>HYPERLINK("https://klasma.github.io/Logging_MALUNG-SALEN/kartor/A 38542-2018.png", "A 38542-2018")</f>
        <v/>
      </c>
      <c r="V39">
        <f>HYPERLINK("https://klasma.github.io/Logging_MALUNG-SALEN/klagomål/A 38542-2018.docx", "A 38542-2018")</f>
        <v/>
      </c>
      <c r="W39">
        <f>HYPERLINK("https://klasma.github.io/Logging_MALUNG-SALEN/klagomålsmail/A 38542-2018.docx", "A 38542-2018")</f>
        <v/>
      </c>
      <c r="X39">
        <f>HYPERLINK("https://klasma.github.io/Logging_MALUNG-SALEN/tillsyn/A 38542-2018.docx", "A 38542-2018")</f>
        <v/>
      </c>
      <c r="Y39">
        <f>HYPERLINK("https://klasma.github.io/Logging_MALUNG-SALEN/tillsynsmail/A 38542-2018.docx", "A 38542-2018")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45202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1114-2019.xlsx", "A 1114-2019")</f>
        <v/>
      </c>
      <c r="T40">
        <f>HYPERLINK("https://klasma.github.io/Logging_MALUNG-SALEN/kartor/A 1114-2019.png", "A 1114-2019")</f>
        <v/>
      </c>
      <c r="V40">
        <f>HYPERLINK("https://klasma.github.io/Logging_MALUNG-SALEN/klagomål/A 1114-2019.docx", "A 1114-2019")</f>
        <v/>
      </c>
      <c r="W40">
        <f>HYPERLINK("https://klasma.github.io/Logging_MALUNG-SALEN/klagomålsmail/A 1114-2019.docx", "A 1114-2019")</f>
        <v/>
      </c>
      <c r="X40">
        <f>HYPERLINK("https://klasma.github.io/Logging_MALUNG-SALEN/tillsyn/A 1114-2019.docx", "A 1114-2019")</f>
        <v/>
      </c>
      <c r="Y40">
        <f>HYPERLINK("https://klasma.github.io/Logging_MALUNG-SALEN/tillsynsmail/A 1114-2019.docx", "A 1114-2019")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45202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20918-2021.xlsx", "A 20918-2021")</f>
        <v/>
      </c>
      <c r="T41">
        <f>HYPERLINK("https://klasma.github.io/Logging_MALUNG-SALEN/kartor/A 20918-2021.png", "A 20918-2021")</f>
        <v/>
      </c>
      <c r="V41">
        <f>HYPERLINK("https://klasma.github.io/Logging_MALUNG-SALEN/klagomål/A 20918-2021.docx", "A 20918-2021")</f>
        <v/>
      </c>
      <c r="W41">
        <f>HYPERLINK("https://klasma.github.io/Logging_MALUNG-SALEN/klagomålsmail/A 20918-2021.docx", "A 20918-2021")</f>
        <v/>
      </c>
      <c r="X41">
        <f>HYPERLINK("https://klasma.github.io/Logging_MALUNG-SALEN/tillsyn/A 20918-2021.docx", "A 20918-2021")</f>
        <v/>
      </c>
      <c r="Y41">
        <f>HYPERLINK("https://klasma.github.io/Logging_MALUNG-SALEN/tillsynsmail/A 20918-2021.docx", "A 20918-2021")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45202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11710-2022.xlsx", "A 11710-2022")</f>
        <v/>
      </c>
      <c r="T42">
        <f>HYPERLINK("https://klasma.github.io/Logging_MALUNG-SALEN/kartor/A 11710-2022.png", "A 11710-2022")</f>
        <v/>
      </c>
      <c r="V42">
        <f>HYPERLINK("https://klasma.github.io/Logging_MALUNG-SALEN/klagomål/A 11710-2022.docx", "A 11710-2022")</f>
        <v/>
      </c>
      <c r="W42">
        <f>HYPERLINK("https://klasma.github.io/Logging_MALUNG-SALEN/klagomålsmail/A 11710-2022.docx", "A 11710-2022")</f>
        <v/>
      </c>
      <c r="X42">
        <f>HYPERLINK("https://klasma.github.io/Logging_MALUNG-SALEN/tillsyn/A 11710-2022.docx", "A 11710-2022")</f>
        <v/>
      </c>
      <c r="Y42">
        <f>HYPERLINK("https://klasma.github.io/Logging_MALUNG-SALEN/tillsynsmail/A 11710-2022.docx", "A 11710-2022")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45202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12636-2022.xlsx", "A 12636-2022")</f>
        <v/>
      </c>
      <c r="T43">
        <f>HYPERLINK("https://klasma.github.io/Logging_MALUNG-SALEN/kartor/A 12636-2022.png", "A 12636-2022")</f>
        <v/>
      </c>
      <c r="V43">
        <f>HYPERLINK("https://klasma.github.io/Logging_MALUNG-SALEN/klagomål/A 12636-2022.docx", "A 12636-2022")</f>
        <v/>
      </c>
      <c r="W43">
        <f>HYPERLINK("https://klasma.github.io/Logging_MALUNG-SALEN/klagomålsmail/A 12636-2022.docx", "A 12636-2022")</f>
        <v/>
      </c>
      <c r="X43">
        <f>HYPERLINK("https://klasma.github.io/Logging_MALUNG-SALEN/tillsyn/A 12636-2022.docx", "A 12636-2022")</f>
        <v/>
      </c>
      <c r="Y43">
        <f>HYPERLINK("https://klasma.github.io/Logging_MALUNG-SALEN/tillsynsmail/A 12636-2022.docx", "A 12636-2022")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45202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27212-2022.xlsx", "A 27212-2022")</f>
        <v/>
      </c>
      <c r="T44">
        <f>HYPERLINK("https://klasma.github.io/Logging_MALUNG-SALEN/kartor/A 27212-2022.png", "A 27212-2022")</f>
        <v/>
      </c>
      <c r="V44">
        <f>HYPERLINK("https://klasma.github.io/Logging_MALUNG-SALEN/klagomål/A 27212-2022.docx", "A 27212-2022")</f>
        <v/>
      </c>
      <c r="W44">
        <f>HYPERLINK("https://klasma.github.io/Logging_MALUNG-SALEN/klagomålsmail/A 27212-2022.docx", "A 27212-2022")</f>
        <v/>
      </c>
      <c r="X44">
        <f>HYPERLINK("https://klasma.github.io/Logging_MALUNG-SALEN/tillsyn/A 27212-2022.docx", "A 27212-2022")</f>
        <v/>
      </c>
      <c r="Y44">
        <f>HYPERLINK("https://klasma.github.io/Logging_MALUNG-SALEN/tillsynsmail/A 27212-2022.docx", "A 27212-2022")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45202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55664-2022.xlsx", "A 55664-2022")</f>
        <v/>
      </c>
      <c r="T45">
        <f>HYPERLINK("https://klasma.github.io/Logging_MALUNG-SALEN/kartor/A 55664-2022.png", "A 55664-2022")</f>
        <v/>
      </c>
      <c r="V45">
        <f>HYPERLINK("https://klasma.github.io/Logging_MALUNG-SALEN/klagomål/A 55664-2022.docx", "A 55664-2022")</f>
        <v/>
      </c>
      <c r="W45">
        <f>HYPERLINK("https://klasma.github.io/Logging_MALUNG-SALEN/klagomålsmail/A 55664-2022.docx", "A 55664-2022")</f>
        <v/>
      </c>
      <c r="X45">
        <f>HYPERLINK("https://klasma.github.io/Logging_MALUNG-SALEN/tillsyn/A 55664-2022.docx", "A 55664-2022")</f>
        <v/>
      </c>
      <c r="Y45">
        <f>HYPERLINK("https://klasma.github.io/Logging_MALUNG-SALEN/tillsynsmail/A 55664-2022.docx", "A 55664-2022")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45202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35329-2023.xlsx", "A 35329-2023")</f>
        <v/>
      </c>
      <c r="T46">
        <f>HYPERLINK("https://klasma.github.io/Logging_MALUNG-SALEN/kartor/A 35329-2023.png", "A 35329-2023")</f>
        <v/>
      </c>
      <c r="V46">
        <f>HYPERLINK("https://klasma.github.io/Logging_MALUNG-SALEN/klagomål/A 35329-2023.docx", "A 35329-2023")</f>
        <v/>
      </c>
      <c r="W46">
        <f>HYPERLINK("https://klasma.github.io/Logging_MALUNG-SALEN/klagomålsmail/A 35329-2023.docx", "A 35329-2023")</f>
        <v/>
      </c>
      <c r="X46">
        <f>HYPERLINK("https://klasma.github.io/Logging_MALUNG-SALEN/tillsyn/A 35329-2023.docx", "A 35329-2023")</f>
        <v/>
      </c>
      <c r="Y46">
        <f>HYPERLINK("https://klasma.github.io/Logging_MALUNG-SALEN/tillsynsmail/A 35329-2023.docx", "A 35329-2023")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45202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47561-2018.xlsx", "A 47561-2018")</f>
        <v/>
      </c>
      <c r="T47">
        <f>HYPERLINK("https://klasma.github.io/Logging_MALUNG-SALEN/kartor/A 47561-2018.png", "A 47561-2018")</f>
        <v/>
      </c>
      <c r="V47">
        <f>HYPERLINK("https://klasma.github.io/Logging_MALUNG-SALEN/klagomål/A 47561-2018.docx", "A 47561-2018")</f>
        <v/>
      </c>
      <c r="W47">
        <f>HYPERLINK("https://klasma.github.io/Logging_MALUNG-SALEN/klagomålsmail/A 47561-2018.docx", "A 47561-2018")</f>
        <v/>
      </c>
      <c r="X47">
        <f>HYPERLINK("https://klasma.github.io/Logging_MALUNG-SALEN/tillsyn/A 47561-2018.docx", "A 47561-2018")</f>
        <v/>
      </c>
      <c r="Y47">
        <f>HYPERLINK("https://klasma.github.io/Logging_MALUNG-SALEN/tillsynsmail/A 47561-2018.docx", "A 47561-2018")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45202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49606-2018.xlsx", "A 49606-2018")</f>
        <v/>
      </c>
      <c r="T48">
        <f>HYPERLINK("https://klasma.github.io/Logging_MALUNG-SALEN/kartor/A 49606-2018.png", "A 49606-2018")</f>
        <v/>
      </c>
      <c r="V48">
        <f>HYPERLINK("https://klasma.github.io/Logging_MALUNG-SALEN/klagomål/A 49606-2018.docx", "A 49606-2018")</f>
        <v/>
      </c>
      <c r="W48">
        <f>HYPERLINK("https://klasma.github.io/Logging_MALUNG-SALEN/klagomålsmail/A 49606-2018.docx", "A 49606-2018")</f>
        <v/>
      </c>
      <c r="X48">
        <f>HYPERLINK("https://klasma.github.io/Logging_MALUNG-SALEN/tillsyn/A 49606-2018.docx", "A 49606-2018")</f>
        <v/>
      </c>
      <c r="Y48">
        <f>HYPERLINK("https://klasma.github.io/Logging_MALUNG-SALEN/tillsynsmail/A 49606-2018.docx", "A 49606-2018")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45202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4399-2019.xlsx", "A 4399-2019")</f>
        <v/>
      </c>
      <c r="T49">
        <f>HYPERLINK("https://klasma.github.io/Logging_MALUNG-SALEN/kartor/A 4399-2019.png", "A 4399-2019")</f>
        <v/>
      </c>
      <c r="V49">
        <f>HYPERLINK("https://klasma.github.io/Logging_MALUNG-SALEN/klagomål/A 4399-2019.docx", "A 4399-2019")</f>
        <v/>
      </c>
      <c r="W49">
        <f>HYPERLINK("https://klasma.github.io/Logging_MALUNG-SALEN/klagomålsmail/A 4399-2019.docx", "A 4399-2019")</f>
        <v/>
      </c>
      <c r="X49">
        <f>HYPERLINK("https://klasma.github.io/Logging_MALUNG-SALEN/tillsyn/A 4399-2019.docx", "A 4399-2019")</f>
        <v/>
      </c>
      <c r="Y49">
        <f>HYPERLINK("https://klasma.github.io/Logging_MALUNG-SALEN/tillsynsmail/A 4399-2019.docx", "A 4399-2019")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45202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9115-2019.xlsx", "A 9115-2019")</f>
        <v/>
      </c>
      <c r="T50">
        <f>HYPERLINK("https://klasma.github.io/Logging_MALUNG-SALEN/kartor/A 9115-2019.png", "A 9115-2019")</f>
        <v/>
      </c>
      <c r="V50">
        <f>HYPERLINK("https://klasma.github.io/Logging_MALUNG-SALEN/klagomål/A 9115-2019.docx", "A 9115-2019")</f>
        <v/>
      </c>
      <c r="W50">
        <f>HYPERLINK("https://klasma.github.io/Logging_MALUNG-SALEN/klagomålsmail/A 9115-2019.docx", "A 9115-2019")</f>
        <v/>
      </c>
      <c r="X50">
        <f>HYPERLINK("https://klasma.github.io/Logging_MALUNG-SALEN/tillsyn/A 9115-2019.docx", "A 9115-2019")</f>
        <v/>
      </c>
      <c r="Y50">
        <f>HYPERLINK("https://klasma.github.io/Logging_MALUNG-SALEN/tillsynsmail/A 9115-2019.docx", "A 9115-2019")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45202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16034-2019.xlsx", "A 16034-2019")</f>
        <v/>
      </c>
      <c r="T51">
        <f>HYPERLINK("https://klasma.github.io/Logging_MALUNG-SALEN/kartor/A 16034-2019.png", "A 16034-2019")</f>
        <v/>
      </c>
      <c r="V51">
        <f>HYPERLINK("https://klasma.github.io/Logging_MALUNG-SALEN/klagomål/A 16034-2019.docx", "A 16034-2019")</f>
        <v/>
      </c>
      <c r="W51">
        <f>HYPERLINK("https://klasma.github.io/Logging_MALUNG-SALEN/klagomålsmail/A 16034-2019.docx", "A 16034-2019")</f>
        <v/>
      </c>
      <c r="X51">
        <f>HYPERLINK("https://klasma.github.io/Logging_MALUNG-SALEN/tillsyn/A 16034-2019.docx", "A 16034-2019")</f>
        <v/>
      </c>
      <c r="Y51">
        <f>HYPERLINK("https://klasma.github.io/Logging_MALUNG-SALEN/tillsynsmail/A 16034-2019.docx", "A 16034-2019")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45202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39475-2019.xlsx", "A 39475-2019")</f>
        <v/>
      </c>
      <c r="T52">
        <f>HYPERLINK("https://klasma.github.io/Logging_MALUNG-SALEN/kartor/A 39475-2019.png", "A 39475-2019")</f>
        <v/>
      </c>
      <c r="V52">
        <f>HYPERLINK("https://klasma.github.io/Logging_MALUNG-SALEN/klagomål/A 39475-2019.docx", "A 39475-2019")</f>
        <v/>
      </c>
      <c r="W52">
        <f>HYPERLINK("https://klasma.github.io/Logging_MALUNG-SALEN/klagomålsmail/A 39475-2019.docx", "A 39475-2019")</f>
        <v/>
      </c>
      <c r="X52">
        <f>HYPERLINK("https://klasma.github.io/Logging_MALUNG-SALEN/tillsyn/A 39475-2019.docx", "A 39475-2019")</f>
        <v/>
      </c>
      <c r="Y52">
        <f>HYPERLINK("https://klasma.github.io/Logging_MALUNG-SALEN/tillsynsmail/A 39475-2019.docx", "A 39475-2019")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45202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62206-2019.xlsx", "A 62206-2019")</f>
        <v/>
      </c>
      <c r="T53">
        <f>HYPERLINK("https://klasma.github.io/Logging_MALUNG-SALEN/kartor/A 62206-2019.png", "A 62206-2019")</f>
        <v/>
      </c>
      <c r="V53">
        <f>HYPERLINK("https://klasma.github.io/Logging_MALUNG-SALEN/klagomål/A 62206-2019.docx", "A 62206-2019")</f>
        <v/>
      </c>
      <c r="W53">
        <f>HYPERLINK("https://klasma.github.io/Logging_MALUNG-SALEN/klagomålsmail/A 62206-2019.docx", "A 62206-2019")</f>
        <v/>
      </c>
      <c r="X53">
        <f>HYPERLINK("https://klasma.github.io/Logging_MALUNG-SALEN/tillsyn/A 62206-2019.docx", "A 62206-2019")</f>
        <v/>
      </c>
      <c r="Y53">
        <f>HYPERLINK("https://klasma.github.io/Logging_MALUNG-SALEN/tillsynsmail/A 62206-2019.docx", "A 62206-2019")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45202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12761-2020.xlsx", "A 12761-2020")</f>
        <v/>
      </c>
      <c r="T54">
        <f>HYPERLINK("https://klasma.github.io/Logging_MALUNG-SALEN/kartor/A 12761-2020.png", "A 12761-2020")</f>
        <v/>
      </c>
      <c r="V54">
        <f>HYPERLINK("https://klasma.github.io/Logging_MALUNG-SALEN/klagomål/A 12761-2020.docx", "A 12761-2020")</f>
        <v/>
      </c>
      <c r="W54">
        <f>HYPERLINK("https://klasma.github.io/Logging_MALUNG-SALEN/klagomålsmail/A 12761-2020.docx", "A 12761-2020")</f>
        <v/>
      </c>
      <c r="X54">
        <f>HYPERLINK("https://klasma.github.io/Logging_MALUNG-SALEN/tillsyn/A 12761-2020.docx", "A 12761-2020")</f>
        <v/>
      </c>
      <c r="Y54">
        <f>HYPERLINK("https://klasma.github.io/Logging_MALUNG-SALEN/tillsynsmail/A 12761-2020.docx", "A 12761-2020")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45202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19759-2020.xlsx", "A 19759-2020")</f>
        <v/>
      </c>
      <c r="T55">
        <f>HYPERLINK("https://klasma.github.io/Logging_MALUNG-SALEN/kartor/A 19759-2020.png", "A 19759-2020")</f>
        <v/>
      </c>
      <c r="V55">
        <f>HYPERLINK("https://klasma.github.io/Logging_MALUNG-SALEN/klagomål/A 19759-2020.docx", "A 19759-2020")</f>
        <v/>
      </c>
      <c r="W55">
        <f>HYPERLINK("https://klasma.github.io/Logging_MALUNG-SALEN/klagomålsmail/A 19759-2020.docx", "A 19759-2020")</f>
        <v/>
      </c>
      <c r="X55">
        <f>HYPERLINK("https://klasma.github.io/Logging_MALUNG-SALEN/tillsyn/A 19759-2020.docx", "A 19759-2020")</f>
        <v/>
      </c>
      <c r="Y55">
        <f>HYPERLINK("https://klasma.github.io/Logging_MALUNG-SALEN/tillsynsmail/A 19759-2020.docx", "A 19759-2020")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45202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25590-2020.xlsx", "A 25590-2020")</f>
        <v/>
      </c>
      <c r="T56">
        <f>HYPERLINK("https://klasma.github.io/Logging_MALUNG-SALEN/kartor/A 25590-2020.png", "A 25590-2020")</f>
        <v/>
      </c>
      <c r="V56">
        <f>HYPERLINK("https://klasma.github.io/Logging_MALUNG-SALEN/klagomål/A 25590-2020.docx", "A 25590-2020")</f>
        <v/>
      </c>
      <c r="W56">
        <f>HYPERLINK("https://klasma.github.io/Logging_MALUNG-SALEN/klagomålsmail/A 25590-2020.docx", "A 25590-2020")</f>
        <v/>
      </c>
      <c r="X56">
        <f>HYPERLINK("https://klasma.github.io/Logging_MALUNG-SALEN/tillsyn/A 25590-2020.docx", "A 25590-2020")</f>
        <v/>
      </c>
      <c r="Y56">
        <f>HYPERLINK("https://klasma.github.io/Logging_MALUNG-SALEN/tillsynsmail/A 25590-2020.docx", "A 25590-2020")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45202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26557-2020.xlsx", "A 26557-2020")</f>
        <v/>
      </c>
      <c r="T57">
        <f>HYPERLINK("https://klasma.github.io/Logging_MALUNG-SALEN/kartor/A 26557-2020.png", "A 26557-2020")</f>
        <v/>
      </c>
      <c r="V57">
        <f>HYPERLINK("https://klasma.github.io/Logging_MALUNG-SALEN/klagomål/A 26557-2020.docx", "A 26557-2020")</f>
        <v/>
      </c>
      <c r="W57">
        <f>HYPERLINK("https://klasma.github.io/Logging_MALUNG-SALEN/klagomålsmail/A 26557-2020.docx", "A 26557-2020")</f>
        <v/>
      </c>
      <c r="X57">
        <f>HYPERLINK("https://klasma.github.io/Logging_MALUNG-SALEN/tillsyn/A 26557-2020.docx", "A 26557-2020")</f>
        <v/>
      </c>
      <c r="Y57">
        <f>HYPERLINK("https://klasma.github.io/Logging_MALUNG-SALEN/tillsynsmail/A 26557-2020.docx", "A 26557-2020")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45202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20921-2021.xlsx", "A 20921-2021")</f>
        <v/>
      </c>
      <c r="T58">
        <f>HYPERLINK("https://klasma.github.io/Logging_MALUNG-SALEN/kartor/A 20921-2021.png", "A 20921-2021")</f>
        <v/>
      </c>
      <c r="V58">
        <f>HYPERLINK("https://klasma.github.io/Logging_MALUNG-SALEN/klagomål/A 20921-2021.docx", "A 20921-2021")</f>
        <v/>
      </c>
      <c r="W58">
        <f>HYPERLINK("https://klasma.github.io/Logging_MALUNG-SALEN/klagomålsmail/A 20921-2021.docx", "A 20921-2021")</f>
        <v/>
      </c>
      <c r="X58">
        <f>HYPERLINK("https://klasma.github.io/Logging_MALUNG-SALEN/tillsyn/A 20921-2021.docx", "A 20921-2021")</f>
        <v/>
      </c>
      <c r="Y58">
        <f>HYPERLINK("https://klasma.github.io/Logging_MALUNG-SALEN/tillsynsmail/A 20921-2021.docx", "A 20921-2021")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45202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42981-2021.xlsx", "A 42981-2021")</f>
        <v/>
      </c>
      <c r="T59">
        <f>HYPERLINK("https://klasma.github.io/Logging_MALUNG-SALEN/kartor/A 42981-2021.png", "A 42981-2021")</f>
        <v/>
      </c>
      <c r="V59">
        <f>HYPERLINK("https://klasma.github.io/Logging_MALUNG-SALEN/klagomål/A 42981-2021.docx", "A 42981-2021")</f>
        <v/>
      </c>
      <c r="W59">
        <f>HYPERLINK("https://klasma.github.io/Logging_MALUNG-SALEN/klagomålsmail/A 42981-2021.docx", "A 42981-2021")</f>
        <v/>
      </c>
      <c r="X59">
        <f>HYPERLINK("https://klasma.github.io/Logging_MALUNG-SALEN/tillsyn/A 42981-2021.docx", "A 42981-2021")</f>
        <v/>
      </c>
      <c r="Y59">
        <f>HYPERLINK("https://klasma.github.io/Logging_MALUNG-SALEN/tillsynsmail/A 42981-2021.docx", "A 42981-2021")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45202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52669-2021.xlsx", "A 52669-2021")</f>
        <v/>
      </c>
      <c r="T60">
        <f>HYPERLINK("https://klasma.github.io/Logging_MALUNG-SALEN/kartor/A 52669-2021.png", "A 52669-2021")</f>
        <v/>
      </c>
      <c r="V60">
        <f>HYPERLINK("https://klasma.github.io/Logging_MALUNG-SALEN/klagomål/A 52669-2021.docx", "A 52669-2021")</f>
        <v/>
      </c>
      <c r="W60">
        <f>HYPERLINK("https://klasma.github.io/Logging_MALUNG-SALEN/klagomålsmail/A 52669-2021.docx", "A 52669-2021")</f>
        <v/>
      </c>
      <c r="X60">
        <f>HYPERLINK("https://klasma.github.io/Logging_MALUNG-SALEN/tillsyn/A 52669-2021.docx", "A 52669-2021")</f>
        <v/>
      </c>
      <c r="Y60">
        <f>HYPERLINK("https://klasma.github.io/Logging_MALUNG-SALEN/tillsynsmail/A 52669-2021.docx", "A 52669-2021")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45202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11560-2022.xlsx", "A 11560-2022")</f>
        <v/>
      </c>
      <c r="T61">
        <f>HYPERLINK("https://klasma.github.io/Logging_MALUNG-SALEN/kartor/A 11560-2022.png", "A 11560-2022")</f>
        <v/>
      </c>
      <c r="V61">
        <f>HYPERLINK("https://klasma.github.io/Logging_MALUNG-SALEN/klagomål/A 11560-2022.docx", "A 11560-2022")</f>
        <v/>
      </c>
      <c r="W61">
        <f>HYPERLINK("https://klasma.github.io/Logging_MALUNG-SALEN/klagomålsmail/A 11560-2022.docx", "A 11560-2022")</f>
        <v/>
      </c>
      <c r="X61">
        <f>HYPERLINK("https://klasma.github.io/Logging_MALUNG-SALEN/tillsyn/A 11560-2022.docx", "A 11560-2022")</f>
        <v/>
      </c>
      <c r="Y61">
        <f>HYPERLINK("https://klasma.github.io/Logging_MALUNG-SALEN/tillsynsmail/A 11560-2022.docx", "A 11560-2022")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45202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23476-2022.xlsx", "A 23476-2022")</f>
        <v/>
      </c>
      <c r="T62">
        <f>HYPERLINK("https://klasma.github.io/Logging_MALUNG-SALEN/kartor/A 23476-2022.png", "A 23476-2022")</f>
        <v/>
      </c>
      <c r="V62">
        <f>HYPERLINK("https://klasma.github.io/Logging_MALUNG-SALEN/klagomål/A 23476-2022.docx", "A 23476-2022")</f>
        <v/>
      </c>
      <c r="W62">
        <f>HYPERLINK("https://klasma.github.io/Logging_MALUNG-SALEN/klagomålsmail/A 23476-2022.docx", "A 23476-2022")</f>
        <v/>
      </c>
      <c r="X62">
        <f>HYPERLINK("https://klasma.github.io/Logging_MALUNG-SALEN/tillsyn/A 23476-2022.docx", "A 23476-2022")</f>
        <v/>
      </c>
      <c r="Y62">
        <f>HYPERLINK("https://klasma.github.io/Logging_MALUNG-SALEN/tillsynsmail/A 23476-2022.docx", "A 23476-2022")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45202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33859-2022.xlsx", "A 33859-2022")</f>
        <v/>
      </c>
      <c r="T63">
        <f>HYPERLINK("https://klasma.github.io/Logging_MALUNG-SALEN/kartor/A 33859-2022.png", "A 33859-2022")</f>
        <v/>
      </c>
      <c r="V63">
        <f>HYPERLINK("https://klasma.github.io/Logging_MALUNG-SALEN/klagomål/A 33859-2022.docx", "A 33859-2022")</f>
        <v/>
      </c>
      <c r="W63">
        <f>HYPERLINK("https://klasma.github.io/Logging_MALUNG-SALEN/klagomålsmail/A 33859-2022.docx", "A 33859-2022")</f>
        <v/>
      </c>
      <c r="X63">
        <f>HYPERLINK("https://klasma.github.io/Logging_MALUNG-SALEN/tillsyn/A 33859-2022.docx", "A 33859-2022")</f>
        <v/>
      </c>
      <c r="Y63">
        <f>HYPERLINK("https://klasma.github.io/Logging_MALUNG-SALEN/tillsynsmail/A 33859-2022.docx", "A 33859-2022")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45202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58837-2022.xlsx", "A 58837-2022")</f>
        <v/>
      </c>
      <c r="T64">
        <f>HYPERLINK("https://klasma.github.io/Logging_MALUNG-SALEN/kartor/A 58837-2022.png", "A 58837-2022")</f>
        <v/>
      </c>
      <c r="V64">
        <f>HYPERLINK("https://klasma.github.io/Logging_MALUNG-SALEN/klagomål/A 58837-2022.docx", "A 58837-2022")</f>
        <v/>
      </c>
      <c r="W64">
        <f>HYPERLINK("https://klasma.github.io/Logging_MALUNG-SALEN/klagomålsmail/A 58837-2022.docx", "A 58837-2022")</f>
        <v/>
      </c>
      <c r="X64">
        <f>HYPERLINK("https://klasma.github.io/Logging_MALUNG-SALEN/tillsyn/A 58837-2022.docx", "A 58837-2022")</f>
        <v/>
      </c>
      <c r="Y64">
        <f>HYPERLINK("https://klasma.github.io/Logging_MALUNG-SALEN/tillsynsmail/A 58837-2022.docx", "A 58837-2022")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45202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45202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45202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45202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45202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45202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45202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45202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45202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45202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45202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45202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45202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45202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45202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45202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45202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45202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45202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45202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45202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45202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45202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45202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45202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45202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45202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45202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45202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45202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45202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45202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45202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45202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45202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45202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45202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45202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45202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45202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45202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45202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45202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45202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45202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45202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45202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45202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45202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45202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45202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45202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45202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45202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45202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45202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45202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45202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45202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45202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45202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45202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45202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45202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45202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45202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45202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45202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45202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45202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45202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45202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45202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45202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45202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45202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45202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45202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45202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45202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45202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45202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45202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45202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45202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45202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45202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45202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45202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45202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45202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45202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45202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45202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45202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45202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45202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45202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45202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45202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45202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45202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45202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45202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45202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45202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45202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45202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45202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45202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45202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45202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45202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45202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45202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45202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45202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45202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45202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45202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45202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45202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45202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45202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45202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45202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45202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45202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45202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45202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45202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45202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45202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45202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45202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45202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45202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45202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45202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45202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45202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45202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45202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45202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45202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45202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45202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45202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45202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45202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45202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45202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45202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45202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45202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45202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45202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45202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45202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45202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45202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45202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45202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45202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45202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45202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45202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45202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45202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45202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45202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45202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45202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45202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45202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45202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45202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45202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45202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45202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45202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45202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45202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45202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45202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45202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45202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45202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45202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45202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45202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45202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45202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45202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45202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45202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45202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45202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45202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45202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45202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45202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45202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45202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45202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45202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45202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45202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45202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45202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45202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45202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45202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45202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45202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45202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45202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45202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45202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45202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45202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45202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45202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45202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45202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45202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45202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45202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45202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45202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45202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45202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45202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45202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45202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45202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45202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45202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45202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45202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45202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45202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45202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45202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45202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45202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45202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45202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45202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45202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45202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45202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45202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45202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45202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45202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45202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45202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45202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45202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45202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45202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45202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45202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45202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45202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45202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45202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45202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45202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45202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45202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45202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45202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45202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45202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45202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45202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45202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45202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45202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45202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45202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45202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45202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45202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45202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45202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45202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45202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45202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45202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45202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45202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45202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45202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45202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45202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45202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45202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45202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45202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45202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45202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45202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45202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45202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45202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45202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45202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45202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45202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45202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45202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45202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45202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45202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45202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45202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45202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45202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45202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45202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45202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45202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45202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45202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45202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45202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45202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45202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45202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45202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45202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45202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45202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45202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45202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45202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45202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45202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45202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45202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45202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45202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45202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45202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45202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45202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45202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45202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45202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45202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45202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45202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45202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45202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45202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45202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45202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45202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45202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45202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45202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45202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45202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45202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45202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45202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45202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45202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45202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45202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45202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45202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45202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45202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45202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45202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45202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45202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45202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45202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45202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45202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45202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45202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45202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45202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45202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45202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45202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45202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45202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45202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45202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45202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45202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45202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45202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45202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45202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45202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45202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45202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45202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45202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45202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45202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45202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45202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45202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45202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45202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45202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45202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45202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45202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45202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45202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45202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45202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45202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45202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45202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45202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45202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45202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45202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45202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45202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45202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45202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45202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45202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45202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45202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45202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45202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45202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45202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45202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45202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45202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45202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45202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45202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45202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45202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45202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45202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45202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45202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45202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45202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45202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45202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45202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45202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45202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45202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45202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45202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45202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45202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45202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45202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45202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45202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45202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45202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45202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45202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45202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45202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45202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45202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45202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45202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45202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45202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45202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45202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45202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45202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45202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45202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45202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45202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45202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45202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45202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45202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45202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45202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45202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45202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45202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45202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45202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45202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45202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45202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45202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45202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45202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45202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45202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45202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45202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45202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45202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45202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45202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45202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45202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45202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45202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45202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45202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45202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45202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45202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45202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45202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45202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45202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45202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45202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45202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45202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45202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45202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45202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45202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45202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45202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45202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45202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45202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45202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45202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45202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45202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45202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37872-2023</t>
        </is>
      </c>
      <c r="B610" s="1" t="n">
        <v>45160</v>
      </c>
      <c r="C610" s="1" t="n">
        <v>45202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44709-2023</t>
        </is>
      </c>
      <c r="B611" s="1" t="n">
        <v>45190</v>
      </c>
      <c r="C611" s="1" t="n">
        <v>45202</v>
      </c>
      <c r="D611" t="inlineStr">
        <is>
          <t>DALARNAS LÄN</t>
        </is>
      </c>
      <c r="E611" t="inlineStr">
        <is>
          <t>MALUNG-SÄLEN</t>
        </is>
      </c>
      <c r="G611" t="n">
        <v>3.9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45197-2023</t>
        </is>
      </c>
      <c r="B612" s="1" t="n">
        <v>45191</v>
      </c>
      <c r="C612" s="1" t="n">
        <v>45202</v>
      </c>
      <c r="D612" t="inlineStr">
        <is>
          <t>DALARNAS LÄN</t>
        </is>
      </c>
      <c r="E612" t="inlineStr">
        <is>
          <t>MALUNG-SÄLEN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46624-2023</t>
        </is>
      </c>
      <c r="B613" s="1" t="n">
        <v>45198</v>
      </c>
      <c r="C613" s="1" t="n">
        <v>45202</v>
      </c>
      <c r="D613" t="inlineStr">
        <is>
          <t>DALARNAS LÄN</t>
        </is>
      </c>
      <c r="E613" t="inlineStr">
        <is>
          <t>MALUNG-SÄLEN</t>
        </is>
      </c>
      <c r="F613" t="inlineStr">
        <is>
          <t>Allmännings- och besparingsskogar</t>
        </is>
      </c>
      <c r="G613" t="n">
        <v>11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46702-2023</t>
        </is>
      </c>
      <c r="B614" s="1" t="n">
        <v>45198</v>
      </c>
      <c r="C614" s="1" t="n">
        <v>45202</v>
      </c>
      <c r="D614" t="inlineStr">
        <is>
          <t>DALARNAS LÄN</t>
        </is>
      </c>
      <c r="E614" t="inlineStr">
        <is>
          <t>MALUNG-SÄLEN</t>
        </is>
      </c>
      <c r="F614" t="inlineStr">
        <is>
          <t>Allmännings- och besparingsskogar</t>
        </is>
      </c>
      <c r="G614" t="n">
        <v>7.3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>
      <c r="A615" t="inlineStr">
        <is>
          <t>A 46631-2023</t>
        </is>
      </c>
      <c r="B615" s="1" t="n">
        <v>45198</v>
      </c>
      <c r="C615" s="1" t="n">
        <v>45202</v>
      </c>
      <c r="D615" t="inlineStr">
        <is>
          <t>DALARNAS LÄN</t>
        </is>
      </c>
      <c r="E615" t="inlineStr">
        <is>
          <t>MALUNG-SÄLEN</t>
        </is>
      </c>
      <c r="F615" t="inlineStr">
        <is>
          <t>Allmännings- och besparingsskogar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2023-10-03T06:00:34Z</dcterms:created>
  <dcterms:modified xmlns:dcterms="http://purl.org/dc/terms/" xmlns:xsi="http://www.w3.org/2001/XMLSchema-instance" xsi:type="dcterms:W3CDTF">2023-10-03T06:00:34Z</dcterms:modified>
</cp:coreProperties>
</file>