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11286-2021</t>
        </is>
      </c>
      <c r="B2" s="1" t="n">
        <v>44263</v>
      </c>
      <c r="C2" s="1" t="n">
        <v>45181</v>
      </c>
      <c r="D2" t="inlineStr">
        <is>
          <t>ÖREBRO LÄN</t>
        </is>
      </c>
      <c r="E2" t="inlineStr">
        <is>
          <t>NORA</t>
        </is>
      </c>
      <c r="G2" t="n">
        <v>2.7</v>
      </c>
      <c r="H2" t="n">
        <v>1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11</v>
      </c>
      <c r="R2" s="2" t="inlineStr">
        <is>
          <t>Knärot
Motaggsvamp
Orange taggsvamp
Svart taggsvamp
Tallticka
Ullticka
Brandticka
Bronshjon
Dropptaggsvamp
Mindre märgborre
Zontaggsvamp</t>
        </is>
      </c>
      <c r="S2">
        <f>HYPERLINK("https://klasma.github.io/Logging_NORA/artfynd/A 11286-2021.xlsx")</f>
        <v/>
      </c>
      <c r="T2">
        <f>HYPERLINK("https://klasma.github.io/Logging_NORA/kartor/A 11286-2021.png")</f>
        <v/>
      </c>
      <c r="U2">
        <f>HYPERLINK("https://klasma.github.io/Logging_NORA/knärot/A 11286-2021.png")</f>
        <v/>
      </c>
      <c r="V2">
        <f>HYPERLINK("https://klasma.github.io/Logging_NORA/klagomål/A 11286-2021.docx")</f>
        <v/>
      </c>
      <c r="W2">
        <f>HYPERLINK("https://klasma.github.io/Logging_NORA/klagomålsmail/A 11286-2021.docx")</f>
        <v/>
      </c>
      <c r="X2">
        <f>HYPERLINK("https://klasma.github.io/Logging_NORA/tillsyn/A 11286-2021.docx")</f>
        <v/>
      </c>
      <c r="Y2">
        <f>HYPERLINK("https://klasma.github.io/Logging_NORA/tillsynsmail/A 11286-2021.docx")</f>
        <v/>
      </c>
    </row>
    <row r="3" ht="15" customHeight="1">
      <c r="A3" t="inlineStr">
        <is>
          <t>A 44952-2021</t>
        </is>
      </c>
      <c r="B3" s="1" t="n">
        <v>44438</v>
      </c>
      <c r="C3" s="1" t="n">
        <v>45181</v>
      </c>
      <c r="D3" t="inlineStr">
        <is>
          <t>ÖREBRO LÄN</t>
        </is>
      </c>
      <c r="E3" t="inlineStr">
        <is>
          <t>NORA</t>
        </is>
      </c>
      <c r="G3" t="n">
        <v>1.6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Motaggsvamp
Orange taggsvamp
Dropptaggsvamp
Rostfläck
Vedticka
Fläcknycklar</t>
        </is>
      </c>
      <c r="S3">
        <f>HYPERLINK("https://klasma.github.io/Logging_NORA/artfynd/A 44952-2021.xlsx")</f>
        <v/>
      </c>
      <c r="T3">
        <f>HYPERLINK("https://klasma.github.io/Logging_NORA/kartor/A 44952-2021.png")</f>
        <v/>
      </c>
      <c r="V3">
        <f>HYPERLINK("https://klasma.github.io/Logging_NORA/klagomål/A 44952-2021.docx")</f>
        <v/>
      </c>
      <c r="W3">
        <f>HYPERLINK("https://klasma.github.io/Logging_NORA/klagomålsmail/A 44952-2021.docx")</f>
        <v/>
      </c>
      <c r="X3">
        <f>HYPERLINK("https://klasma.github.io/Logging_NORA/tillsyn/A 44952-2021.docx")</f>
        <v/>
      </c>
      <c r="Y3">
        <f>HYPERLINK("https://klasma.github.io/Logging_NORA/tillsynsmail/A 44952-2021.docx")</f>
        <v/>
      </c>
    </row>
    <row r="4" ht="15" customHeight="1">
      <c r="A4" t="inlineStr">
        <is>
          <t>A 31180-2020</t>
        </is>
      </c>
      <c r="B4" s="1" t="n">
        <v>44012</v>
      </c>
      <c r="C4" s="1" t="n">
        <v>45181</v>
      </c>
      <c r="D4" t="inlineStr">
        <is>
          <t>ÖREBRO LÄN</t>
        </is>
      </c>
      <c r="E4" t="inlineStr">
        <is>
          <t>NORA</t>
        </is>
      </c>
      <c r="F4" t="inlineStr">
        <is>
          <t>Sveaskog</t>
        </is>
      </c>
      <c r="G4" t="n">
        <v>3.8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Entita
Fjällvråk
Stenfalk
Talltita</t>
        </is>
      </c>
      <c r="S4">
        <f>HYPERLINK("https://klasma.github.io/Logging_NORA/artfynd/A 31180-2020.xlsx")</f>
        <v/>
      </c>
      <c r="T4">
        <f>HYPERLINK("https://klasma.github.io/Logging_NORA/kartor/A 31180-2020.png")</f>
        <v/>
      </c>
      <c r="V4">
        <f>HYPERLINK("https://klasma.github.io/Logging_NORA/klagomål/A 31180-2020.docx")</f>
        <v/>
      </c>
      <c r="W4">
        <f>HYPERLINK("https://klasma.github.io/Logging_NORA/klagomålsmail/A 31180-2020.docx")</f>
        <v/>
      </c>
      <c r="X4">
        <f>HYPERLINK("https://klasma.github.io/Logging_NORA/tillsyn/A 31180-2020.docx")</f>
        <v/>
      </c>
      <c r="Y4">
        <f>HYPERLINK("https://klasma.github.io/Logging_NORA/tillsynsmail/A 31180-2020.docx")</f>
        <v/>
      </c>
    </row>
    <row r="5" ht="15" customHeight="1">
      <c r="A5" t="inlineStr">
        <is>
          <t>A 42807-2022</t>
        </is>
      </c>
      <c r="B5" s="1" t="n">
        <v>44832</v>
      </c>
      <c r="C5" s="1" t="n">
        <v>45181</v>
      </c>
      <c r="D5" t="inlineStr">
        <is>
          <t>ÖREBRO LÄN</t>
        </is>
      </c>
      <c r="E5" t="inlineStr">
        <is>
          <t>NORA</t>
        </is>
      </c>
      <c r="G5" t="n">
        <v>14.7</v>
      </c>
      <c r="H5" t="n">
        <v>2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Ullticka
Bårdlav
Lopplummer</t>
        </is>
      </c>
      <c r="S5">
        <f>HYPERLINK("https://klasma.github.io/Logging_NORA/artfynd/A 42807-2022.xlsx")</f>
        <v/>
      </c>
      <c r="T5">
        <f>HYPERLINK("https://klasma.github.io/Logging_NORA/kartor/A 42807-2022.png")</f>
        <v/>
      </c>
      <c r="U5">
        <f>HYPERLINK("https://klasma.github.io/Logging_NORA/knärot/A 42807-2022.png")</f>
        <v/>
      </c>
      <c r="V5">
        <f>HYPERLINK("https://klasma.github.io/Logging_NORA/klagomål/A 42807-2022.docx")</f>
        <v/>
      </c>
      <c r="W5">
        <f>HYPERLINK("https://klasma.github.io/Logging_NORA/klagomålsmail/A 42807-2022.docx")</f>
        <v/>
      </c>
      <c r="X5">
        <f>HYPERLINK("https://klasma.github.io/Logging_NORA/tillsyn/A 42807-2022.docx")</f>
        <v/>
      </c>
      <c r="Y5">
        <f>HYPERLINK("https://klasma.github.io/Logging_NORA/tillsynsmail/A 42807-2022.docx")</f>
        <v/>
      </c>
    </row>
    <row r="6" ht="15" customHeight="1">
      <c r="A6" t="inlineStr">
        <is>
          <t>A 19071-2023</t>
        </is>
      </c>
      <c r="B6" s="1" t="n">
        <v>45048</v>
      </c>
      <c r="C6" s="1" t="n">
        <v>45181</v>
      </c>
      <c r="D6" t="inlineStr">
        <is>
          <t>ÖREBRO LÄN</t>
        </is>
      </c>
      <c r="E6" t="inlineStr">
        <is>
          <t>NORA</t>
        </is>
      </c>
      <c r="G6" t="n">
        <v>4.2</v>
      </c>
      <c r="H6" t="n">
        <v>0</v>
      </c>
      <c r="I6" t="n">
        <v>3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4</v>
      </c>
      <c r="R6" s="2" t="inlineStr">
        <is>
          <t>Ask
Mörk husmossa
Svavelriska
Västlig hakmossa</t>
        </is>
      </c>
      <c r="S6">
        <f>HYPERLINK("https://klasma.github.io/Logging_NORA/artfynd/A 19071-2023.xlsx")</f>
        <v/>
      </c>
      <c r="T6">
        <f>HYPERLINK("https://klasma.github.io/Logging_NORA/kartor/A 19071-2023.png")</f>
        <v/>
      </c>
      <c r="V6">
        <f>HYPERLINK("https://klasma.github.io/Logging_NORA/klagomål/A 19071-2023.docx")</f>
        <v/>
      </c>
      <c r="W6">
        <f>HYPERLINK("https://klasma.github.io/Logging_NORA/klagomålsmail/A 19071-2023.docx")</f>
        <v/>
      </c>
      <c r="X6">
        <f>HYPERLINK("https://klasma.github.io/Logging_NORA/tillsyn/A 19071-2023.docx")</f>
        <v/>
      </c>
      <c r="Y6">
        <f>HYPERLINK("https://klasma.github.io/Logging_NORA/tillsynsmail/A 19071-2023.docx")</f>
        <v/>
      </c>
    </row>
    <row r="7" ht="15" customHeight="1">
      <c r="A7" t="inlineStr">
        <is>
          <t>A 22408-2023</t>
        </is>
      </c>
      <c r="B7" s="1" t="n">
        <v>45070</v>
      </c>
      <c r="C7" s="1" t="n">
        <v>45181</v>
      </c>
      <c r="D7" t="inlineStr">
        <is>
          <t>ÖREBRO LÄN</t>
        </is>
      </c>
      <c r="E7" t="inlineStr">
        <is>
          <t>NORA</t>
        </is>
      </c>
      <c r="G7" t="n">
        <v>1.2</v>
      </c>
      <c r="H7" t="n">
        <v>0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Dofttaggsvamp
Gul taggsvamp
Fjällig taggsvamp s.str.
Tibast</t>
        </is>
      </c>
      <c r="S7">
        <f>HYPERLINK("https://klasma.github.io/Logging_NORA/artfynd/A 22408-2023.xlsx")</f>
        <v/>
      </c>
      <c r="T7">
        <f>HYPERLINK("https://klasma.github.io/Logging_NORA/kartor/A 22408-2023.png")</f>
        <v/>
      </c>
      <c r="V7">
        <f>HYPERLINK("https://klasma.github.io/Logging_NORA/klagomål/A 22408-2023.docx")</f>
        <v/>
      </c>
      <c r="W7">
        <f>HYPERLINK("https://klasma.github.io/Logging_NORA/klagomålsmail/A 22408-2023.docx")</f>
        <v/>
      </c>
      <c r="X7">
        <f>HYPERLINK("https://klasma.github.io/Logging_NORA/tillsyn/A 22408-2023.docx")</f>
        <v/>
      </c>
      <c r="Y7">
        <f>HYPERLINK("https://klasma.github.io/Logging_NORA/tillsynsmail/A 22408-2023.docx")</f>
        <v/>
      </c>
    </row>
    <row r="8" ht="15" customHeight="1">
      <c r="A8" t="inlineStr">
        <is>
          <t>A 45233-2021</t>
        </is>
      </c>
      <c r="B8" s="1" t="n">
        <v>44439</v>
      </c>
      <c r="C8" s="1" t="n">
        <v>45181</v>
      </c>
      <c r="D8" t="inlineStr">
        <is>
          <t>ÖREBRO LÄN</t>
        </is>
      </c>
      <c r="E8" t="inlineStr">
        <is>
          <t>NORA</t>
        </is>
      </c>
      <c r="G8" t="n">
        <v>1.7</v>
      </c>
      <c r="H8" t="n">
        <v>0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Skrovlig taggsvamp
Vedskivlav
Dropptaggsvamp</t>
        </is>
      </c>
      <c r="S8">
        <f>HYPERLINK("https://klasma.github.io/Logging_NORA/artfynd/A 45233-2021.xlsx")</f>
        <v/>
      </c>
      <c r="T8">
        <f>HYPERLINK("https://klasma.github.io/Logging_NORA/kartor/A 45233-2021.png")</f>
        <v/>
      </c>
      <c r="V8">
        <f>HYPERLINK("https://klasma.github.io/Logging_NORA/klagomål/A 45233-2021.docx")</f>
        <v/>
      </c>
      <c r="W8">
        <f>HYPERLINK("https://klasma.github.io/Logging_NORA/klagomålsmail/A 45233-2021.docx")</f>
        <v/>
      </c>
      <c r="X8">
        <f>HYPERLINK("https://klasma.github.io/Logging_NORA/tillsyn/A 45233-2021.docx")</f>
        <v/>
      </c>
      <c r="Y8">
        <f>HYPERLINK("https://klasma.github.io/Logging_NORA/tillsynsmail/A 45233-2021.docx")</f>
        <v/>
      </c>
    </row>
    <row r="9" ht="15" customHeight="1">
      <c r="A9" t="inlineStr">
        <is>
          <t>A 60839-2021</t>
        </is>
      </c>
      <c r="B9" s="1" t="n">
        <v>44495</v>
      </c>
      <c r="C9" s="1" t="n">
        <v>45181</v>
      </c>
      <c r="D9" t="inlineStr">
        <is>
          <t>ÖREBRO LÄN</t>
        </is>
      </c>
      <c r="E9" t="inlineStr">
        <is>
          <t>NORA</t>
        </is>
      </c>
      <c r="F9" t="inlineStr">
        <is>
          <t>Kommuner</t>
        </is>
      </c>
      <c r="G9" t="n">
        <v>3.6</v>
      </c>
      <c r="H9" t="n">
        <v>2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Brunklöver
Drillsnäppa
Grönvit nattviol</t>
        </is>
      </c>
      <c r="S9">
        <f>HYPERLINK("https://klasma.github.io/Logging_NORA/artfynd/A 60839-2021.xlsx")</f>
        <v/>
      </c>
      <c r="T9">
        <f>HYPERLINK("https://klasma.github.io/Logging_NORA/kartor/A 60839-2021.png")</f>
        <v/>
      </c>
      <c r="V9">
        <f>HYPERLINK("https://klasma.github.io/Logging_NORA/klagomål/A 60839-2021.docx")</f>
        <v/>
      </c>
      <c r="W9">
        <f>HYPERLINK("https://klasma.github.io/Logging_NORA/klagomålsmail/A 60839-2021.docx")</f>
        <v/>
      </c>
      <c r="X9">
        <f>HYPERLINK("https://klasma.github.io/Logging_NORA/tillsyn/A 60839-2021.docx")</f>
        <v/>
      </c>
      <c r="Y9">
        <f>HYPERLINK("https://klasma.github.io/Logging_NORA/tillsynsmail/A 60839-2021.docx")</f>
        <v/>
      </c>
    </row>
    <row r="10" ht="15" customHeight="1">
      <c r="A10" t="inlineStr">
        <is>
          <t>A 56941-2018</t>
        </is>
      </c>
      <c r="B10" s="1" t="n">
        <v>43403</v>
      </c>
      <c r="C10" s="1" t="n">
        <v>45181</v>
      </c>
      <c r="D10" t="inlineStr">
        <is>
          <t>ÖREBRO LÄN</t>
        </is>
      </c>
      <c r="E10" t="inlineStr">
        <is>
          <t>NORA</t>
        </is>
      </c>
      <c r="G10" t="n">
        <v>1.8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Gulsparv
Spillkråka</t>
        </is>
      </c>
      <c r="S10">
        <f>HYPERLINK("https://klasma.github.io/Logging_NORA/artfynd/A 56941-2018.xlsx")</f>
        <v/>
      </c>
      <c r="T10">
        <f>HYPERLINK("https://klasma.github.io/Logging_NORA/kartor/A 56941-2018.png")</f>
        <v/>
      </c>
      <c r="V10">
        <f>HYPERLINK("https://klasma.github.io/Logging_NORA/klagomål/A 56941-2018.docx")</f>
        <v/>
      </c>
      <c r="W10">
        <f>HYPERLINK("https://klasma.github.io/Logging_NORA/klagomålsmail/A 56941-2018.docx")</f>
        <v/>
      </c>
      <c r="X10">
        <f>HYPERLINK("https://klasma.github.io/Logging_NORA/tillsyn/A 56941-2018.docx")</f>
        <v/>
      </c>
      <c r="Y10">
        <f>HYPERLINK("https://klasma.github.io/Logging_NORA/tillsynsmail/A 56941-2018.docx")</f>
        <v/>
      </c>
    </row>
    <row r="11" ht="15" customHeight="1">
      <c r="A11" t="inlineStr">
        <is>
          <t>A 22931-2019</t>
        </is>
      </c>
      <c r="B11" s="1" t="n">
        <v>43591</v>
      </c>
      <c r="C11" s="1" t="n">
        <v>45181</v>
      </c>
      <c r="D11" t="inlineStr">
        <is>
          <t>ÖREBRO LÄN</t>
        </is>
      </c>
      <c r="E11" t="inlineStr">
        <is>
          <t>NORA</t>
        </is>
      </c>
      <c r="G11" t="n">
        <v>0.9</v>
      </c>
      <c r="H11" t="n">
        <v>1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Skogsklocka
Spillkråka</t>
        </is>
      </c>
      <c r="S11">
        <f>HYPERLINK("https://klasma.github.io/Logging_NORA/artfynd/A 22931-2019.xlsx")</f>
        <v/>
      </c>
      <c r="T11">
        <f>HYPERLINK("https://klasma.github.io/Logging_NORA/kartor/A 22931-2019.png")</f>
        <v/>
      </c>
      <c r="V11">
        <f>HYPERLINK("https://klasma.github.io/Logging_NORA/klagomål/A 22931-2019.docx")</f>
        <v/>
      </c>
      <c r="W11">
        <f>HYPERLINK("https://klasma.github.io/Logging_NORA/klagomålsmail/A 22931-2019.docx")</f>
        <v/>
      </c>
      <c r="X11">
        <f>HYPERLINK("https://klasma.github.io/Logging_NORA/tillsyn/A 22931-2019.docx")</f>
        <v/>
      </c>
      <c r="Y11">
        <f>HYPERLINK("https://klasma.github.io/Logging_NORA/tillsynsmail/A 22931-2019.docx")</f>
        <v/>
      </c>
    </row>
    <row r="12" ht="15" customHeight="1">
      <c r="A12" t="inlineStr">
        <is>
          <t>A 65156-2020</t>
        </is>
      </c>
      <c r="B12" s="1" t="n">
        <v>44172</v>
      </c>
      <c r="C12" s="1" t="n">
        <v>45181</v>
      </c>
      <c r="D12" t="inlineStr">
        <is>
          <t>ÖREBRO LÄN</t>
        </is>
      </c>
      <c r="E12" t="inlineStr">
        <is>
          <t>NORA</t>
        </is>
      </c>
      <c r="G12" t="n">
        <v>7.2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Skogsalm</t>
        </is>
      </c>
      <c r="S12">
        <f>HYPERLINK("https://klasma.github.io/Logging_NORA/artfynd/A 65156-2020.xlsx")</f>
        <v/>
      </c>
      <c r="T12">
        <f>HYPERLINK("https://klasma.github.io/Logging_NORA/kartor/A 65156-2020.png")</f>
        <v/>
      </c>
      <c r="V12">
        <f>HYPERLINK("https://klasma.github.io/Logging_NORA/klagomål/A 65156-2020.docx")</f>
        <v/>
      </c>
      <c r="W12">
        <f>HYPERLINK("https://klasma.github.io/Logging_NORA/klagomålsmail/A 65156-2020.docx")</f>
        <v/>
      </c>
      <c r="X12">
        <f>HYPERLINK("https://klasma.github.io/Logging_NORA/tillsyn/A 65156-2020.docx")</f>
        <v/>
      </c>
      <c r="Y12">
        <f>HYPERLINK("https://klasma.github.io/Logging_NORA/tillsynsmail/A 65156-2020.docx")</f>
        <v/>
      </c>
    </row>
    <row r="13" ht="15" customHeight="1">
      <c r="A13" t="inlineStr">
        <is>
          <t>A 26328-2021</t>
        </is>
      </c>
      <c r="B13" s="1" t="n">
        <v>44347</v>
      </c>
      <c r="C13" s="1" t="n">
        <v>45181</v>
      </c>
      <c r="D13" t="inlineStr">
        <is>
          <t>ÖREBRO LÄN</t>
        </is>
      </c>
      <c r="E13" t="inlineStr">
        <is>
          <t>NORA</t>
        </is>
      </c>
      <c r="G13" t="n">
        <v>5.7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HYPERLINK("https://klasma.github.io/Logging_NORA/artfynd/A 26328-2021.xlsx")</f>
        <v/>
      </c>
      <c r="T13">
        <f>HYPERLINK("https://klasma.github.io/Logging_NORA/kartor/A 26328-2021.png")</f>
        <v/>
      </c>
      <c r="V13">
        <f>HYPERLINK("https://klasma.github.io/Logging_NORA/klagomål/A 26328-2021.docx")</f>
        <v/>
      </c>
      <c r="W13">
        <f>HYPERLINK("https://klasma.github.io/Logging_NORA/klagomålsmail/A 26328-2021.docx")</f>
        <v/>
      </c>
      <c r="X13">
        <f>HYPERLINK("https://klasma.github.io/Logging_NORA/tillsyn/A 26328-2021.docx")</f>
        <v/>
      </c>
      <c r="Y13">
        <f>HYPERLINK("https://klasma.github.io/Logging_NORA/tillsynsmail/A 26328-2021.docx")</f>
        <v/>
      </c>
    </row>
    <row r="14" ht="15" customHeight="1">
      <c r="A14" t="inlineStr">
        <is>
          <t>A 23874-2023</t>
        </is>
      </c>
      <c r="B14" s="1" t="n">
        <v>45078</v>
      </c>
      <c r="C14" s="1" t="n">
        <v>45181</v>
      </c>
      <c r="D14" t="inlineStr">
        <is>
          <t>ÖREBRO LÄN</t>
        </is>
      </c>
      <c r="E14" t="inlineStr">
        <is>
          <t>NORA</t>
        </is>
      </c>
      <c r="G14" t="n">
        <v>1.2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Brunklöver</t>
        </is>
      </c>
      <c r="S14">
        <f>HYPERLINK("https://klasma.github.io/Logging_NORA/artfynd/A 23874-2023.xlsx")</f>
        <v/>
      </c>
      <c r="T14">
        <f>HYPERLINK("https://klasma.github.io/Logging_NORA/kartor/A 23874-2023.png")</f>
        <v/>
      </c>
      <c r="V14">
        <f>HYPERLINK("https://klasma.github.io/Logging_NORA/klagomål/A 23874-2023.docx")</f>
        <v/>
      </c>
      <c r="W14">
        <f>HYPERLINK("https://klasma.github.io/Logging_NORA/klagomålsmail/A 23874-2023.docx")</f>
        <v/>
      </c>
      <c r="X14">
        <f>HYPERLINK("https://klasma.github.io/Logging_NORA/tillsyn/A 23874-2023.docx")</f>
        <v/>
      </c>
      <c r="Y14">
        <f>HYPERLINK("https://klasma.github.io/Logging_NORA/tillsynsmail/A 23874-2023.docx")</f>
        <v/>
      </c>
    </row>
    <row r="15" ht="15" customHeight="1">
      <c r="A15" t="inlineStr">
        <is>
          <t>A 24356-2023</t>
        </is>
      </c>
      <c r="B15" s="1" t="n">
        <v>45082</v>
      </c>
      <c r="C15" s="1" t="n">
        <v>45181</v>
      </c>
      <c r="D15" t="inlineStr">
        <is>
          <t>ÖREBRO LÄN</t>
        </is>
      </c>
      <c r="E15" t="inlineStr">
        <is>
          <t>NORA</t>
        </is>
      </c>
      <c r="F15" t="inlineStr">
        <is>
          <t>Sveaskog</t>
        </is>
      </c>
      <c r="G15" t="n">
        <v>15.3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HYPERLINK("https://klasma.github.io/Logging_NORA/artfynd/A 24356-2023.xlsx")</f>
        <v/>
      </c>
      <c r="T15">
        <f>HYPERLINK("https://klasma.github.io/Logging_NORA/kartor/A 24356-2023.png")</f>
        <v/>
      </c>
      <c r="U15">
        <f>HYPERLINK("https://klasma.github.io/Logging_NORA/knärot/A 24356-2023.png")</f>
        <v/>
      </c>
      <c r="V15">
        <f>HYPERLINK("https://klasma.github.io/Logging_NORA/klagomål/A 24356-2023.docx")</f>
        <v/>
      </c>
      <c r="W15">
        <f>HYPERLINK("https://klasma.github.io/Logging_NORA/klagomålsmail/A 24356-2023.docx")</f>
        <v/>
      </c>
      <c r="X15">
        <f>HYPERLINK("https://klasma.github.io/Logging_NORA/tillsyn/A 24356-2023.docx")</f>
        <v/>
      </c>
      <c r="Y15">
        <f>HYPERLINK("https://klasma.github.io/Logging_NORA/tillsynsmail/A 24356-2023.docx")</f>
        <v/>
      </c>
    </row>
    <row r="16" ht="15" customHeight="1">
      <c r="A16" t="inlineStr">
        <is>
          <t>A 39986-2018</t>
        </is>
      </c>
      <c r="B16" s="1" t="n">
        <v>43343</v>
      </c>
      <c r="C16" s="1" t="n">
        <v>45181</v>
      </c>
      <c r="D16" t="inlineStr">
        <is>
          <t>ÖREBRO LÄN</t>
        </is>
      </c>
      <c r="E16" t="inlineStr">
        <is>
          <t>NORA</t>
        </is>
      </c>
      <c r="F16" t="inlineStr">
        <is>
          <t>Sveaskog</t>
        </is>
      </c>
      <c r="G16" t="n">
        <v>6.2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54714-2018</t>
        </is>
      </c>
      <c r="B17" s="1" t="n">
        <v>43395</v>
      </c>
      <c r="C17" s="1" t="n">
        <v>45181</v>
      </c>
      <c r="D17" t="inlineStr">
        <is>
          <t>ÖREBRO LÄN</t>
        </is>
      </c>
      <c r="E17" t="inlineStr">
        <is>
          <t>NORA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55279-2018</t>
        </is>
      </c>
      <c r="B18" s="1" t="n">
        <v>43397</v>
      </c>
      <c r="C18" s="1" t="n">
        <v>45181</v>
      </c>
      <c r="D18" t="inlineStr">
        <is>
          <t>ÖREBRO LÄN</t>
        </is>
      </c>
      <c r="E18" t="inlineStr">
        <is>
          <t>NORA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60858-2018</t>
        </is>
      </c>
      <c r="B19" s="1" t="n">
        <v>43410</v>
      </c>
      <c r="C19" s="1" t="n">
        <v>45181</v>
      </c>
      <c r="D19" t="inlineStr">
        <is>
          <t>ÖREBRO LÄN</t>
        </is>
      </c>
      <c r="E19" t="inlineStr">
        <is>
          <t>NORA</t>
        </is>
      </c>
      <c r="G19" t="n">
        <v>3.8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63244-2018</t>
        </is>
      </c>
      <c r="B20" s="1" t="n">
        <v>43416</v>
      </c>
      <c r="C20" s="1" t="n">
        <v>45181</v>
      </c>
      <c r="D20" t="inlineStr">
        <is>
          <t>ÖREBRO LÄN</t>
        </is>
      </c>
      <c r="E20" t="inlineStr">
        <is>
          <t>NORA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63241-2018</t>
        </is>
      </c>
      <c r="B21" s="1" t="n">
        <v>43416</v>
      </c>
      <c r="C21" s="1" t="n">
        <v>45181</v>
      </c>
      <c r="D21" t="inlineStr">
        <is>
          <t>ÖREBRO LÄN</t>
        </is>
      </c>
      <c r="E21" t="inlineStr">
        <is>
          <t>NORA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64834-2018</t>
        </is>
      </c>
      <c r="B22" s="1" t="n">
        <v>43417</v>
      </c>
      <c r="C22" s="1" t="n">
        <v>45181</v>
      </c>
      <c r="D22" t="inlineStr">
        <is>
          <t>ÖREBRO LÄN</t>
        </is>
      </c>
      <c r="E22" t="inlineStr">
        <is>
          <t>NORA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63910-2018</t>
        </is>
      </c>
      <c r="B23" s="1" t="n">
        <v>43430</v>
      </c>
      <c r="C23" s="1" t="n">
        <v>45181</v>
      </c>
      <c r="D23" t="inlineStr">
        <is>
          <t>ÖREBRO LÄN</t>
        </is>
      </c>
      <c r="E23" t="inlineStr">
        <is>
          <t>NORA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67448-2018</t>
        </is>
      </c>
      <c r="B24" s="1" t="n">
        <v>43433</v>
      </c>
      <c r="C24" s="1" t="n">
        <v>45181</v>
      </c>
      <c r="D24" t="inlineStr">
        <is>
          <t>ÖREBRO LÄN</t>
        </is>
      </c>
      <c r="E24" t="inlineStr">
        <is>
          <t>NORA</t>
        </is>
      </c>
      <c r="F24" t="inlineStr">
        <is>
          <t>Övriga Aktiebolag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69585-2018</t>
        </is>
      </c>
      <c r="B25" s="1" t="n">
        <v>43446</v>
      </c>
      <c r="C25" s="1" t="n">
        <v>45181</v>
      </c>
      <c r="D25" t="inlineStr">
        <is>
          <t>ÖREBRO LÄN</t>
        </is>
      </c>
      <c r="E25" t="inlineStr">
        <is>
          <t>NORA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1825-2019</t>
        </is>
      </c>
      <c r="B26" s="1" t="n">
        <v>43474</v>
      </c>
      <c r="C26" s="1" t="n">
        <v>45181</v>
      </c>
      <c r="D26" t="inlineStr">
        <is>
          <t>ÖREBRO LÄN</t>
        </is>
      </c>
      <c r="E26" t="inlineStr">
        <is>
          <t>NORA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2973-2019</t>
        </is>
      </c>
      <c r="B27" s="1" t="n">
        <v>43479</v>
      </c>
      <c r="C27" s="1" t="n">
        <v>45181</v>
      </c>
      <c r="D27" t="inlineStr">
        <is>
          <t>ÖREBRO LÄN</t>
        </is>
      </c>
      <c r="E27" t="inlineStr">
        <is>
          <t>NORA</t>
        </is>
      </c>
      <c r="G27" t="n">
        <v>5.7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3249-2019</t>
        </is>
      </c>
      <c r="B28" s="1" t="n">
        <v>43480</v>
      </c>
      <c r="C28" s="1" t="n">
        <v>45181</v>
      </c>
      <c r="D28" t="inlineStr">
        <is>
          <t>ÖREBRO LÄN</t>
        </is>
      </c>
      <c r="E28" t="inlineStr">
        <is>
          <t>NORA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6096-2019</t>
        </is>
      </c>
      <c r="B29" s="1" t="n">
        <v>43493</v>
      </c>
      <c r="C29" s="1" t="n">
        <v>45181</v>
      </c>
      <c r="D29" t="inlineStr">
        <is>
          <t>ÖREBRO LÄN</t>
        </is>
      </c>
      <c r="E29" t="inlineStr">
        <is>
          <t>NORA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7482-2019</t>
        </is>
      </c>
      <c r="B30" s="1" t="n">
        <v>43497</v>
      </c>
      <c r="C30" s="1" t="n">
        <v>45181</v>
      </c>
      <c r="D30" t="inlineStr">
        <is>
          <t>ÖREBRO LÄN</t>
        </is>
      </c>
      <c r="E30" t="inlineStr">
        <is>
          <t>NORA</t>
        </is>
      </c>
      <c r="G30" t="n">
        <v>2.5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13569-2019</t>
        </is>
      </c>
      <c r="B31" s="1" t="n">
        <v>43530</v>
      </c>
      <c r="C31" s="1" t="n">
        <v>45181</v>
      </c>
      <c r="D31" t="inlineStr">
        <is>
          <t>ÖREBRO LÄN</t>
        </is>
      </c>
      <c r="E31" t="inlineStr">
        <is>
          <t>NORA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13999-2019</t>
        </is>
      </c>
      <c r="B32" s="1" t="n">
        <v>43531</v>
      </c>
      <c r="C32" s="1" t="n">
        <v>45181</v>
      </c>
      <c r="D32" t="inlineStr">
        <is>
          <t>ÖREBRO LÄN</t>
        </is>
      </c>
      <c r="E32" t="inlineStr">
        <is>
          <t>NORA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15036-2019</t>
        </is>
      </c>
      <c r="B33" s="1" t="n">
        <v>43537</v>
      </c>
      <c r="C33" s="1" t="n">
        <v>45181</v>
      </c>
      <c r="D33" t="inlineStr">
        <is>
          <t>ÖREBRO LÄN</t>
        </is>
      </c>
      <c r="E33" t="inlineStr">
        <is>
          <t>NORA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16086-2019</t>
        </is>
      </c>
      <c r="B34" s="1" t="n">
        <v>43544</v>
      </c>
      <c r="C34" s="1" t="n">
        <v>45181</v>
      </c>
      <c r="D34" t="inlineStr">
        <is>
          <t>ÖREBRO LÄN</t>
        </is>
      </c>
      <c r="E34" t="inlineStr">
        <is>
          <t>NORA</t>
        </is>
      </c>
      <c r="G34" t="n">
        <v>5.6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16785-2019</t>
        </is>
      </c>
      <c r="B35" s="1" t="n">
        <v>43549</v>
      </c>
      <c r="C35" s="1" t="n">
        <v>45181</v>
      </c>
      <c r="D35" t="inlineStr">
        <is>
          <t>ÖREBRO LÄN</t>
        </is>
      </c>
      <c r="E35" t="inlineStr">
        <is>
          <t>NORA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16878-2019</t>
        </is>
      </c>
      <c r="B36" s="1" t="n">
        <v>43549</v>
      </c>
      <c r="C36" s="1" t="n">
        <v>45181</v>
      </c>
      <c r="D36" t="inlineStr">
        <is>
          <t>ÖREBRO LÄN</t>
        </is>
      </c>
      <c r="E36" t="inlineStr">
        <is>
          <t>NORA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16882-2019</t>
        </is>
      </c>
      <c r="B37" s="1" t="n">
        <v>43549</v>
      </c>
      <c r="C37" s="1" t="n">
        <v>45181</v>
      </c>
      <c r="D37" t="inlineStr">
        <is>
          <t>ÖREBRO LÄN</t>
        </is>
      </c>
      <c r="E37" t="inlineStr">
        <is>
          <t>NORA</t>
        </is>
      </c>
      <c r="G37" t="n">
        <v>10.7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18891-2019</t>
        </is>
      </c>
      <c r="B38" s="1" t="n">
        <v>43563</v>
      </c>
      <c r="C38" s="1" t="n">
        <v>45181</v>
      </c>
      <c r="D38" t="inlineStr">
        <is>
          <t>ÖREBRO LÄN</t>
        </is>
      </c>
      <c r="E38" t="inlineStr">
        <is>
          <t>NORA</t>
        </is>
      </c>
      <c r="F38" t="inlineStr">
        <is>
          <t>Kommuner</t>
        </is>
      </c>
      <c r="G38" t="n">
        <v>7.8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19910-2019</t>
        </is>
      </c>
      <c r="B39" s="1" t="n">
        <v>43567</v>
      </c>
      <c r="C39" s="1" t="n">
        <v>45181</v>
      </c>
      <c r="D39" t="inlineStr">
        <is>
          <t>ÖREBRO LÄN</t>
        </is>
      </c>
      <c r="E39" t="inlineStr">
        <is>
          <t>NORA</t>
        </is>
      </c>
      <c r="G39" t="n">
        <v>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22854-2019</t>
        </is>
      </c>
      <c r="B40" s="1" t="n">
        <v>43591</v>
      </c>
      <c r="C40" s="1" t="n">
        <v>45181</v>
      </c>
      <c r="D40" t="inlineStr">
        <is>
          <t>ÖREBRO LÄN</t>
        </is>
      </c>
      <c r="E40" t="inlineStr">
        <is>
          <t>NORA</t>
        </is>
      </c>
      <c r="G40" t="n">
        <v>4.4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26226-2019</t>
        </is>
      </c>
      <c r="B41" s="1" t="n">
        <v>43609</v>
      </c>
      <c r="C41" s="1" t="n">
        <v>45181</v>
      </c>
      <c r="D41" t="inlineStr">
        <is>
          <t>ÖREBRO LÄN</t>
        </is>
      </c>
      <c r="E41" t="inlineStr">
        <is>
          <t>NORA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30147-2019</t>
        </is>
      </c>
      <c r="B42" s="1" t="n">
        <v>43634</v>
      </c>
      <c r="C42" s="1" t="n">
        <v>45181</v>
      </c>
      <c r="D42" t="inlineStr">
        <is>
          <t>ÖREBRO LÄN</t>
        </is>
      </c>
      <c r="E42" t="inlineStr">
        <is>
          <t>NORA</t>
        </is>
      </c>
      <c r="G42" t="n">
        <v>18.5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33875-2019</t>
        </is>
      </c>
      <c r="B43" s="1" t="n">
        <v>43653</v>
      </c>
      <c r="C43" s="1" t="n">
        <v>45181</v>
      </c>
      <c r="D43" t="inlineStr">
        <is>
          <t>ÖREBRO LÄN</t>
        </is>
      </c>
      <c r="E43" t="inlineStr">
        <is>
          <t>NORA</t>
        </is>
      </c>
      <c r="G43" t="n">
        <v>8.9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36680-2019</t>
        </is>
      </c>
      <c r="B44" s="1" t="n">
        <v>43670</v>
      </c>
      <c r="C44" s="1" t="n">
        <v>45181</v>
      </c>
      <c r="D44" t="inlineStr">
        <is>
          <t>ÖREBRO LÄN</t>
        </is>
      </c>
      <c r="E44" t="inlineStr">
        <is>
          <t>NORA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36564-2019</t>
        </is>
      </c>
      <c r="B45" s="1" t="n">
        <v>43671</v>
      </c>
      <c r="C45" s="1" t="n">
        <v>45181</v>
      </c>
      <c r="D45" t="inlineStr">
        <is>
          <t>ÖREBRO LÄN</t>
        </is>
      </c>
      <c r="E45" t="inlineStr">
        <is>
          <t>NORA</t>
        </is>
      </c>
      <c r="F45" t="inlineStr">
        <is>
          <t>Kyrkan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37406-2019</t>
        </is>
      </c>
      <c r="B46" s="1" t="n">
        <v>43678</v>
      </c>
      <c r="C46" s="1" t="n">
        <v>45181</v>
      </c>
      <c r="D46" t="inlineStr">
        <is>
          <t>ÖREBRO LÄN</t>
        </is>
      </c>
      <c r="E46" t="inlineStr">
        <is>
          <t>NORA</t>
        </is>
      </c>
      <c r="F46" t="inlineStr">
        <is>
          <t>Kyrkan</t>
        </is>
      </c>
      <c r="G46" t="n">
        <v>5.1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39679-2019</t>
        </is>
      </c>
      <c r="B47" s="1" t="n">
        <v>43691</v>
      </c>
      <c r="C47" s="1" t="n">
        <v>45181</v>
      </c>
      <c r="D47" t="inlineStr">
        <is>
          <t>ÖREBRO LÄN</t>
        </is>
      </c>
      <c r="E47" t="inlineStr">
        <is>
          <t>NORA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45909-2019</t>
        </is>
      </c>
      <c r="B48" s="1" t="n">
        <v>43717</v>
      </c>
      <c r="C48" s="1" t="n">
        <v>45181</v>
      </c>
      <c r="D48" t="inlineStr">
        <is>
          <t>ÖREBRO LÄN</t>
        </is>
      </c>
      <c r="E48" t="inlineStr">
        <is>
          <t>NORA</t>
        </is>
      </c>
      <c r="G48" t="n">
        <v>3.4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52402-2019</t>
        </is>
      </c>
      <c r="B49" s="1" t="n">
        <v>43745</v>
      </c>
      <c r="C49" s="1" t="n">
        <v>45181</v>
      </c>
      <c r="D49" t="inlineStr">
        <is>
          <t>ÖREBRO LÄN</t>
        </is>
      </c>
      <c r="E49" t="inlineStr">
        <is>
          <t>NORA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53666-2019</t>
        </is>
      </c>
      <c r="B50" s="1" t="n">
        <v>43749</v>
      </c>
      <c r="C50" s="1" t="n">
        <v>45181</v>
      </c>
      <c r="D50" t="inlineStr">
        <is>
          <t>ÖREBRO LÄN</t>
        </is>
      </c>
      <c r="E50" t="inlineStr">
        <is>
          <t>NORA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56061-2019</t>
        </is>
      </c>
      <c r="B51" s="1" t="n">
        <v>43759</v>
      </c>
      <c r="C51" s="1" t="n">
        <v>45181</v>
      </c>
      <c r="D51" t="inlineStr">
        <is>
          <t>ÖREBRO LÄN</t>
        </is>
      </c>
      <c r="E51" t="inlineStr">
        <is>
          <t>NORA</t>
        </is>
      </c>
      <c r="G51" t="n">
        <v>7.4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56463-2019</t>
        </is>
      </c>
      <c r="B52" s="1" t="n">
        <v>43762</v>
      </c>
      <c r="C52" s="1" t="n">
        <v>45181</v>
      </c>
      <c r="D52" t="inlineStr">
        <is>
          <t>ÖREBRO LÄN</t>
        </is>
      </c>
      <c r="E52" t="inlineStr">
        <is>
          <t>NORA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65138-2019</t>
        </is>
      </c>
      <c r="B53" s="1" t="n">
        <v>43802</v>
      </c>
      <c r="C53" s="1" t="n">
        <v>45181</v>
      </c>
      <c r="D53" t="inlineStr">
        <is>
          <t>ÖREBRO LÄN</t>
        </is>
      </c>
      <c r="E53" t="inlineStr">
        <is>
          <t>NORA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2137-2020</t>
        </is>
      </c>
      <c r="B54" s="1" t="n">
        <v>43839</v>
      </c>
      <c r="C54" s="1" t="n">
        <v>45181</v>
      </c>
      <c r="D54" t="inlineStr">
        <is>
          <t>ÖREBRO LÄN</t>
        </is>
      </c>
      <c r="E54" t="inlineStr">
        <is>
          <t>NORA</t>
        </is>
      </c>
      <c r="F54" t="inlineStr">
        <is>
          <t>Övriga Aktiebolag</t>
        </is>
      </c>
      <c r="G54" t="n">
        <v>10.5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3999-2020</t>
        </is>
      </c>
      <c r="B55" s="1" t="n">
        <v>43856</v>
      </c>
      <c r="C55" s="1" t="n">
        <v>45181</v>
      </c>
      <c r="D55" t="inlineStr">
        <is>
          <t>ÖREBRO LÄN</t>
        </is>
      </c>
      <c r="E55" t="inlineStr">
        <is>
          <t>NORA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7414-2020</t>
        </is>
      </c>
      <c r="B56" s="1" t="n">
        <v>43871</v>
      </c>
      <c r="C56" s="1" t="n">
        <v>45181</v>
      </c>
      <c r="D56" t="inlineStr">
        <is>
          <t>ÖREBRO LÄN</t>
        </is>
      </c>
      <c r="E56" t="inlineStr">
        <is>
          <t>NORA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10544-2020</t>
        </is>
      </c>
      <c r="B57" s="1" t="n">
        <v>43887</v>
      </c>
      <c r="C57" s="1" t="n">
        <v>45181</v>
      </c>
      <c r="D57" t="inlineStr">
        <is>
          <t>ÖREBRO LÄN</t>
        </is>
      </c>
      <c r="E57" t="inlineStr">
        <is>
          <t>NORA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10660-2020</t>
        </is>
      </c>
      <c r="B58" s="1" t="n">
        <v>43888</v>
      </c>
      <c r="C58" s="1" t="n">
        <v>45181</v>
      </c>
      <c r="D58" t="inlineStr">
        <is>
          <t>ÖREBRO LÄN</t>
        </is>
      </c>
      <c r="E58" t="inlineStr">
        <is>
          <t>NORA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11639-2020</t>
        </is>
      </c>
      <c r="B59" s="1" t="n">
        <v>43893</v>
      </c>
      <c r="C59" s="1" t="n">
        <v>45181</v>
      </c>
      <c r="D59" t="inlineStr">
        <is>
          <t>ÖREBRO LÄN</t>
        </is>
      </c>
      <c r="E59" t="inlineStr">
        <is>
          <t>NORA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11652-2020</t>
        </is>
      </c>
      <c r="B60" s="1" t="n">
        <v>43893</v>
      </c>
      <c r="C60" s="1" t="n">
        <v>45181</v>
      </c>
      <c r="D60" t="inlineStr">
        <is>
          <t>ÖREBRO LÄN</t>
        </is>
      </c>
      <c r="E60" t="inlineStr">
        <is>
          <t>NORA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11975-2020</t>
        </is>
      </c>
      <c r="B61" s="1" t="n">
        <v>43894</v>
      </c>
      <c r="C61" s="1" t="n">
        <v>45181</v>
      </c>
      <c r="D61" t="inlineStr">
        <is>
          <t>ÖREBRO LÄN</t>
        </is>
      </c>
      <c r="E61" t="inlineStr">
        <is>
          <t>NORA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13745-2020</t>
        </is>
      </c>
      <c r="B62" s="1" t="n">
        <v>43903</v>
      </c>
      <c r="C62" s="1" t="n">
        <v>45181</v>
      </c>
      <c r="D62" t="inlineStr">
        <is>
          <t>ÖREBRO LÄN</t>
        </is>
      </c>
      <c r="E62" t="inlineStr">
        <is>
          <t>NORA</t>
        </is>
      </c>
      <c r="F62" t="inlineStr">
        <is>
          <t>Sveaskog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15152-2020</t>
        </is>
      </c>
      <c r="B63" s="1" t="n">
        <v>43912</v>
      </c>
      <c r="C63" s="1" t="n">
        <v>45181</v>
      </c>
      <c r="D63" t="inlineStr">
        <is>
          <t>ÖREBRO LÄN</t>
        </is>
      </c>
      <c r="E63" t="inlineStr">
        <is>
          <t>NORA</t>
        </is>
      </c>
      <c r="G63" t="n">
        <v>5.2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15447-2020</t>
        </is>
      </c>
      <c r="B64" s="1" t="n">
        <v>43914</v>
      </c>
      <c r="C64" s="1" t="n">
        <v>45181</v>
      </c>
      <c r="D64" t="inlineStr">
        <is>
          <t>ÖREBRO LÄN</t>
        </is>
      </c>
      <c r="E64" t="inlineStr">
        <is>
          <t>NORA</t>
        </is>
      </c>
      <c r="F64" t="inlineStr">
        <is>
          <t>Sveaskog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15617-2020</t>
        </is>
      </c>
      <c r="B65" s="1" t="n">
        <v>43914</v>
      </c>
      <c r="C65" s="1" t="n">
        <v>45181</v>
      </c>
      <c r="D65" t="inlineStr">
        <is>
          <t>ÖREBRO LÄN</t>
        </is>
      </c>
      <c r="E65" t="inlineStr">
        <is>
          <t>NORA</t>
        </is>
      </c>
      <c r="G65" t="n">
        <v>2.8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16319-2020</t>
        </is>
      </c>
      <c r="B66" s="1" t="n">
        <v>43917</v>
      </c>
      <c r="C66" s="1" t="n">
        <v>45181</v>
      </c>
      <c r="D66" t="inlineStr">
        <is>
          <t>ÖREBRO LÄN</t>
        </is>
      </c>
      <c r="E66" t="inlineStr">
        <is>
          <t>NORA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17793-2020</t>
        </is>
      </c>
      <c r="B67" s="1" t="n">
        <v>43924</v>
      </c>
      <c r="C67" s="1" t="n">
        <v>45181</v>
      </c>
      <c r="D67" t="inlineStr">
        <is>
          <t>ÖREBRO LÄN</t>
        </is>
      </c>
      <c r="E67" t="inlineStr">
        <is>
          <t>NORA</t>
        </is>
      </c>
      <c r="G67" t="n">
        <v>4.4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18975-2020</t>
        </is>
      </c>
      <c r="B68" s="1" t="n">
        <v>43935</v>
      </c>
      <c r="C68" s="1" t="n">
        <v>45181</v>
      </c>
      <c r="D68" t="inlineStr">
        <is>
          <t>ÖREBRO LÄN</t>
        </is>
      </c>
      <c r="E68" t="inlineStr">
        <is>
          <t>NORA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18841-2020</t>
        </is>
      </c>
      <c r="B69" s="1" t="n">
        <v>43935</v>
      </c>
      <c r="C69" s="1" t="n">
        <v>45181</v>
      </c>
      <c r="D69" t="inlineStr">
        <is>
          <t>ÖREBRO LÄN</t>
        </is>
      </c>
      <c r="E69" t="inlineStr">
        <is>
          <t>NORA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19612-2020</t>
        </is>
      </c>
      <c r="B70" s="1" t="n">
        <v>43941</v>
      </c>
      <c r="C70" s="1" t="n">
        <v>45181</v>
      </c>
      <c r="D70" t="inlineStr">
        <is>
          <t>ÖREBRO LÄN</t>
        </is>
      </c>
      <c r="E70" t="inlineStr">
        <is>
          <t>NORA</t>
        </is>
      </c>
      <c r="G70" t="n">
        <v>0.3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22353-2020</t>
        </is>
      </c>
      <c r="B71" s="1" t="n">
        <v>43957</v>
      </c>
      <c r="C71" s="1" t="n">
        <v>45181</v>
      </c>
      <c r="D71" t="inlineStr">
        <is>
          <t>ÖREBRO LÄN</t>
        </is>
      </c>
      <c r="E71" t="inlineStr">
        <is>
          <t>NORA</t>
        </is>
      </c>
      <c r="F71" t="inlineStr">
        <is>
          <t>Övriga Aktiebolag</t>
        </is>
      </c>
      <c r="G71" t="n">
        <v>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22349-2020</t>
        </is>
      </c>
      <c r="B72" s="1" t="n">
        <v>43957</v>
      </c>
      <c r="C72" s="1" t="n">
        <v>45181</v>
      </c>
      <c r="D72" t="inlineStr">
        <is>
          <t>ÖREBRO LÄN</t>
        </is>
      </c>
      <c r="E72" t="inlineStr">
        <is>
          <t>NORA</t>
        </is>
      </c>
      <c r="F72" t="inlineStr">
        <is>
          <t>Övriga Aktiebolag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26282-2020</t>
        </is>
      </c>
      <c r="B73" s="1" t="n">
        <v>43986</v>
      </c>
      <c r="C73" s="1" t="n">
        <v>45181</v>
      </c>
      <c r="D73" t="inlineStr">
        <is>
          <t>ÖREBRO LÄN</t>
        </is>
      </c>
      <c r="E73" t="inlineStr">
        <is>
          <t>NORA</t>
        </is>
      </c>
      <c r="F73" t="inlineStr">
        <is>
          <t>Kyrkan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27587-2020</t>
        </is>
      </c>
      <c r="B74" s="1" t="n">
        <v>43993</v>
      </c>
      <c r="C74" s="1" t="n">
        <v>45181</v>
      </c>
      <c r="D74" t="inlineStr">
        <is>
          <t>ÖREBRO LÄN</t>
        </is>
      </c>
      <c r="E74" t="inlineStr">
        <is>
          <t>NORA</t>
        </is>
      </c>
      <c r="F74" t="inlineStr">
        <is>
          <t>Sveaskog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27586-2020</t>
        </is>
      </c>
      <c r="B75" s="1" t="n">
        <v>43993</v>
      </c>
      <c r="C75" s="1" t="n">
        <v>45181</v>
      </c>
      <c r="D75" t="inlineStr">
        <is>
          <t>ÖREBRO LÄN</t>
        </is>
      </c>
      <c r="E75" t="inlineStr">
        <is>
          <t>NORA</t>
        </is>
      </c>
      <c r="F75" t="inlineStr">
        <is>
          <t>Sveaskog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29682-2020</t>
        </is>
      </c>
      <c r="B76" s="1" t="n">
        <v>44005</v>
      </c>
      <c r="C76" s="1" t="n">
        <v>45181</v>
      </c>
      <c r="D76" t="inlineStr">
        <is>
          <t>ÖREBRO LÄN</t>
        </is>
      </c>
      <c r="E76" t="inlineStr">
        <is>
          <t>NORA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29746-2020</t>
        </is>
      </c>
      <c r="B77" s="1" t="n">
        <v>44005</v>
      </c>
      <c r="C77" s="1" t="n">
        <v>45181</v>
      </c>
      <c r="D77" t="inlineStr">
        <is>
          <t>ÖREBRO LÄN</t>
        </is>
      </c>
      <c r="E77" t="inlineStr">
        <is>
          <t>NORA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31184-2020</t>
        </is>
      </c>
      <c r="B78" s="1" t="n">
        <v>44012</v>
      </c>
      <c r="C78" s="1" t="n">
        <v>45181</v>
      </c>
      <c r="D78" t="inlineStr">
        <is>
          <t>ÖREBRO LÄN</t>
        </is>
      </c>
      <c r="E78" t="inlineStr">
        <is>
          <t>NORA</t>
        </is>
      </c>
      <c r="F78" t="inlineStr">
        <is>
          <t>Sveaskog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34553-2020</t>
        </is>
      </c>
      <c r="B79" s="1" t="n">
        <v>44032</v>
      </c>
      <c r="C79" s="1" t="n">
        <v>45181</v>
      </c>
      <c r="D79" t="inlineStr">
        <is>
          <t>ÖREBRO LÄN</t>
        </is>
      </c>
      <c r="E79" t="inlineStr">
        <is>
          <t>NORA</t>
        </is>
      </c>
      <c r="G79" t="n">
        <v>4.1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36797-2020</t>
        </is>
      </c>
      <c r="B80" s="1" t="n">
        <v>44053</v>
      </c>
      <c r="C80" s="1" t="n">
        <v>45181</v>
      </c>
      <c r="D80" t="inlineStr">
        <is>
          <t>ÖREBRO LÄN</t>
        </is>
      </c>
      <c r="E80" t="inlineStr">
        <is>
          <t>NORA</t>
        </is>
      </c>
      <c r="F80" t="inlineStr">
        <is>
          <t>Sveaskog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37675-2020</t>
        </is>
      </c>
      <c r="B81" s="1" t="n">
        <v>44056</v>
      </c>
      <c r="C81" s="1" t="n">
        <v>45181</v>
      </c>
      <c r="D81" t="inlineStr">
        <is>
          <t>ÖREBRO LÄN</t>
        </is>
      </c>
      <c r="E81" t="inlineStr">
        <is>
          <t>NORA</t>
        </is>
      </c>
      <c r="F81" t="inlineStr">
        <is>
          <t>Sveaskog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38284-2020</t>
        </is>
      </c>
      <c r="B82" s="1" t="n">
        <v>44060</v>
      </c>
      <c r="C82" s="1" t="n">
        <v>45181</v>
      </c>
      <c r="D82" t="inlineStr">
        <is>
          <t>ÖREBRO LÄN</t>
        </is>
      </c>
      <c r="E82" t="inlineStr">
        <is>
          <t>NORA</t>
        </is>
      </c>
      <c r="F82" t="inlineStr">
        <is>
          <t>Övriga Aktiebolag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38303-2020</t>
        </is>
      </c>
      <c r="B83" s="1" t="n">
        <v>44060</v>
      </c>
      <c r="C83" s="1" t="n">
        <v>45181</v>
      </c>
      <c r="D83" t="inlineStr">
        <is>
          <t>ÖREBRO LÄN</t>
        </is>
      </c>
      <c r="E83" t="inlineStr">
        <is>
          <t>NORA</t>
        </is>
      </c>
      <c r="F83" t="inlineStr">
        <is>
          <t>Övriga Aktiebolag</t>
        </is>
      </c>
      <c r="G83" t="n">
        <v>7.8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38707-2020</t>
        </is>
      </c>
      <c r="B84" s="1" t="n">
        <v>44061</v>
      </c>
      <c r="C84" s="1" t="n">
        <v>45181</v>
      </c>
      <c r="D84" t="inlineStr">
        <is>
          <t>ÖREBRO LÄN</t>
        </is>
      </c>
      <c r="E84" t="inlineStr">
        <is>
          <t>NORA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41089-2020</t>
        </is>
      </c>
      <c r="B85" s="1" t="n">
        <v>44071</v>
      </c>
      <c r="C85" s="1" t="n">
        <v>45181</v>
      </c>
      <c r="D85" t="inlineStr">
        <is>
          <t>ÖREBRO LÄN</t>
        </is>
      </c>
      <c r="E85" t="inlineStr">
        <is>
          <t>NORA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43126-2020</t>
        </is>
      </c>
      <c r="B86" s="1" t="n">
        <v>44079</v>
      </c>
      <c r="C86" s="1" t="n">
        <v>45181</v>
      </c>
      <c r="D86" t="inlineStr">
        <is>
          <t>ÖREBRO LÄN</t>
        </is>
      </c>
      <c r="E86" t="inlineStr">
        <is>
          <t>NORA</t>
        </is>
      </c>
      <c r="G86" t="n">
        <v>4.9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45038-2020</t>
        </is>
      </c>
      <c r="B87" s="1" t="n">
        <v>44088</v>
      </c>
      <c r="C87" s="1" t="n">
        <v>45181</v>
      </c>
      <c r="D87" t="inlineStr">
        <is>
          <t>ÖREBRO LÄN</t>
        </is>
      </c>
      <c r="E87" t="inlineStr">
        <is>
          <t>NORA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47913-2020</t>
        </is>
      </c>
      <c r="B88" s="1" t="n">
        <v>44099</v>
      </c>
      <c r="C88" s="1" t="n">
        <v>45181</v>
      </c>
      <c r="D88" t="inlineStr">
        <is>
          <t>ÖREBRO LÄN</t>
        </is>
      </c>
      <c r="E88" t="inlineStr">
        <is>
          <t>NORA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49781-2020</t>
        </is>
      </c>
      <c r="B89" s="1" t="n">
        <v>44106</v>
      </c>
      <c r="C89" s="1" t="n">
        <v>45181</v>
      </c>
      <c r="D89" t="inlineStr">
        <is>
          <t>ÖREBRO LÄN</t>
        </is>
      </c>
      <c r="E89" t="inlineStr">
        <is>
          <t>NORA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49732-2020</t>
        </is>
      </c>
      <c r="B90" s="1" t="n">
        <v>44106</v>
      </c>
      <c r="C90" s="1" t="n">
        <v>45181</v>
      </c>
      <c r="D90" t="inlineStr">
        <is>
          <t>ÖREBRO LÄN</t>
        </is>
      </c>
      <c r="E90" t="inlineStr">
        <is>
          <t>NORA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49724-2020</t>
        </is>
      </c>
      <c r="B91" s="1" t="n">
        <v>44106</v>
      </c>
      <c r="C91" s="1" t="n">
        <v>45181</v>
      </c>
      <c r="D91" t="inlineStr">
        <is>
          <t>ÖREBRO LÄN</t>
        </is>
      </c>
      <c r="E91" t="inlineStr">
        <is>
          <t>NORA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49775-2020</t>
        </is>
      </c>
      <c r="B92" s="1" t="n">
        <v>44106</v>
      </c>
      <c r="C92" s="1" t="n">
        <v>45181</v>
      </c>
      <c r="D92" t="inlineStr">
        <is>
          <t>ÖREBRO LÄN</t>
        </is>
      </c>
      <c r="E92" t="inlineStr">
        <is>
          <t>NORA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49878-2020</t>
        </is>
      </c>
      <c r="B93" s="1" t="n">
        <v>44107</v>
      </c>
      <c r="C93" s="1" t="n">
        <v>45181</v>
      </c>
      <c r="D93" t="inlineStr">
        <is>
          <t>ÖREBRO LÄN</t>
        </is>
      </c>
      <c r="E93" t="inlineStr">
        <is>
          <t>NORA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50588-2020</t>
        </is>
      </c>
      <c r="B94" s="1" t="n">
        <v>44110</v>
      </c>
      <c r="C94" s="1" t="n">
        <v>45181</v>
      </c>
      <c r="D94" t="inlineStr">
        <is>
          <t>ÖREBRO LÄN</t>
        </is>
      </c>
      <c r="E94" t="inlineStr">
        <is>
          <t>NORA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50720-2020</t>
        </is>
      </c>
      <c r="B95" s="1" t="n">
        <v>44111</v>
      </c>
      <c r="C95" s="1" t="n">
        <v>45181</v>
      </c>
      <c r="D95" t="inlineStr">
        <is>
          <t>ÖREBRO LÄN</t>
        </is>
      </c>
      <c r="E95" t="inlineStr">
        <is>
          <t>NORA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54502-2020</t>
        </is>
      </c>
      <c r="B96" s="1" t="n">
        <v>44125</v>
      </c>
      <c r="C96" s="1" t="n">
        <v>45181</v>
      </c>
      <c r="D96" t="inlineStr">
        <is>
          <t>ÖREBRO LÄN</t>
        </is>
      </c>
      <c r="E96" t="inlineStr">
        <is>
          <t>NORA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55870-2020</t>
        </is>
      </c>
      <c r="B97" s="1" t="n">
        <v>44132</v>
      </c>
      <c r="C97" s="1" t="n">
        <v>45181</v>
      </c>
      <c r="D97" t="inlineStr">
        <is>
          <t>ÖREBRO LÄN</t>
        </is>
      </c>
      <c r="E97" t="inlineStr">
        <is>
          <t>NORA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57438-2020</t>
        </is>
      </c>
      <c r="B98" s="1" t="n">
        <v>44139</v>
      </c>
      <c r="C98" s="1" t="n">
        <v>45181</v>
      </c>
      <c r="D98" t="inlineStr">
        <is>
          <t>ÖREBRO LÄN</t>
        </is>
      </c>
      <c r="E98" t="inlineStr">
        <is>
          <t>NORA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60476-2020</t>
        </is>
      </c>
      <c r="B99" s="1" t="n">
        <v>44153</v>
      </c>
      <c r="C99" s="1" t="n">
        <v>45181</v>
      </c>
      <c r="D99" t="inlineStr">
        <is>
          <t>ÖREBRO LÄN</t>
        </is>
      </c>
      <c r="E99" t="inlineStr">
        <is>
          <t>NORA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62161-2020</t>
        </is>
      </c>
      <c r="B100" s="1" t="n">
        <v>44158</v>
      </c>
      <c r="C100" s="1" t="n">
        <v>45181</v>
      </c>
      <c r="D100" t="inlineStr">
        <is>
          <t>ÖREBRO LÄN</t>
        </is>
      </c>
      <c r="E100" t="inlineStr">
        <is>
          <t>NORA</t>
        </is>
      </c>
      <c r="G100" t="n">
        <v>3.5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64933-2020</t>
        </is>
      </c>
      <c r="B101" s="1" t="n">
        <v>44172</v>
      </c>
      <c r="C101" s="1" t="n">
        <v>45181</v>
      </c>
      <c r="D101" t="inlineStr">
        <is>
          <t>ÖREBRO LÄN</t>
        </is>
      </c>
      <c r="E101" t="inlineStr">
        <is>
          <t>NORA</t>
        </is>
      </c>
      <c r="F101" t="inlineStr">
        <is>
          <t>Sveaskog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65028-2020</t>
        </is>
      </c>
      <c r="B102" s="1" t="n">
        <v>44172</v>
      </c>
      <c r="C102" s="1" t="n">
        <v>45181</v>
      </c>
      <c r="D102" t="inlineStr">
        <is>
          <t>ÖREBRO LÄN</t>
        </is>
      </c>
      <c r="E102" t="inlineStr">
        <is>
          <t>NORA</t>
        </is>
      </c>
      <c r="F102" t="inlineStr">
        <is>
          <t>Sveaskog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65510-2020</t>
        </is>
      </c>
      <c r="B103" s="1" t="n">
        <v>44173</v>
      </c>
      <c r="C103" s="1" t="n">
        <v>45181</v>
      </c>
      <c r="D103" t="inlineStr">
        <is>
          <t>ÖREBRO LÄN</t>
        </is>
      </c>
      <c r="E103" t="inlineStr">
        <is>
          <t>NORA</t>
        </is>
      </c>
      <c r="G103" t="n">
        <v>3.7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65942-2020</t>
        </is>
      </c>
      <c r="B104" s="1" t="n">
        <v>44173</v>
      </c>
      <c r="C104" s="1" t="n">
        <v>45181</v>
      </c>
      <c r="D104" t="inlineStr">
        <is>
          <t>ÖREBRO LÄN</t>
        </is>
      </c>
      <c r="E104" t="inlineStr">
        <is>
          <t>NORA</t>
        </is>
      </c>
      <c r="F104" t="inlineStr">
        <is>
          <t>Övriga Aktiebolag</t>
        </is>
      </c>
      <c r="G104" t="n">
        <v>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67425-2020</t>
        </is>
      </c>
      <c r="B105" s="1" t="n">
        <v>44181</v>
      </c>
      <c r="C105" s="1" t="n">
        <v>45181</v>
      </c>
      <c r="D105" t="inlineStr">
        <is>
          <t>ÖREBRO LÄN</t>
        </is>
      </c>
      <c r="E105" t="inlineStr">
        <is>
          <t>NORA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251-2021</t>
        </is>
      </c>
      <c r="B106" s="1" t="n">
        <v>44200</v>
      </c>
      <c r="C106" s="1" t="n">
        <v>45181</v>
      </c>
      <c r="D106" t="inlineStr">
        <is>
          <t>ÖREBRO LÄN</t>
        </is>
      </c>
      <c r="E106" t="inlineStr">
        <is>
          <t>NORA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6181-2021</t>
        </is>
      </c>
      <c r="B107" s="1" t="n">
        <v>44232</v>
      </c>
      <c r="C107" s="1" t="n">
        <v>45181</v>
      </c>
      <c r="D107" t="inlineStr">
        <is>
          <t>ÖREBRO LÄN</t>
        </is>
      </c>
      <c r="E107" t="inlineStr">
        <is>
          <t>NORA</t>
        </is>
      </c>
      <c r="G107" t="n">
        <v>12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6179-2021</t>
        </is>
      </c>
      <c r="B108" s="1" t="n">
        <v>44232</v>
      </c>
      <c r="C108" s="1" t="n">
        <v>45181</v>
      </c>
      <c r="D108" t="inlineStr">
        <is>
          <t>ÖREBRO LÄN</t>
        </is>
      </c>
      <c r="E108" t="inlineStr">
        <is>
          <t>NORA</t>
        </is>
      </c>
      <c r="G108" t="n">
        <v>7.2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6270-2021</t>
        </is>
      </c>
      <c r="B109" s="1" t="n">
        <v>44235</v>
      </c>
      <c r="C109" s="1" t="n">
        <v>45181</v>
      </c>
      <c r="D109" t="inlineStr">
        <is>
          <t>ÖREBRO LÄN</t>
        </is>
      </c>
      <c r="E109" t="inlineStr">
        <is>
          <t>NORA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7147-2021</t>
        </is>
      </c>
      <c r="B110" s="1" t="n">
        <v>44238</v>
      </c>
      <c r="C110" s="1" t="n">
        <v>45181</v>
      </c>
      <c r="D110" t="inlineStr">
        <is>
          <t>ÖREBRO LÄN</t>
        </is>
      </c>
      <c r="E110" t="inlineStr">
        <is>
          <t>NORA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7148-2021</t>
        </is>
      </c>
      <c r="B111" s="1" t="n">
        <v>44238</v>
      </c>
      <c r="C111" s="1" t="n">
        <v>45181</v>
      </c>
      <c r="D111" t="inlineStr">
        <is>
          <t>ÖREBRO LÄN</t>
        </is>
      </c>
      <c r="E111" t="inlineStr">
        <is>
          <t>NORA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15358-2021</t>
        </is>
      </c>
      <c r="B112" s="1" t="n">
        <v>44284</v>
      </c>
      <c r="C112" s="1" t="n">
        <v>45181</v>
      </c>
      <c r="D112" t="inlineStr">
        <is>
          <t>ÖREBRO LÄN</t>
        </is>
      </c>
      <c r="E112" t="inlineStr">
        <is>
          <t>NORA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16326-2021</t>
        </is>
      </c>
      <c r="B113" s="1" t="n">
        <v>44292</v>
      </c>
      <c r="C113" s="1" t="n">
        <v>45181</v>
      </c>
      <c r="D113" t="inlineStr">
        <is>
          <t>ÖREBRO LÄN</t>
        </is>
      </c>
      <c r="E113" t="inlineStr">
        <is>
          <t>NORA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18134-2021</t>
        </is>
      </c>
      <c r="B114" s="1" t="n">
        <v>44302</v>
      </c>
      <c r="C114" s="1" t="n">
        <v>45181</v>
      </c>
      <c r="D114" t="inlineStr">
        <is>
          <t>ÖREBRO LÄN</t>
        </is>
      </c>
      <c r="E114" t="inlineStr">
        <is>
          <t>NORA</t>
        </is>
      </c>
      <c r="G114" t="n">
        <v>16.8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19166-2021</t>
        </is>
      </c>
      <c r="B115" s="1" t="n">
        <v>44308</v>
      </c>
      <c r="C115" s="1" t="n">
        <v>45181</v>
      </c>
      <c r="D115" t="inlineStr">
        <is>
          <t>ÖREBRO LÄN</t>
        </is>
      </c>
      <c r="E115" t="inlineStr">
        <is>
          <t>NORA</t>
        </is>
      </c>
      <c r="F115" t="inlineStr">
        <is>
          <t>Sveaskog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26278-2021</t>
        </is>
      </c>
      <c r="B116" s="1" t="n">
        <v>44347</v>
      </c>
      <c r="C116" s="1" t="n">
        <v>45181</v>
      </c>
      <c r="D116" t="inlineStr">
        <is>
          <t>ÖREBRO LÄN</t>
        </is>
      </c>
      <c r="E116" t="inlineStr">
        <is>
          <t>NORA</t>
        </is>
      </c>
      <c r="F116" t="inlineStr">
        <is>
          <t>Naturvårdsverket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29839-2021</t>
        </is>
      </c>
      <c r="B117" s="1" t="n">
        <v>44362</v>
      </c>
      <c r="C117" s="1" t="n">
        <v>45181</v>
      </c>
      <c r="D117" t="inlineStr">
        <is>
          <t>ÖREBRO LÄN</t>
        </is>
      </c>
      <c r="E117" t="inlineStr">
        <is>
          <t>NORA</t>
        </is>
      </c>
      <c r="F117" t="inlineStr">
        <is>
          <t>Övriga Aktiebolag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32567-2021</t>
        </is>
      </c>
      <c r="B118" s="1" t="n">
        <v>44375</v>
      </c>
      <c r="C118" s="1" t="n">
        <v>45181</v>
      </c>
      <c r="D118" t="inlineStr">
        <is>
          <t>ÖREBRO LÄN</t>
        </is>
      </c>
      <c r="E118" t="inlineStr">
        <is>
          <t>NORA</t>
        </is>
      </c>
      <c r="F118" t="inlineStr">
        <is>
          <t>Sveaskog</t>
        </is>
      </c>
      <c r="G118" t="n">
        <v>6.1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34928-2021</t>
        </is>
      </c>
      <c r="B119" s="1" t="n">
        <v>44383</v>
      </c>
      <c r="C119" s="1" t="n">
        <v>45181</v>
      </c>
      <c r="D119" t="inlineStr">
        <is>
          <t>ÖREBRO LÄN</t>
        </is>
      </c>
      <c r="E119" t="inlineStr">
        <is>
          <t>NORA</t>
        </is>
      </c>
      <c r="F119" t="inlineStr">
        <is>
          <t>Sveaskog</t>
        </is>
      </c>
      <c r="G119" t="n">
        <v>5.6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38736-2021</t>
        </is>
      </c>
      <c r="B120" s="1" t="n">
        <v>44410</v>
      </c>
      <c r="C120" s="1" t="n">
        <v>45181</v>
      </c>
      <c r="D120" t="inlineStr">
        <is>
          <t>ÖREBRO LÄN</t>
        </is>
      </c>
      <c r="E120" t="inlineStr">
        <is>
          <t>NORA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38798-2021</t>
        </is>
      </c>
      <c r="B121" s="1" t="n">
        <v>44410</v>
      </c>
      <c r="C121" s="1" t="n">
        <v>45181</v>
      </c>
      <c r="D121" t="inlineStr">
        <is>
          <t>ÖREBRO LÄN</t>
        </is>
      </c>
      <c r="E121" t="inlineStr">
        <is>
          <t>NORA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40126-2021</t>
        </is>
      </c>
      <c r="B122" s="1" t="n">
        <v>44418</v>
      </c>
      <c r="C122" s="1" t="n">
        <v>45181</v>
      </c>
      <c r="D122" t="inlineStr">
        <is>
          <t>ÖREBRO LÄN</t>
        </is>
      </c>
      <c r="E122" t="inlineStr">
        <is>
          <t>NORA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40338-2021</t>
        </is>
      </c>
      <c r="B123" s="1" t="n">
        <v>44419</v>
      </c>
      <c r="C123" s="1" t="n">
        <v>45181</v>
      </c>
      <c r="D123" t="inlineStr">
        <is>
          <t>ÖREBRO LÄN</t>
        </is>
      </c>
      <c r="E123" t="inlineStr">
        <is>
          <t>NORA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40710-2021</t>
        </is>
      </c>
      <c r="B124" s="1" t="n">
        <v>44420</v>
      </c>
      <c r="C124" s="1" t="n">
        <v>45181</v>
      </c>
      <c r="D124" t="inlineStr">
        <is>
          <t>ÖREBRO LÄN</t>
        </is>
      </c>
      <c r="E124" t="inlineStr">
        <is>
          <t>NORA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40643-2021</t>
        </is>
      </c>
      <c r="B125" s="1" t="n">
        <v>44420</v>
      </c>
      <c r="C125" s="1" t="n">
        <v>45181</v>
      </c>
      <c r="D125" t="inlineStr">
        <is>
          <t>ÖREBRO LÄN</t>
        </is>
      </c>
      <c r="E125" t="inlineStr">
        <is>
          <t>NORA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41669-2021</t>
        </is>
      </c>
      <c r="B126" s="1" t="n">
        <v>44425</v>
      </c>
      <c r="C126" s="1" t="n">
        <v>45181</v>
      </c>
      <c r="D126" t="inlineStr">
        <is>
          <t>ÖREBRO LÄN</t>
        </is>
      </c>
      <c r="E126" t="inlineStr">
        <is>
          <t>NORA</t>
        </is>
      </c>
      <c r="G126" t="n">
        <v>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46410-2021</t>
        </is>
      </c>
      <c r="B127" s="1" t="n">
        <v>44444</v>
      </c>
      <c r="C127" s="1" t="n">
        <v>45181</v>
      </c>
      <c r="D127" t="inlineStr">
        <is>
          <t>ÖREBRO LÄN</t>
        </is>
      </c>
      <c r="E127" t="inlineStr">
        <is>
          <t>NORA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46544-2021</t>
        </is>
      </c>
      <c r="B128" s="1" t="n">
        <v>44445</v>
      </c>
      <c r="C128" s="1" t="n">
        <v>45181</v>
      </c>
      <c r="D128" t="inlineStr">
        <is>
          <t>ÖREBRO LÄN</t>
        </is>
      </c>
      <c r="E128" t="inlineStr">
        <is>
          <t>NORA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47788-2021</t>
        </is>
      </c>
      <c r="B129" s="1" t="n">
        <v>44448</v>
      </c>
      <c r="C129" s="1" t="n">
        <v>45181</v>
      </c>
      <c r="D129" t="inlineStr">
        <is>
          <t>ÖREBRO LÄN</t>
        </is>
      </c>
      <c r="E129" t="inlineStr">
        <is>
          <t>NORA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47794-2021</t>
        </is>
      </c>
      <c r="B130" s="1" t="n">
        <v>44448</v>
      </c>
      <c r="C130" s="1" t="n">
        <v>45181</v>
      </c>
      <c r="D130" t="inlineStr">
        <is>
          <t>ÖREBRO LÄN</t>
        </is>
      </c>
      <c r="E130" t="inlineStr">
        <is>
          <t>NORA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48105-2021</t>
        </is>
      </c>
      <c r="B131" s="1" t="n">
        <v>44449</v>
      </c>
      <c r="C131" s="1" t="n">
        <v>45181</v>
      </c>
      <c r="D131" t="inlineStr">
        <is>
          <t>ÖREBRO LÄN</t>
        </is>
      </c>
      <c r="E131" t="inlineStr">
        <is>
          <t>NORA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49135-2021</t>
        </is>
      </c>
      <c r="B132" s="1" t="n">
        <v>44453</v>
      </c>
      <c r="C132" s="1" t="n">
        <v>45181</v>
      </c>
      <c r="D132" t="inlineStr">
        <is>
          <t>ÖREBRO LÄN</t>
        </is>
      </c>
      <c r="E132" t="inlineStr">
        <is>
          <t>NORA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55863-2021</t>
        </is>
      </c>
      <c r="B133" s="1" t="n">
        <v>44476</v>
      </c>
      <c r="C133" s="1" t="n">
        <v>45181</v>
      </c>
      <c r="D133" t="inlineStr">
        <is>
          <t>ÖREBRO LÄN</t>
        </is>
      </c>
      <c r="E133" t="inlineStr">
        <is>
          <t>NORA</t>
        </is>
      </c>
      <c r="F133" t="inlineStr">
        <is>
          <t>Kyrkan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55867-2021</t>
        </is>
      </c>
      <c r="B134" s="1" t="n">
        <v>44476</v>
      </c>
      <c r="C134" s="1" t="n">
        <v>45181</v>
      </c>
      <c r="D134" t="inlineStr">
        <is>
          <t>ÖREBRO LÄN</t>
        </is>
      </c>
      <c r="E134" t="inlineStr">
        <is>
          <t>NORA</t>
        </is>
      </c>
      <c r="F134" t="inlineStr">
        <is>
          <t>Kyrkan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59590-2021</t>
        </is>
      </c>
      <c r="B135" s="1" t="n">
        <v>44491</v>
      </c>
      <c r="C135" s="1" t="n">
        <v>45181</v>
      </c>
      <c r="D135" t="inlineStr">
        <is>
          <t>ÖREBRO LÄN</t>
        </is>
      </c>
      <c r="E135" t="inlineStr">
        <is>
          <t>NORA</t>
        </is>
      </c>
      <c r="F135" t="inlineStr">
        <is>
          <t>Kyrkan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59606-2021</t>
        </is>
      </c>
      <c r="B136" s="1" t="n">
        <v>44491</v>
      </c>
      <c r="C136" s="1" t="n">
        <v>45181</v>
      </c>
      <c r="D136" t="inlineStr">
        <is>
          <t>ÖREBRO LÄN</t>
        </is>
      </c>
      <c r="E136" t="inlineStr">
        <is>
          <t>NORA</t>
        </is>
      </c>
      <c r="F136" t="inlineStr">
        <is>
          <t>Kyrkan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59637-2021</t>
        </is>
      </c>
      <c r="B137" s="1" t="n">
        <v>44493</v>
      </c>
      <c r="C137" s="1" t="n">
        <v>45181</v>
      </c>
      <c r="D137" t="inlineStr">
        <is>
          <t>ÖREBRO LÄN</t>
        </is>
      </c>
      <c r="E137" t="inlineStr">
        <is>
          <t>NORA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62592-2021</t>
        </is>
      </c>
      <c r="B138" s="1" t="n">
        <v>44503</v>
      </c>
      <c r="C138" s="1" t="n">
        <v>45181</v>
      </c>
      <c r="D138" t="inlineStr">
        <is>
          <t>ÖREBRO LÄN</t>
        </is>
      </c>
      <c r="E138" t="inlineStr">
        <is>
          <t>NORA</t>
        </is>
      </c>
      <c r="G138" t="n">
        <v>7.4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66672-2021</t>
        </is>
      </c>
      <c r="B139" s="1" t="n">
        <v>44519</v>
      </c>
      <c r="C139" s="1" t="n">
        <v>45181</v>
      </c>
      <c r="D139" t="inlineStr">
        <is>
          <t>ÖREBRO LÄN</t>
        </is>
      </c>
      <c r="E139" t="inlineStr">
        <is>
          <t>NORA</t>
        </is>
      </c>
      <c r="F139" t="inlineStr">
        <is>
          <t>Kommuner</t>
        </is>
      </c>
      <c r="G139" t="n">
        <v>7.1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67201-2021</t>
        </is>
      </c>
      <c r="B140" s="1" t="n">
        <v>44523</v>
      </c>
      <c r="C140" s="1" t="n">
        <v>45181</v>
      </c>
      <c r="D140" t="inlineStr">
        <is>
          <t>ÖREBRO LÄN</t>
        </is>
      </c>
      <c r="E140" t="inlineStr">
        <is>
          <t>NORA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67298-2021</t>
        </is>
      </c>
      <c r="B141" s="1" t="n">
        <v>44523</v>
      </c>
      <c r="C141" s="1" t="n">
        <v>45181</v>
      </c>
      <c r="D141" t="inlineStr">
        <is>
          <t>ÖREBRO LÄN</t>
        </is>
      </c>
      <c r="E141" t="inlineStr">
        <is>
          <t>NORA</t>
        </is>
      </c>
      <c r="F141" t="inlineStr">
        <is>
          <t>Sveaskog</t>
        </is>
      </c>
      <c r="G141" t="n">
        <v>3.6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68887-2021</t>
        </is>
      </c>
      <c r="B142" s="1" t="n">
        <v>44530</v>
      </c>
      <c r="C142" s="1" t="n">
        <v>45181</v>
      </c>
      <c r="D142" t="inlineStr">
        <is>
          <t>ÖREBRO LÄN</t>
        </is>
      </c>
      <c r="E142" t="inlineStr">
        <is>
          <t>NORA</t>
        </is>
      </c>
      <c r="F142" t="inlineStr">
        <is>
          <t>Sveaskog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68890-2021</t>
        </is>
      </c>
      <c r="B143" s="1" t="n">
        <v>44530</v>
      </c>
      <c r="C143" s="1" t="n">
        <v>45181</v>
      </c>
      <c r="D143" t="inlineStr">
        <is>
          <t>ÖREBRO LÄN</t>
        </is>
      </c>
      <c r="E143" t="inlineStr">
        <is>
          <t>NORA</t>
        </is>
      </c>
      <c r="F143" t="inlineStr">
        <is>
          <t>Sveaskog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69731-2021</t>
        </is>
      </c>
      <c r="B144" s="1" t="n">
        <v>44532</v>
      </c>
      <c r="C144" s="1" t="n">
        <v>45181</v>
      </c>
      <c r="D144" t="inlineStr">
        <is>
          <t>ÖREBRO LÄN</t>
        </is>
      </c>
      <c r="E144" t="inlineStr">
        <is>
          <t>NORA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70138-2021</t>
        </is>
      </c>
      <c r="B145" s="1" t="n">
        <v>44533</v>
      </c>
      <c r="C145" s="1" t="n">
        <v>45181</v>
      </c>
      <c r="D145" t="inlineStr">
        <is>
          <t>ÖREBRO LÄN</t>
        </is>
      </c>
      <c r="E145" t="inlineStr">
        <is>
          <t>NORA</t>
        </is>
      </c>
      <c r="F145" t="inlineStr">
        <is>
          <t>Sveaskog</t>
        </is>
      </c>
      <c r="G145" t="n">
        <v>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70595-2021</t>
        </is>
      </c>
      <c r="B146" s="1" t="n">
        <v>44537</v>
      </c>
      <c r="C146" s="1" t="n">
        <v>45181</v>
      </c>
      <c r="D146" t="inlineStr">
        <is>
          <t>ÖREBRO LÄN</t>
        </is>
      </c>
      <c r="E146" t="inlineStr">
        <is>
          <t>NORA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74451-2021</t>
        </is>
      </c>
      <c r="B147" s="1" t="n">
        <v>44560</v>
      </c>
      <c r="C147" s="1" t="n">
        <v>45181</v>
      </c>
      <c r="D147" t="inlineStr">
        <is>
          <t>ÖREBRO LÄN</t>
        </is>
      </c>
      <c r="E147" t="inlineStr">
        <is>
          <t>NORA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5181-2022</t>
        </is>
      </c>
      <c r="B148" s="1" t="n">
        <v>44593</v>
      </c>
      <c r="C148" s="1" t="n">
        <v>45181</v>
      </c>
      <c r="D148" t="inlineStr">
        <is>
          <t>ÖREBRO LÄN</t>
        </is>
      </c>
      <c r="E148" t="inlineStr">
        <is>
          <t>NORA</t>
        </is>
      </c>
      <c r="F148" t="inlineStr">
        <is>
          <t>Övriga Aktiebolag</t>
        </is>
      </c>
      <c r="G148" t="n">
        <v>35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5039-2022</t>
        </is>
      </c>
      <c r="B149" s="1" t="n">
        <v>44593</v>
      </c>
      <c r="C149" s="1" t="n">
        <v>45181</v>
      </c>
      <c r="D149" t="inlineStr">
        <is>
          <t>ÖREBRO LÄN</t>
        </is>
      </c>
      <c r="E149" t="inlineStr">
        <is>
          <t>NORA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5049-2022</t>
        </is>
      </c>
      <c r="B150" s="1" t="n">
        <v>44593</v>
      </c>
      <c r="C150" s="1" t="n">
        <v>45181</v>
      </c>
      <c r="D150" t="inlineStr">
        <is>
          <t>ÖREBRO LÄN</t>
        </is>
      </c>
      <c r="E150" t="inlineStr">
        <is>
          <t>NORA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5217-2022</t>
        </is>
      </c>
      <c r="B151" s="1" t="n">
        <v>44593</v>
      </c>
      <c r="C151" s="1" t="n">
        <v>45181</v>
      </c>
      <c r="D151" t="inlineStr">
        <is>
          <t>ÖREBRO LÄN</t>
        </is>
      </c>
      <c r="E151" t="inlineStr">
        <is>
          <t>NORA</t>
        </is>
      </c>
      <c r="F151" t="inlineStr">
        <is>
          <t>Övriga Aktiebolag</t>
        </is>
      </c>
      <c r="G151" t="n">
        <v>38.4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7413-2022</t>
        </is>
      </c>
      <c r="B152" s="1" t="n">
        <v>44606</v>
      </c>
      <c r="C152" s="1" t="n">
        <v>45181</v>
      </c>
      <c r="D152" t="inlineStr">
        <is>
          <t>ÖREBRO LÄN</t>
        </is>
      </c>
      <c r="E152" t="inlineStr">
        <is>
          <t>NORA</t>
        </is>
      </c>
      <c r="G152" t="n">
        <v>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11631-2022</t>
        </is>
      </c>
      <c r="B153" s="1" t="n">
        <v>44631</v>
      </c>
      <c r="C153" s="1" t="n">
        <v>45181</v>
      </c>
      <c r="D153" t="inlineStr">
        <is>
          <t>ÖREBRO LÄN</t>
        </is>
      </c>
      <c r="E153" t="inlineStr">
        <is>
          <t>NORA</t>
        </is>
      </c>
      <c r="F153" t="inlineStr">
        <is>
          <t>Sveaskog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11632-2022</t>
        </is>
      </c>
      <c r="B154" s="1" t="n">
        <v>44631</v>
      </c>
      <c r="C154" s="1" t="n">
        <v>45181</v>
      </c>
      <c r="D154" t="inlineStr">
        <is>
          <t>ÖREBRO LÄN</t>
        </is>
      </c>
      <c r="E154" t="inlineStr">
        <is>
          <t>NORA</t>
        </is>
      </c>
      <c r="F154" t="inlineStr">
        <is>
          <t>Sveaskog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22650-2022</t>
        </is>
      </c>
      <c r="B155" s="1" t="n">
        <v>44714</v>
      </c>
      <c r="C155" s="1" t="n">
        <v>45181</v>
      </c>
      <c r="D155" t="inlineStr">
        <is>
          <t>ÖREBRO LÄN</t>
        </is>
      </c>
      <c r="E155" t="inlineStr">
        <is>
          <t>NORA</t>
        </is>
      </c>
      <c r="F155" t="inlineStr">
        <is>
          <t>Kommuner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26916-2022</t>
        </is>
      </c>
      <c r="B156" s="1" t="n">
        <v>44740</v>
      </c>
      <c r="C156" s="1" t="n">
        <v>45181</v>
      </c>
      <c r="D156" t="inlineStr">
        <is>
          <t>ÖREBRO LÄN</t>
        </is>
      </c>
      <c r="E156" t="inlineStr">
        <is>
          <t>NORA</t>
        </is>
      </c>
      <c r="F156" t="inlineStr">
        <is>
          <t>Sveaskog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27618-2022</t>
        </is>
      </c>
      <c r="B157" s="1" t="n">
        <v>44743</v>
      </c>
      <c r="C157" s="1" t="n">
        <v>45181</v>
      </c>
      <c r="D157" t="inlineStr">
        <is>
          <t>ÖREBRO LÄN</t>
        </is>
      </c>
      <c r="E157" t="inlineStr">
        <is>
          <t>NORA</t>
        </is>
      </c>
      <c r="G157" t="n">
        <v>4.1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30422-2022</t>
        </is>
      </c>
      <c r="B158" s="1" t="n">
        <v>44761</v>
      </c>
      <c r="C158" s="1" t="n">
        <v>45181</v>
      </c>
      <c r="D158" t="inlineStr">
        <is>
          <t>ÖREBRO LÄN</t>
        </is>
      </c>
      <c r="E158" t="inlineStr">
        <is>
          <t>NORA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34195-2022</t>
        </is>
      </c>
      <c r="B159" s="1" t="n">
        <v>44791</v>
      </c>
      <c r="C159" s="1" t="n">
        <v>45181</v>
      </c>
      <c r="D159" t="inlineStr">
        <is>
          <t>ÖREBRO LÄN</t>
        </is>
      </c>
      <c r="E159" t="inlineStr">
        <is>
          <t>NORA</t>
        </is>
      </c>
      <c r="F159" t="inlineStr">
        <is>
          <t>Sveaskog</t>
        </is>
      </c>
      <c r="G159" t="n">
        <v>4.9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35730-2022</t>
        </is>
      </c>
      <c r="B160" s="1" t="n">
        <v>44799</v>
      </c>
      <c r="C160" s="1" t="n">
        <v>45181</v>
      </c>
      <c r="D160" t="inlineStr">
        <is>
          <t>ÖREBRO LÄN</t>
        </is>
      </c>
      <c r="E160" t="inlineStr">
        <is>
          <t>NORA</t>
        </is>
      </c>
      <c r="F160" t="inlineStr">
        <is>
          <t>Sveaskog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37263-2022</t>
        </is>
      </c>
      <c r="B161" s="1" t="n">
        <v>44807</v>
      </c>
      <c r="C161" s="1" t="n">
        <v>45181</v>
      </c>
      <c r="D161" t="inlineStr">
        <is>
          <t>ÖREBRO LÄN</t>
        </is>
      </c>
      <c r="E161" t="inlineStr">
        <is>
          <t>NORA</t>
        </is>
      </c>
      <c r="F161" t="inlineStr">
        <is>
          <t>Sveaskog</t>
        </is>
      </c>
      <c r="G161" t="n">
        <v>7.4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43254-2022</t>
        </is>
      </c>
      <c r="B162" s="1" t="n">
        <v>44834</v>
      </c>
      <c r="C162" s="1" t="n">
        <v>45181</v>
      </c>
      <c r="D162" t="inlineStr">
        <is>
          <t>ÖREBRO LÄN</t>
        </is>
      </c>
      <c r="E162" t="inlineStr">
        <is>
          <t>NORA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44850-2022</t>
        </is>
      </c>
      <c r="B163" s="1" t="n">
        <v>44841</v>
      </c>
      <c r="C163" s="1" t="n">
        <v>45181</v>
      </c>
      <c r="D163" t="inlineStr">
        <is>
          <t>ÖREBRO LÄN</t>
        </is>
      </c>
      <c r="E163" t="inlineStr">
        <is>
          <t>NORA</t>
        </is>
      </c>
      <c r="F163" t="inlineStr">
        <is>
          <t>Sveaskog</t>
        </is>
      </c>
      <c r="G163" t="n">
        <v>6.9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46806-2022</t>
        </is>
      </c>
      <c r="B164" s="1" t="n">
        <v>44851</v>
      </c>
      <c r="C164" s="1" t="n">
        <v>45181</v>
      </c>
      <c r="D164" t="inlineStr">
        <is>
          <t>ÖREBRO LÄN</t>
        </is>
      </c>
      <c r="E164" t="inlineStr">
        <is>
          <t>NORA</t>
        </is>
      </c>
      <c r="F164" t="inlineStr">
        <is>
          <t>Sveaskog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48707-2022</t>
        </is>
      </c>
      <c r="B165" s="1" t="n">
        <v>44859</v>
      </c>
      <c r="C165" s="1" t="n">
        <v>45181</v>
      </c>
      <c r="D165" t="inlineStr">
        <is>
          <t>ÖREBRO LÄN</t>
        </is>
      </c>
      <c r="E165" t="inlineStr">
        <is>
          <t>NORA</t>
        </is>
      </c>
      <c r="G165" t="n">
        <v>7.2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49903-2022</t>
        </is>
      </c>
      <c r="B166" s="1" t="n">
        <v>44864</v>
      </c>
      <c r="C166" s="1" t="n">
        <v>45181</v>
      </c>
      <c r="D166" t="inlineStr">
        <is>
          <t>ÖREBRO LÄN</t>
        </is>
      </c>
      <c r="E166" t="inlineStr">
        <is>
          <t>NORA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53472-2022</t>
        </is>
      </c>
      <c r="B167" s="1" t="n">
        <v>44879</v>
      </c>
      <c r="C167" s="1" t="n">
        <v>45181</v>
      </c>
      <c r="D167" t="inlineStr">
        <is>
          <t>ÖREBRO LÄN</t>
        </is>
      </c>
      <c r="E167" t="inlineStr">
        <is>
          <t>NORA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56112-2022</t>
        </is>
      </c>
      <c r="B168" s="1" t="n">
        <v>44886</v>
      </c>
      <c r="C168" s="1" t="n">
        <v>45181</v>
      </c>
      <c r="D168" t="inlineStr">
        <is>
          <t>ÖREBRO LÄN</t>
        </is>
      </c>
      <c r="E168" t="inlineStr">
        <is>
          <t>NORA</t>
        </is>
      </c>
      <c r="F168" t="inlineStr">
        <is>
          <t>Sveaskog</t>
        </is>
      </c>
      <c r="G168" t="n">
        <v>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56136-2022</t>
        </is>
      </c>
      <c r="B169" s="1" t="n">
        <v>44889</v>
      </c>
      <c r="C169" s="1" t="n">
        <v>45181</v>
      </c>
      <c r="D169" t="inlineStr">
        <is>
          <t>ÖREBRO LÄN</t>
        </is>
      </c>
      <c r="E169" t="inlineStr">
        <is>
          <t>NORA</t>
        </is>
      </c>
      <c r="G169" t="n">
        <v>5.9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57372-2022</t>
        </is>
      </c>
      <c r="B170" s="1" t="n">
        <v>44896</v>
      </c>
      <c r="C170" s="1" t="n">
        <v>45181</v>
      </c>
      <c r="D170" t="inlineStr">
        <is>
          <t>ÖREBRO LÄN</t>
        </is>
      </c>
      <c r="E170" t="inlineStr">
        <is>
          <t>NORA</t>
        </is>
      </c>
      <c r="F170" t="inlineStr">
        <is>
          <t>Sveaskog</t>
        </is>
      </c>
      <c r="G170" t="n">
        <v>13.4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1433-2023</t>
        </is>
      </c>
      <c r="B171" s="1" t="n">
        <v>44931</v>
      </c>
      <c r="C171" s="1" t="n">
        <v>45181</v>
      </c>
      <c r="D171" t="inlineStr">
        <is>
          <t>ÖREBRO LÄN</t>
        </is>
      </c>
      <c r="E171" t="inlineStr">
        <is>
          <t>NORA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1555-2023</t>
        </is>
      </c>
      <c r="B172" s="1" t="n">
        <v>44937</v>
      </c>
      <c r="C172" s="1" t="n">
        <v>45181</v>
      </c>
      <c r="D172" t="inlineStr">
        <is>
          <t>ÖREBRO LÄN</t>
        </is>
      </c>
      <c r="E172" t="inlineStr">
        <is>
          <t>NORA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4294-2023</t>
        </is>
      </c>
      <c r="B173" s="1" t="n">
        <v>44953</v>
      </c>
      <c r="C173" s="1" t="n">
        <v>45181</v>
      </c>
      <c r="D173" t="inlineStr">
        <is>
          <t>ÖREBRO LÄN</t>
        </is>
      </c>
      <c r="E173" t="inlineStr">
        <is>
          <t>NORA</t>
        </is>
      </c>
      <c r="F173" t="inlineStr">
        <is>
          <t>Sveaskog</t>
        </is>
      </c>
      <c r="G173" t="n">
        <v>6.9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12701-2023</t>
        </is>
      </c>
      <c r="B174" s="1" t="n">
        <v>45000</v>
      </c>
      <c r="C174" s="1" t="n">
        <v>45181</v>
      </c>
      <c r="D174" t="inlineStr">
        <is>
          <t>ÖREBRO LÄN</t>
        </is>
      </c>
      <c r="E174" t="inlineStr">
        <is>
          <t>NORA</t>
        </is>
      </c>
      <c r="F174" t="inlineStr">
        <is>
          <t>Sveaskog</t>
        </is>
      </c>
      <c r="G174" t="n">
        <v>4.8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12699-2023</t>
        </is>
      </c>
      <c r="B175" s="1" t="n">
        <v>45000</v>
      </c>
      <c r="C175" s="1" t="n">
        <v>45181</v>
      </c>
      <c r="D175" t="inlineStr">
        <is>
          <t>ÖREBRO LÄN</t>
        </is>
      </c>
      <c r="E175" t="inlineStr">
        <is>
          <t>NORA</t>
        </is>
      </c>
      <c r="F175" t="inlineStr">
        <is>
          <t>Sveaskog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15012-2023</t>
        </is>
      </c>
      <c r="B176" s="1" t="n">
        <v>45015</v>
      </c>
      <c r="C176" s="1" t="n">
        <v>45181</v>
      </c>
      <c r="D176" t="inlineStr">
        <is>
          <t>ÖREBRO LÄN</t>
        </is>
      </c>
      <c r="E176" t="inlineStr">
        <is>
          <t>NORA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15246-2023</t>
        </is>
      </c>
      <c r="B177" s="1" t="n">
        <v>45019</v>
      </c>
      <c r="C177" s="1" t="n">
        <v>45181</v>
      </c>
      <c r="D177" t="inlineStr">
        <is>
          <t>ÖREBRO LÄN</t>
        </is>
      </c>
      <c r="E177" t="inlineStr">
        <is>
          <t>NORA</t>
        </is>
      </c>
      <c r="F177" t="inlineStr">
        <is>
          <t>Sveaskog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16063-2023</t>
        </is>
      </c>
      <c r="B178" s="1" t="n">
        <v>45027</v>
      </c>
      <c r="C178" s="1" t="n">
        <v>45181</v>
      </c>
      <c r="D178" t="inlineStr">
        <is>
          <t>ÖREBRO LÄN</t>
        </is>
      </c>
      <c r="E178" t="inlineStr">
        <is>
          <t>NORA</t>
        </is>
      </c>
      <c r="G178" t="n">
        <v>7.3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16923-2023</t>
        </is>
      </c>
      <c r="B179" s="1" t="n">
        <v>45033</v>
      </c>
      <c r="C179" s="1" t="n">
        <v>45181</v>
      </c>
      <c r="D179" t="inlineStr">
        <is>
          <t>ÖREBRO LÄN</t>
        </is>
      </c>
      <c r="E179" t="inlineStr">
        <is>
          <t>NORA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19273-2023</t>
        </is>
      </c>
      <c r="B180" s="1" t="n">
        <v>45049</v>
      </c>
      <c r="C180" s="1" t="n">
        <v>45181</v>
      </c>
      <c r="D180" t="inlineStr">
        <is>
          <t>ÖREBRO LÄN</t>
        </is>
      </c>
      <c r="E180" t="inlineStr">
        <is>
          <t>NORA</t>
        </is>
      </c>
      <c r="G180" t="n">
        <v>4.3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20339-2023</t>
        </is>
      </c>
      <c r="B181" s="1" t="n">
        <v>45056</v>
      </c>
      <c r="C181" s="1" t="n">
        <v>45181</v>
      </c>
      <c r="D181" t="inlineStr">
        <is>
          <t>ÖREBRO LÄN</t>
        </is>
      </c>
      <c r="E181" t="inlineStr">
        <is>
          <t>NORA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21204-2023</t>
        </is>
      </c>
      <c r="B182" s="1" t="n">
        <v>45062</v>
      </c>
      <c r="C182" s="1" t="n">
        <v>45181</v>
      </c>
      <c r="D182" t="inlineStr">
        <is>
          <t>ÖREBRO LÄN</t>
        </is>
      </c>
      <c r="E182" t="inlineStr">
        <is>
          <t>NORA</t>
        </is>
      </c>
      <c r="G182" t="n">
        <v>12.6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22145-2023</t>
        </is>
      </c>
      <c r="B183" s="1" t="n">
        <v>45065</v>
      </c>
      <c r="C183" s="1" t="n">
        <v>45181</v>
      </c>
      <c r="D183" t="inlineStr">
        <is>
          <t>ÖREBRO LÄN</t>
        </is>
      </c>
      <c r="E183" t="inlineStr">
        <is>
          <t>NORA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23884-2023</t>
        </is>
      </c>
      <c r="B184" s="1" t="n">
        <v>45065</v>
      </c>
      <c r="C184" s="1" t="n">
        <v>45181</v>
      </c>
      <c r="D184" t="inlineStr">
        <is>
          <t>ÖREBRO LÄN</t>
        </is>
      </c>
      <c r="E184" t="inlineStr">
        <is>
          <t>NORA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22436-2023</t>
        </is>
      </c>
      <c r="B185" s="1" t="n">
        <v>45070</v>
      </c>
      <c r="C185" s="1" t="n">
        <v>45181</v>
      </c>
      <c r="D185" t="inlineStr">
        <is>
          <t>ÖREBRO LÄN</t>
        </is>
      </c>
      <c r="E185" t="inlineStr">
        <is>
          <t>NORA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22389-2023</t>
        </is>
      </c>
      <c r="B186" s="1" t="n">
        <v>45070</v>
      </c>
      <c r="C186" s="1" t="n">
        <v>45181</v>
      </c>
      <c r="D186" t="inlineStr">
        <is>
          <t>ÖREBRO LÄN</t>
        </is>
      </c>
      <c r="E186" t="inlineStr">
        <is>
          <t>NORA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22442-2023</t>
        </is>
      </c>
      <c r="B187" s="1" t="n">
        <v>45070</v>
      </c>
      <c r="C187" s="1" t="n">
        <v>45181</v>
      </c>
      <c r="D187" t="inlineStr">
        <is>
          <t>ÖREBRO LÄN</t>
        </is>
      </c>
      <c r="E187" t="inlineStr">
        <is>
          <t>NORA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22447-2023</t>
        </is>
      </c>
      <c r="B188" s="1" t="n">
        <v>45070</v>
      </c>
      <c r="C188" s="1" t="n">
        <v>45181</v>
      </c>
      <c r="D188" t="inlineStr">
        <is>
          <t>ÖREBRO LÄN</t>
        </is>
      </c>
      <c r="E188" t="inlineStr">
        <is>
          <t>NORA</t>
        </is>
      </c>
      <c r="G188" t="n">
        <v>5.4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23220-2023</t>
        </is>
      </c>
      <c r="B189" s="1" t="n">
        <v>45075</v>
      </c>
      <c r="C189" s="1" t="n">
        <v>45181</v>
      </c>
      <c r="D189" t="inlineStr">
        <is>
          <t>ÖREBRO LÄN</t>
        </is>
      </c>
      <c r="E189" t="inlineStr">
        <is>
          <t>NORA</t>
        </is>
      </c>
      <c r="G189" t="n">
        <v>10.1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23508-2023</t>
        </is>
      </c>
      <c r="B190" s="1" t="n">
        <v>45076</v>
      </c>
      <c r="C190" s="1" t="n">
        <v>45181</v>
      </c>
      <c r="D190" t="inlineStr">
        <is>
          <t>ÖREBRO LÄN</t>
        </is>
      </c>
      <c r="E190" t="inlineStr">
        <is>
          <t>NORA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24268-2023</t>
        </is>
      </c>
      <c r="B191" s="1" t="n">
        <v>45079</v>
      </c>
      <c r="C191" s="1" t="n">
        <v>45181</v>
      </c>
      <c r="D191" t="inlineStr">
        <is>
          <t>ÖREBRO LÄN</t>
        </is>
      </c>
      <c r="E191" t="inlineStr">
        <is>
          <t>NORA</t>
        </is>
      </c>
      <c r="F191" t="inlineStr">
        <is>
          <t>Sveaskog</t>
        </is>
      </c>
      <c r="G191" t="n">
        <v>0.3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24267-2023</t>
        </is>
      </c>
      <c r="B192" s="1" t="n">
        <v>45079</v>
      </c>
      <c r="C192" s="1" t="n">
        <v>45181</v>
      </c>
      <c r="D192" t="inlineStr">
        <is>
          <t>ÖREBRO LÄN</t>
        </is>
      </c>
      <c r="E192" t="inlineStr">
        <is>
          <t>NORA</t>
        </is>
      </c>
      <c r="F192" t="inlineStr">
        <is>
          <t>Sveaskog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24353-2023</t>
        </is>
      </c>
      <c r="B193" s="1" t="n">
        <v>45082</v>
      </c>
      <c r="C193" s="1" t="n">
        <v>45181</v>
      </c>
      <c r="D193" t="inlineStr">
        <is>
          <t>ÖREBRO LÄN</t>
        </is>
      </c>
      <c r="E193" t="inlineStr">
        <is>
          <t>NORA</t>
        </is>
      </c>
      <c r="F193" t="inlineStr">
        <is>
          <t>Sveaskog</t>
        </is>
      </c>
      <c r="G193" t="n">
        <v>4.6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24355-2023</t>
        </is>
      </c>
      <c r="B194" s="1" t="n">
        <v>45082</v>
      </c>
      <c r="C194" s="1" t="n">
        <v>45181</v>
      </c>
      <c r="D194" t="inlineStr">
        <is>
          <t>ÖREBRO LÄN</t>
        </is>
      </c>
      <c r="E194" t="inlineStr">
        <is>
          <t>NORA</t>
        </is>
      </c>
      <c r="F194" t="inlineStr">
        <is>
          <t>Sveaskog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  <c r="U194">
        <f>HYPERLINK("https://klasma.github.io/Logging_NORA/knärot/A 24355-2023.png")</f>
        <v/>
      </c>
      <c r="V194">
        <f>HYPERLINK("https://klasma.github.io/Logging_NORA/klagomål/A 24355-2023.docx")</f>
        <v/>
      </c>
      <c r="W194">
        <f>HYPERLINK("https://klasma.github.io/Logging_NORA/klagomålsmail/A 24355-2023.docx")</f>
        <v/>
      </c>
      <c r="X194">
        <f>HYPERLINK("https://klasma.github.io/Logging_NORA/tillsyn/A 24355-2023.docx")</f>
        <v/>
      </c>
      <c r="Y194">
        <f>HYPERLINK("https://klasma.github.io/Logging_NORA/tillsynsmail/A 24355-2023.docx")</f>
        <v/>
      </c>
    </row>
    <row r="195" ht="15" customHeight="1">
      <c r="A195" t="inlineStr">
        <is>
          <t>A 25366-2023</t>
        </is>
      </c>
      <c r="B195" s="1" t="n">
        <v>45088</v>
      </c>
      <c r="C195" s="1" t="n">
        <v>45181</v>
      </c>
      <c r="D195" t="inlineStr">
        <is>
          <t>ÖREBRO LÄN</t>
        </is>
      </c>
      <c r="E195" t="inlineStr">
        <is>
          <t>NORA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25725-2023</t>
        </is>
      </c>
      <c r="B196" s="1" t="n">
        <v>45090</v>
      </c>
      <c r="C196" s="1" t="n">
        <v>45181</v>
      </c>
      <c r="D196" t="inlineStr">
        <is>
          <t>ÖREBRO LÄN</t>
        </is>
      </c>
      <c r="E196" t="inlineStr">
        <is>
          <t>NORA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25824-2023</t>
        </is>
      </c>
      <c r="B197" s="1" t="n">
        <v>45090</v>
      </c>
      <c r="C197" s="1" t="n">
        <v>45181</v>
      </c>
      <c r="D197" t="inlineStr">
        <is>
          <t>ÖREBRO LÄN</t>
        </is>
      </c>
      <c r="E197" t="inlineStr">
        <is>
          <t>NORA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26110-2023</t>
        </is>
      </c>
      <c r="B198" s="1" t="n">
        <v>45091</v>
      </c>
      <c r="C198" s="1" t="n">
        <v>45181</v>
      </c>
      <c r="D198" t="inlineStr">
        <is>
          <t>ÖREBRO LÄN</t>
        </is>
      </c>
      <c r="E198" t="inlineStr">
        <is>
          <t>NORA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29018-2023</t>
        </is>
      </c>
      <c r="B199" s="1" t="n">
        <v>45104</v>
      </c>
      <c r="C199" s="1" t="n">
        <v>45181</v>
      </c>
      <c r="D199" t="inlineStr">
        <is>
          <t>ÖREBRO LÄN</t>
        </is>
      </c>
      <c r="E199" t="inlineStr">
        <is>
          <t>NORA</t>
        </is>
      </c>
      <c r="G199" t="n">
        <v>6.5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31587-2023</t>
        </is>
      </c>
      <c r="B200" s="1" t="n">
        <v>45117</v>
      </c>
      <c r="C200" s="1" t="n">
        <v>45181</v>
      </c>
      <c r="D200" t="inlineStr">
        <is>
          <t>ÖREBRO LÄN</t>
        </is>
      </c>
      <c r="E200" t="inlineStr">
        <is>
          <t>NORA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34238-2023</t>
        </is>
      </c>
      <c r="B201" s="1" t="n">
        <v>45138</v>
      </c>
      <c r="C201" s="1" t="n">
        <v>45181</v>
      </c>
      <c r="D201" t="inlineStr">
        <is>
          <t>ÖREBRO LÄN</t>
        </is>
      </c>
      <c r="E201" t="inlineStr">
        <is>
          <t>NORA</t>
        </is>
      </c>
      <c r="F201" t="inlineStr">
        <is>
          <t>Sveaskog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35144-2023</t>
        </is>
      </c>
      <c r="B202" s="1" t="n">
        <v>45145</v>
      </c>
      <c r="C202" s="1" t="n">
        <v>45181</v>
      </c>
      <c r="D202" t="inlineStr">
        <is>
          <t>ÖREBRO LÄN</t>
        </is>
      </c>
      <c r="E202" t="inlineStr">
        <is>
          <t>NORA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35659-2023</t>
        </is>
      </c>
      <c r="B203" s="1" t="n">
        <v>45147</v>
      </c>
      <c r="C203" s="1" t="n">
        <v>45181</v>
      </c>
      <c r="D203" t="inlineStr">
        <is>
          <t>ÖREBRO LÄN</t>
        </is>
      </c>
      <c r="E203" t="inlineStr">
        <is>
          <t>NORA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35675-2023</t>
        </is>
      </c>
      <c r="B204" s="1" t="n">
        <v>45147</v>
      </c>
      <c r="C204" s="1" t="n">
        <v>45181</v>
      </c>
      <c r="D204" t="inlineStr">
        <is>
          <t>ÖREBRO LÄN</t>
        </is>
      </c>
      <c r="E204" t="inlineStr">
        <is>
          <t>NORA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>
      <c r="A205" t="inlineStr">
        <is>
          <t>A 36064-2023</t>
        </is>
      </c>
      <c r="B205" s="1" t="n">
        <v>45149</v>
      </c>
      <c r="C205" s="1" t="n">
        <v>45181</v>
      </c>
      <c r="D205" t="inlineStr">
        <is>
          <t>ÖREBRO LÄN</t>
        </is>
      </c>
      <c r="E205" t="inlineStr">
        <is>
          <t>NORA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2023-09-12T04:15:40Z</dcterms:created>
  <dcterms:modified xmlns:dcterms="http://purl.org/dc/terms/" xmlns:xsi="http://www.w3.org/2001/XMLSchema-instance" xsi:type="dcterms:W3CDTF">2023-09-12T04:15:40Z</dcterms:modified>
</cp:coreProperties>
</file>