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45208</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45208</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45208</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45208</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45208</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45208</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45208</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45208</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45208</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45208</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45208</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45208</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45208</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45208</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45208</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45208</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45208</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45208</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45208</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45208</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45208</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45208</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45208</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3472-2023</t>
        </is>
      </c>
      <c r="B25" s="1" t="n">
        <v>44949</v>
      </c>
      <c r="C25" s="1" t="n">
        <v>45208</v>
      </c>
      <c r="D25" t="inlineStr">
        <is>
          <t>STOCKHOLMS LÄN</t>
        </is>
      </c>
      <c r="E25" t="inlineStr">
        <is>
          <t>NORRTÄLJE</t>
        </is>
      </c>
      <c r="G25" t="n">
        <v>26.3</v>
      </c>
      <c r="H25" t="n">
        <v>1</v>
      </c>
      <c r="I25" t="n">
        <v>7</v>
      </c>
      <c r="J25" t="n">
        <v>2</v>
      </c>
      <c r="K25" t="n">
        <v>1</v>
      </c>
      <c r="L25" t="n">
        <v>0</v>
      </c>
      <c r="M25" t="n">
        <v>0</v>
      </c>
      <c r="N25" t="n">
        <v>0</v>
      </c>
      <c r="O25" t="n">
        <v>3</v>
      </c>
      <c r="P25" t="n">
        <v>1</v>
      </c>
      <c r="Q25" t="n">
        <v>11</v>
      </c>
      <c r="R25" s="2" t="inlineStr">
        <is>
          <t>Blackticka
Tallticka
Ullticka
Aspvedgnagare
Platt fjädermossa
Rävticka
Rökmusseron
Stor aspticka
Svavelriska
Vårärt
Blåsippa</t>
        </is>
      </c>
      <c r="S25">
        <f>HYPERLINK("https://klasma.github.io/Logging_NORRTALJE/artfynd/A 3472-2023.xlsx", "A 3472-2023")</f>
        <v/>
      </c>
      <c r="T25">
        <f>HYPERLINK("https://klasma.github.io/Logging_NORRTALJE/kartor/A 3472-2023.png", "A 3472-2023")</f>
        <v/>
      </c>
      <c r="V25">
        <f>HYPERLINK("https://klasma.github.io/Logging_NORRTALJE/klagomål/A 3472-2023.docx", "A 3472-2023")</f>
        <v/>
      </c>
      <c r="W25">
        <f>HYPERLINK("https://klasma.github.io/Logging_NORRTALJE/klagomålsmail/A 3472-2023.docx", "A 3472-2023")</f>
        <v/>
      </c>
      <c r="X25">
        <f>HYPERLINK("https://klasma.github.io/Logging_NORRTALJE/tillsyn/A 3472-2023.docx", "A 3472-2023")</f>
        <v/>
      </c>
      <c r="Y25">
        <f>HYPERLINK("https://klasma.github.io/Logging_NORRTALJE/tillsynsmail/A 3472-2023.docx", "A 3472-2023")</f>
        <v/>
      </c>
    </row>
    <row r="26" ht="15" customHeight="1">
      <c r="A26" t="inlineStr">
        <is>
          <t>A 16743-2023</t>
        </is>
      </c>
      <c r="B26" s="1" t="n">
        <v>45030</v>
      </c>
      <c r="C26" s="1" t="n">
        <v>45208</v>
      </c>
      <c r="D26" t="inlineStr">
        <is>
          <t>STOCKHOLMS LÄN</t>
        </is>
      </c>
      <c r="E26" t="inlineStr">
        <is>
          <t>NORRTÄLJE</t>
        </is>
      </c>
      <c r="G26" t="n">
        <v>6</v>
      </c>
      <c r="H26" t="n">
        <v>3</v>
      </c>
      <c r="I26" t="n">
        <v>6</v>
      </c>
      <c r="J26" t="n">
        <v>1</v>
      </c>
      <c r="K26" t="n">
        <v>2</v>
      </c>
      <c r="L26" t="n">
        <v>0</v>
      </c>
      <c r="M26" t="n">
        <v>0</v>
      </c>
      <c r="N26" t="n">
        <v>0</v>
      </c>
      <c r="O26" t="n">
        <v>3</v>
      </c>
      <c r="P26" t="n">
        <v>2</v>
      </c>
      <c r="Q26" t="n">
        <v>11</v>
      </c>
      <c r="R26" s="2" t="inlineStr">
        <is>
          <t>Grangråticka
Koppartaggsvamp
Granticka
Fjällig taggsvamp s.str.
Grönpyrola
Jättesvampmal
Skarp dropptaggsvamp
Skogsknipprot
Zontaggsvamp
Nattviol
Blåsippa</t>
        </is>
      </c>
      <c r="S26">
        <f>HYPERLINK("https://klasma.github.io/Logging_NORRTALJE/artfynd/A 16743-2023.xlsx", "A 16743-2023")</f>
        <v/>
      </c>
      <c r="T26">
        <f>HYPERLINK("https://klasma.github.io/Logging_NORRTALJE/kartor/A 16743-2023.png", "A 16743-2023")</f>
        <v/>
      </c>
      <c r="V26">
        <f>HYPERLINK("https://klasma.github.io/Logging_NORRTALJE/klagomål/A 16743-2023.docx", "A 16743-2023")</f>
        <v/>
      </c>
      <c r="W26">
        <f>HYPERLINK("https://klasma.github.io/Logging_NORRTALJE/klagomålsmail/A 16743-2023.docx", "A 16743-2023")</f>
        <v/>
      </c>
      <c r="X26">
        <f>HYPERLINK("https://klasma.github.io/Logging_NORRTALJE/tillsyn/A 16743-2023.docx", "A 16743-2023")</f>
        <v/>
      </c>
      <c r="Y26">
        <f>HYPERLINK("https://klasma.github.io/Logging_NORRTALJE/tillsynsmail/A 16743-2023.docx", "A 16743-2023")</f>
        <v/>
      </c>
    </row>
    <row r="27" ht="15" customHeight="1">
      <c r="A27" t="inlineStr">
        <is>
          <t>A 21999-2019</t>
        </is>
      </c>
      <c r="B27" s="1" t="n">
        <v>43584</v>
      </c>
      <c r="C27" s="1" t="n">
        <v>45208</v>
      </c>
      <c r="D27" t="inlineStr">
        <is>
          <t>STOCKHOLMS LÄN</t>
        </is>
      </c>
      <c r="E27" t="inlineStr">
        <is>
          <t>NORRTÄLJE</t>
        </is>
      </c>
      <c r="G27" t="n">
        <v>6.4</v>
      </c>
      <c r="H27" t="n">
        <v>0</v>
      </c>
      <c r="I27" t="n">
        <v>7</v>
      </c>
      <c r="J27" t="n">
        <v>3</v>
      </c>
      <c r="K27" t="n">
        <v>0</v>
      </c>
      <c r="L27" t="n">
        <v>0</v>
      </c>
      <c r="M27" t="n">
        <v>0</v>
      </c>
      <c r="N27" t="n">
        <v>0</v>
      </c>
      <c r="O27" t="n">
        <v>3</v>
      </c>
      <c r="P27" t="n">
        <v>0</v>
      </c>
      <c r="Q27" t="n">
        <v>10</v>
      </c>
      <c r="R27" s="2" t="inlineStr">
        <is>
          <t>Dofttaggsvamp
Granticka
Orange taggsvamp
Fjällig taggsvamp s.str.
Granbräken
Skarp dropptaggsvamp
Sårläka
Thomsons trägnagare
Tibast
Vårärt</t>
        </is>
      </c>
      <c r="S27">
        <f>HYPERLINK("https://klasma.github.io/Logging_NORRTALJE/artfynd/A 21999-2019.xlsx", "A 21999-2019")</f>
        <v/>
      </c>
      <c r="T27">
        <f>HYPERLINK("https://klasma.github.io/Logging_NORRTALJE/kartor/A 21999-2019.png", "A 21999-2019")</f>
        <v/>
      </c>
      <c r="V27">
        <f>HYPERLINK("https://klasma.github.io/Logging_NORRTALJE/klagomål/A 21999-2019.docx", "A 21999-2019")</f>
        <v/>
      </c>
      <c r="W27">
        <f>HYPERLINK("https://klasma.github.io/Logging_NORRTALJE/klagomålsmail/A 21999-2019.docx", "A 21999-2019")</f>
        <v/>
      </c>
      <c r="X27">
        <f>HYPERLINK("https://klasma.github.io/Logging_NORRTALJE/tillsyn/A 21999-2019.docx", "A 21999-2019")</f>
        <v/>
      </c>
      <c r="Y27">
        <f>HYPERLINK("https://klasma.github.io/Logging_NORRTALJE/tillsynsmail/A 21999-2019.docx", "A 21999-2019")</f>
        <v/>
      </c>
    </row>
    <row r="28" ht="15" customHeight="1">
      <c r="A28" t="inlineStr">
        <is>
          <t>A 27195-2019</t>
        </is>
      </c>
      <c r="B28" s="1" t="n">
        <v>43614</v>
      </c>
      <c r="C28" s="1" t="n">
        <v>45208</v>
      </c>
      <c r="D28" t="inlineStr">
        <is>
          <t>STOCKHOLMS LÄN</t>
        </is>
      </c>
      <c r="E28" t="inlineStr">
        <is>
          <t>NORRTÄLJE</t>
        </is>
      </c>
      <c r="G28" t="n">
        <v>6.8</v>
      </c>
      <c r="H28" t="n">
        <v>0</v>
      </c>
      <c r="I28" t="n">
        <v>6</v>
      </c>
      <c r="J28" t="n">
        <v>3</v>
      </c>
      <c r="K28" t="n">
        <v>1</v>
      </c>
      <c r="L28" t="n">
        <v>0</v>
      </c>
      <c r="M28" t="n">
        <v>0</v>
      </c>
      <c r="N28" t="n">
        <v>0</v>
      </c>
      <c r="O28" t="n">
        <v>4</v>
      </c>
      <c r="P28" t="n">
        <v>1</v>
      </c>
      <c r="Q28" t="n">
        <v>10</v>
      </c>
      <c r="R28" s="2" t="inlineStr">
        <is>
          <t>Violgubbe
Granticka
Gropticka
Kandelabersvamp
Barkticka
Bronshjon
Dvärgtufs
Fjällig taggsvamp s.str.
Jättesvampmal
Skarp dropptaggsvamp</t>
        </is>
      </c>
      <c r="S28">
        <f>HYPERLINK("https://klasma.github.io/Logging_NORRTALJE/artfynd/A 27195-2019.xlsx", "A 27195-2019")</f>
        <v/>
      </c>
      <c r="T28">
        <f>HYPERLINK("https://klasma.github.io/Logging_NORRTALJE/kartor/A 27195-2019.png", "A 27195-2019")</f>
        <v/>
      </c>
      <c r="V28">
        <f>HYPERLINK("https://klasma.github.io/Logging_NORRTALJE/klagomål/A 27195-2019.docx", "A 27195-2019")</f>
        <v/>
      </c>
      <c r="W28">
        <f>HYPERLINK("https://klasma.github.io/Logging_NORRTALJE/klagomålsmail/A 27195-2019.docx", "A 27195-2019")</f>
        <v/>
      </c>
      <c r="X28">
        <f>HYPERLINK("https://klasma.github.io/Logging_NORRTALJE/tillsyn/A 27195-2019.docx", "A 27195-2019")</f>
        <v/>
      </c>
      <c r="Y28">
        <f>HYPERLINK("https://klasma.github.io/Logging_NORRTALJE/tillsynsmail/A 27195-2019.docx", "A 27195-2019")</f>
        <v/>
      </c>
    </row>
    <row r="29" ht="15" customHeight="1">
      <c r="A29" t="inlineStr">
        <is>
          <t>A 4262-2023</t>
        </is>
      </c>
      <c r="B29" s="1" t="n">
        <v>44953</v>
      </c>
      <c r="C29" s="1" t="n">
        <v>45208</v>
      </c>
      <c r="D29" t="inlineStr">
        <is>
          <t>STOCKHOLMS LÄN</t>
        </is>
      </c>
      <c r="E29" t="inlineStr">
        <is>
          <t>NORRTÄLJE</t>
        </is>
      </c>
      <c r="G29" t="n">
        <v>8.699999999999999</v>
      </c>
      <c r="H29" t="n">
        <v>0</v>
      </c>
      <c r="I29" t="n">
        <v>9</v>
      </c>
      <c r="J29" t="n">
        <v>0</v>
      </c>
      <c r="K29" t="n">
        <v>1</v>
      </c>
      <c r="L29" t="n">
        <v>0</v>
      </c>
      <c r="M29" t="n">
        <v>0</v>
      </c>
      <c r="N29" t="n">
        <v>0</v>
      </c>
      <c r="O29" t="n">
        <v>1</v>
      </c>
      <c r="P29" t="n">
        <v>1</v>
      </c>
      <c r="Q29" t="n">
        <v>10</v>
      </c>
      <c r="R29" s="2" t="inlineStr">
        <is>
          <t>Grangråticka
Dofttråding
Fjällig taggsvamp s.str.
Guldkremla
Kryddspindling
Olivspindling
Rödgul trumpetsvamp
Skarp dropptaggsvamp
Strimspindling
Svavelriska</t>
        </is>
      </c>
      <c r="S29">
        <f>HYPERLINK("https://klasma.github.io/Logging_NORRTALJE/artfynd/A 4262-2023.xlsx", "A 4262-2023")</f>
        <v/>
      </c>
      <c r="T29">
        <f>HYPERLINK("https://klasma.github.io/Logging_NORRTALJE/kartor/A 4262-2023.png", "A 4262-2023")</f>
        <v/>
      </c>
      <c r="V29">
        <f>HYPERLINK("https://klasma.github.io/Logging_NORRTALJE/klagomål/A 4262-2023.docx", "A 4262-2023")</f>
        <v/>
      </c>
      <c r="W29">
        <f>HYPERLINK("https://klasma.github.io/Logging_NORRTALJE/klagomålsmail/A 4262-2023.docx", "A 4262-2023")</f>
        <v/>
      </c>
      <c r="X29">
        <f>HYPERLINK("https://klasma.github.io/Logging_NORRTALJE/tillsyn/A 4262-2023.docx", "A 4262-2023")</f>
        <v/>
      </c>
      <c r="Y29">
        <f>HYPERLINK("https://klasma.github.io/Logging_NORRTALJE/tillsynsmail/A 4262-2023.docx", "A 4262-2023")</f>
        <v/>
      </c>
    </row>
    <row r="30" ht="15" customHeight="1">
      <c r="A30" t="inlineStr">
        <is>
          <t>A 44847-2023</t>
        </is>
      </c>
      <c r="B30" s="1" t="n">
        <v>45190</v>
      </c>
      <c r="C30" s="1" t="n">
        <v>45208</v>
      </c>
      <c r="D30" t="inlineStr">
        <is>
          <t>STOCKHOLMS LÄN</t>
        </is>
      </c>
      <c r="E30" t="inlineStr">
        <is>
          <t>NORRTÄLJE</t>
        </is>
      </c>
      <c r="G30" t="n">
        <v>8.5</v>
      </c>
      <c r="H30" t="n">
        <v>10</v>
      </c>
      <c r="I30" t="n">
        <v>0</v>
      </c>
      <c r="J30" t="n">
        <v>5</v>
      </c>
      <c r="K30" t="n">
        <v>4</v>
      </c>
      <c r="L30" t="n">
        <v>1</v>
      </c>
      <c r="M30" t="n">
        <v>0</v>
      </c>
      <c r="N30" t="n">
        <v>0</v>
      </c>
      <c r="O30" t="n">
        <v>10</v>
      </c>
      <c r="P30" t="n">
        <v>5</v>
      </c>
      <c r="Q30" t="n">
        <v>10</v>
      </c>
      <c r="R30" s="2" t="inlineStr">
        <is>
          <t>Ejder
Gråtrut
Havstrut
Knärot
Stare
Fiskmås
Havsörn
Kråka
Skrattmås
Strandskata</t>
        </is>
      </c>
      <c r="S30">
        <f>HYPERLINK("https://klasma.github.io/Logging_NORRTALJE/artfynd/A 44847-2023.xlsx", "A 44847-2023")</f>
        <v/>
      </c>
      <c r="T30">
        <f>HYPERLINK("https://klasma.github.io/Logging_NORRTALJE/kartor/A 44847-2023.png", "A 44847-2023")</f>
        <v/>
      </c>
      <c r="U30">
        <f>HYPERLINK("https://klasma.github.io/Logging_NORRTALJE/knärot/A 44847-2023.png", "A 44847-2023")</f>
        <v/>
      </c>
      <c r="V30">
        <f>HYPERLINK("https://klasma.github.io/Logging_NORRTALJE/klagomål/A 44847-2023.docx", "A 44847-2023")</f>
        <v/>
      </c>
      <c r="W30">
        <f>HYPERLINK("https://klasma.github.io/Logging_NORRTALJE/klagomålsmail/A 44847-2023.docx", "A 44847-2023")</f>
        <v/>
      </c>
      <c r="X30">
        <f>HYPERLINK("https://klasma.github.io/Logging_NORRTALJE/tillsyn/A 44847-2023.docx", "A 44847-2023")</f>
        <v/>
      </c>
      <c r="Y30">
        <f>HYPERLINK("https://klasma.github.io/Logging_NORRTALJE/tillsynsmail/A 44847-2023.docx", "A 44847-2023")</f>
        <v/>
      </c>
    </row>
    <row r="31" ht="15" customHeight="1">
      <c r="A31" t="inlineStr">
        <is>
          <t>A 11231-2021</t>
        </is>
      </c>
      <c r="B31" s="1" t="n">
        <v>44263</v>
      </c>
      <c r="C31" s="1" t="n">
        <v>45208</v>
      </c>
      <c r="D31" t="inlineStr">
        <is>
          <t>STOCKHOLMS LÄN</t>
        </is>
      </c>
      <c r="E31" t="inlineStr">
        <is>
          <t>NORRTÄLJE</t>
        </is>
      </c>
      <c r="F31" t="inlineStr">
        <is>
          <t>Holmen skog AB</t>
        </is>
      </c>
      <c r="G31" t="n">
        <v>12</v>
      </c>
      <c r="H31" t="n">
        <v>5</v>
      </c>
      <c r="I31" t="n">
        <v>2</v>
      </c>
      <c r="J31" t="n">
        <v>5</v>
      </c>
      <c r="K31" t="n">
        <v>0</v>
      </c>
      <c r="L31" t="n">
        <v>2</v>
      </c>
      <c r="M31" t="n">
        <v>0</v>
      </c>
      <c r="N31" t="n">
        <v>0</v>
      </c>
      <c r="O31" t="n">
        <v>7</v>
      </c>
      <c r="P31" t="n">
        <v>2</v>
      </c>
      <c r="Q31" t="n">
        <v>9</v>
      </c>
      <c r="R31" s="2" t="inlineStr">
        <is>
          <t>Grönfink
Tornseglare
Fiskmås
Havsörn
Motaggsvamp
Talltita
Vedskivlav
Björksplintborre
Dropptaggsvamp</t>
        </is>
      </c>
      <c r="S31">
        <f>HYPERLINK("https://klasma.github.io/Logging_NORRTALJE/artfynd/A 11231-2021.xlsx", "A 11231-2021")</f>
        <v/>
      </c>
      <c r="T31">
        <f>HYPERLINK("https://klasma.github.io/Logging_NORRTALJE/kartor/A 11231-2021.png", "A 11231-2021")</f>
        <v/>
      </c>
      <c r="V31">
        <f>HYPERLINK("https://klasma.github.io/Logging_NORRTALJE/klagomål/A 11231-2021.docx", "A 11231-2021")</f>
        <v/>
      </c>
      <c r="W31">
        <f>HYPERLINK("https://klasma.github.io/Logging_NORRTALJE/klagomålsmail/A 11231-2021.docx", "A 11231-2021")</f>
        <v/>
      </c>
      <c r="X31">
        <f>HYPERLINK("https://klasma.github.io/Logging_NORRTALJE/tillsyn/A 11231-2021.docx", "A 11231-2021")</f>
        <v/>
      </c>
      <c r="Y31">
        <f>HYPERLINK("https://klasma.github.io/Logging_NORRTALJE/tillsynsmail/A 11231-2021.docx", "A 11231-2021")</f>
        <v/>
      </c>
    </row>
    <row r="32" ht="15" customHeight="1">
      <c r="A32" t="inlineStr">
        <is>
          <t>A 52815-2021</t>
        </is>
      </c>
      <c r="B32" s="1" t="n">
        <v>44467</v>
      </c>
      <c r="C32" s="1" t="n">
        <v>45208</v>
      </c>
      <c r="D32" t="inlineStr">
        <is>
          <t>STOCKHOLMS LÄN</t>
        </is>
      </c>
      <c r="E32" t="inlineStr">
        <is>
          <t>NORRTÄLJE</t>
        </is>
      </c>
      <c r="G32" t="n">
        <v>2.8</v>
      </c>
      <c r="H32" t="n">
        <v>0</v>
      </c>
      <c r="I32" t="n">
        <v>2</v>
      </c>
      <c r="J32" t="n">
        <v>2</v>
      </c>
      <c r="K32" t="n">
        <v>4</v>
      </c>
      <c r="L32" t="n">
        <v>1</v>
      </c>
      <c r="M32" t="n">
        <v>0</v>
      </c>
      <c r="N32" t="n">
        <v>0</v>
      </c>
      <c r="O32" t="n">
        <v>7</v>
      </c>
      <c r="P32" t="n">
        <v>5</v>
      </c>
      <c r="Q32" t="n">
        <v>9</v>
      </c>
      <c r="R32" s="2" t="inlineStr">
        <is>
          <t>Raggtaggsvamp
Gul lammticka
Koppartaggsvamp
Spricktaggsvamp
Svartfjällig musseron
Bittermusseron
Flattoppad klubbsvamp
Diskvaxskivling
Fjällig taggsvamp s.str.</t>
        </is>
      </c>
      <c r="S32">
        <f>HYPERLINK("https://klasma.github.io/Logging_NORRTALJE/artfynd/A 52815-2021.xlsx", "A 52815-2021")</f>
        <v/>
      </c>
      <c r="T32">
        <f>HYPERLINK("https://klasma.github.io/Logging_NORRTALJE/kartor/A 52815-2021.png", "A 52815-2021")</f>
        <v/>
      </c>
      <c r="V32">
        <f>HYPERLINK("https://klasma.github.io/Logging_NORRTALJE/klagomål/A 52815-2021.docx", "A 52815-2021")</f>
        <v/>
      </c>
      <c r="W32">
        <f>HYPERLINK("https://klasma.github.io/Logging_NORRTALJE/klagomålsmail/A 52815-2021.docx", "A 52815-2021")</f>
        <v/>
      </c>
      <c r="X32">
        <f>HYPERLINK("https://klasma.github.io/Logging_NORRTALJE/tillsyn/A 52815-2021.docx", "A 52815-2021")</f>
        <v/>
      </c>
      <c r="Y32">
        <f>HYPERLINK("https://klasma.github.io/Logging_NORRTALJE/tillsynsmail/A 52815-2021.docx", "A 52815-2021")</f>
        <v/>
      </c>
    </row>
    <row r="33" ht="15" customHeight="1">
      <c r="A33" t="inlineStr">
        <is>
          <t>A 47346-2021</t>
        </is>
      </c>
      <c r="B33" s="1" t="n">
        <v>44447</v>
      </c>
      <c r="C33" s="1" t="n">
        <v>45208</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45208</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45208</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45208</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45208</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45208</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45208</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45208</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45208</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45208</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45208</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45208</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45208</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45208</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45208</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45208</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45208</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45208</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45208</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45208</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45208</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45208</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45208</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45208</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45208</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45208</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45208</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45208</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45208</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45208</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45208</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45208</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45208</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45208</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45208</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45208</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45208</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45208</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45208</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45208</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45208</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45208</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45208</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45208</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45208</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45208</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45208</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45208</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45208</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45208</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45208</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45208</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45208</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45208</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45208</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45208</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45208</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45208</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45208</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45208</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45208</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45208</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45208</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45208</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45208</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45208</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45208</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45208</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45208</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45208</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45208</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45208</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45208</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45208</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45208</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45208</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45208</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45208</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45208</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45208</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45208</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45208</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45208</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45208</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45208</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45208</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45208</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45208</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45208</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45208</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45208</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45208</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45208</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45208</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45208</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45208</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45208</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45208</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45208</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45208</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45208</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45208</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45208</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45208</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45208</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45208</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45208</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45208</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45208</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45208</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45208</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45208</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45208</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45208</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45208</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45208</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45208</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45208</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45208</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45208</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45208</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45208</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45208</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45208</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45208</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45208</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45208</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45208</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45208</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45208</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45208</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45208</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45208</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45208</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45208</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45208</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45208</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45208</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45208</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45208</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45208</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45208</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45208</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45208</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45208</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45208</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45208</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45208</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45208</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45208</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45208</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45208</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45208</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45208</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45208</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45208</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45208</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45208</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45208</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45208</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45208</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45208</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45208</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45208</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45208</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45208</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45208</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45208</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45208</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45208</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45208</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45208</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45208</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45208</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45208</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45208</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45208</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45208</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45208</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45208</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45208</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45208</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45208</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45208</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45208</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45208</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45208</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45208</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45208</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45208</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45208</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45208</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45208</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45208</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45208</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45208</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45208</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45208</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45208</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45208</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45208</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45208</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45208</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45208</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45208</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45208</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45208</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45208</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45208</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45208</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45208</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45208</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45208</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45208</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45208</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45208</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45208</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45208</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45208</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45208</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45208</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45208</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45208</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45208</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45208</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45208</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45208</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45208</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45208</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45208</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45208</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45208</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45208</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45208</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45208</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45208</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45208</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45208</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45208</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45208</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45208</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45208</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45208</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45208</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45208</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45208</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45208</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45208</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45208</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45208</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45208</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45208</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45208</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45208</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45208</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45208</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45208</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45208</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45208</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45208</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45208</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45208</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45208</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45208</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45208</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45208</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45208</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45208</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45208</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45208</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45208</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45208</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45208</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45208</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45208</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45208</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45208</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45208</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45208</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45208</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45208</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45208</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45208</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45208</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45208</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45208</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45208</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45208</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45208</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45208</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45208</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45208</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45208</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45208</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45208</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45208</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45208</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45208</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45208</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45208</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45208</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45208</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45208</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45208</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45208</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45208</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45208</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45208</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45208</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45208</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45208</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45208</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45208</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45208</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45208</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45208</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45208</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45208</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45208</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45208</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45208</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45208</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45208</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45208</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45208</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45208</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45208</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45208</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45208</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45208</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45208</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45208</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45208</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45208</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45208</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45208</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45208</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45208</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45208</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45208</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45208</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45208</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45208</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45208</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45208</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45208</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45208</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45208</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45208</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45208</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45208</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45208</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45208</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45208</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45208</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45208</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45208</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45208</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45208</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45208</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45208</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45208</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45208</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45208</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45208</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45208</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45208</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45208</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45208</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45208</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45208</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45208</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45208</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45208</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45208</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45208</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45208</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45208</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45208</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45208</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45208</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45208</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45208</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45208</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45208</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45208</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45208</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45208</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45208</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45208</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45208</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45208</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45208</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45208</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45208</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45208</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45208</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45208</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45208</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45208</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45208</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45208</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45208</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45208</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45208</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45208</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45208</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45208</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45208</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45208</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45208</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45208</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45208</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45208</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45208</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45208</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45208</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45208</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45208</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45208</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45208</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45208</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45208</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45208</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45208</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45208</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45208</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45208</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45208</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45208</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45208</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45208</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45208</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45208</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45208</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45208</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45208</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45208</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45208</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45208</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45208</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45208</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45208</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45208</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45208</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45208</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45208</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45208</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45208</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45208</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45208</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45208</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45208</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45208</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45208</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45208</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45208</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45208</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45208</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45208</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45208</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45208</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45208</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45208</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45208</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45208</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45208</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45208</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45208</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45208</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45208</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45208</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45208</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45208</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45208</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45208</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45208</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45208</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45208</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45208</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45208</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45208</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45208</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45208</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45208</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45208</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45208</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45208</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45208</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45208</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45208</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45208</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45208</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45208</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45208</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45208</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45208</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45208</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45208</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45208</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45208</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45208</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45208</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45208</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45208</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45208</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45208</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45208</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45208</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45208</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45208</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45208</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45208</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45208</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45208</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45208</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45208</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45208</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45208</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45208</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45208</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45208</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45208</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45208</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45208</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45208</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45208</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45208</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45208</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45208</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45208</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45208</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45208</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45208</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45208</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45208</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45208</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45208</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45208</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45208</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45208</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45208</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45208</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45208</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45208</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45208</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45208</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45208</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45208</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45208</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45208</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45208</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45208</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45208</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45208</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45208</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45208</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45208</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45208</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45208</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45208</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45208</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45208</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45208</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45208</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45208</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45208</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45208</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45208</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45208</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45208</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45208</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45208</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45208</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45208</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45208</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45208</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45208</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45208</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45208</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45208</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45208</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45208</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45208</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45208</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45208</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45208</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45208</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45208</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45208</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45208</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45208</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45208</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45208</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45208</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45208</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45208</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45208</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45208</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45208</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45208</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45208</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45208</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45208</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45208</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45208</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45208</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45208</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45208</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45208</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45208</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45208</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45208</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45208</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45208</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45208</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45208</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45208</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45208</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45208</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45208</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45208</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45208</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45208</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45208</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45208</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45208</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45208</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45208</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45208</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45208</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45208</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45208</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45208</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45208</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45208</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45208</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45208</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45208</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45208</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45208</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45208</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45208</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45208</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45208</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45208</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45208</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45208</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45208</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45208</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45208</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45208</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45208</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45208</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45208</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45208</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45208</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45208</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45208</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45208</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45208</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45208</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45208</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45208</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45208</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45208</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45208</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45208</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45208</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45208</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45208</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45208</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45208</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45208</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45208</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45208</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45208</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45208</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45208</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45208</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45208</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45208</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45208</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45208</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45208</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45208</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45208</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45208</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45208</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45208</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45208</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45208</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45208</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45208</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45208</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45208</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45208</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45208</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45208</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45208</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45208</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45208</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45208</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45208</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45208</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45208</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45208</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45208</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45208</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45208</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45208</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45208</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45208</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45208</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45208</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45208</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45208</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45208</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45208</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45208</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45208</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45208</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45208</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45208</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45208</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45208</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45208</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45208</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45208</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45208</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45208</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45208</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45208</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45208</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45208</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45208</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45208</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45208</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45208</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45208</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45208</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45208</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45208</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45208</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45208</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45208</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45208</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45208</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45208</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45208</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45208</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45208</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45208</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45208</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45208</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45208</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45208</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45208</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45208</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45208</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45208</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45208</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45208</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45208</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45208</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45208</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45208</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45208</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45208</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45208</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45208</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45208</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45208</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45208</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45208</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45208</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45208</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45208</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45208</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45208</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45208</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45208</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45208</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45208</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45208</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45208</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45208</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45208</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45208</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45208</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45208</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45208</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45208</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45208</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45208</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45208</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45208</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45208</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45208</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45208</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45208</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45208</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45208</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45208</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45208</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45208</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45208</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45208</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45208</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45208</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45208</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45208</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45208</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45208</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45208</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45208</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45208</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45208</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45208</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45208</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45208</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45208</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45208</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45208</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45208</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45208</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45208</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45208</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45208</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45208</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45208</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45208</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45208</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45208</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45208</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45208</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45208</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45208</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45208</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45208</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45208</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45208</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45208</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45208</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45208</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45208</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45208</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45208</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45208</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45208</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45208</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45208</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45208</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45208</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45208</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45208</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45208</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45208</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45208</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45208</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45208</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45208</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45208</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45208</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45208</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45208</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45208</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45208</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45208</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45208</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45208</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45208</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45208</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45208</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45208</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45208</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45208</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45208</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45208</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45208</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45208</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45208</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45208</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45208</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45208</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45208</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45208</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45208</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45208</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45208</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45208</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45208</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45208</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45208</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45208</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45208</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45208</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45208</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45208</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45208</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45208</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45208</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45208</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45208</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45208</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45208</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45208</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45208</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45208</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45208</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45208</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45208</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45208</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45208</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45208</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45208</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45208</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45208</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45208</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45208</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45208</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45208</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45208</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45208</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45208</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45208</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45208</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45208</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45208</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45208</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45208</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45208</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45208</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45208</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45208</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45208</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45208</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45208</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45208</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45208</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45208</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45208</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45208</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45208</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45208</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45208</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45208</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45208</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45208</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45208</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45208</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45208</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45208</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45208</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45208</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45208</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45208</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45208</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45208</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45208</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45208</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45208</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45208</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45208</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45208</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45208</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45208</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45208</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45208</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45208</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45208</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45208</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45208</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45208</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45208</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45208</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45208</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45208</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45208</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45208</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45208</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45208</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45208</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45208</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45208</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45208</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45208</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45208</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45208</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45208</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45208</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45208</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45208</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45208</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45208</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45208</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45208</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45208</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45208</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45208</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45208</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45208</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45208</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45208</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45208</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45208</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45208</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45208</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45208</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45208</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45208</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45208</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45208</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45208</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45208</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45208</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45208</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45208</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45208</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45208</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45208</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45208</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45208</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45208</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45208</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45208</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45208</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45208</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45208</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45208</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45208</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45208</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45208</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45208</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45208</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45208</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45208</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45208</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45208</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45208</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45208</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45208</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45208</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45208</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45208</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45208</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45208</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45208</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45208</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45208</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45208</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45208</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45208</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45208</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45208</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45208</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45208</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45208</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45208</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45208</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45208</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45208</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45208</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45208</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45208</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45208</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45208</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45208</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45208</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45208</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45208</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45208</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45208</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45208</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45208</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45208</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45208</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45208</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45208</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45208</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45208</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45208</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45208</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45208</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45208</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45208</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45208</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45208</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45208</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45208</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45208</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45208</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45208</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45208</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45208</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45208</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45208</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45208</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45208</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45208</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45208</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45208</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45208</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45208</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45208</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45208</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45208</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45208</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45208</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45208</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45208</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45208</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45208</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45208</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45208</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45208</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45208</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45208</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45208</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45208</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45208</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45208</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45208</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45208</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45208</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45208</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45208</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45208</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45208</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45208</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45208</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45208</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45208</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45208</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45208</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45208</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45208</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45208</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45208</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45208</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45208</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45208</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45208</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45208</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45208</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45208</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45208</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45208</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45208</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45208</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45208</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45208</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45208</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45208</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45208</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45208</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45208</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45208</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45208</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45208</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45208</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45208</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45208</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45208</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45208</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45208</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45208</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45208</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45208</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45208</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45208</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45208</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45208</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45208</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45208</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45208</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45208</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45208</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45208</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45208</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45208</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45208</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45208</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45208</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45208</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45208</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45208</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45208</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45208</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45208</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45208</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45208</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45208</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45208</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45208</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45208</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45208</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45208</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45208</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45208</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45208</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45208</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45208</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45208</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45208</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45208</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45208</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45208</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45208</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45208</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45208</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45208</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45208</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45208</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45208</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45208</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45208</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45208</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45208</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45208</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45208</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45208</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45208</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45208</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45208</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45208</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45208</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45208</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45208</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45208</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45208</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45208</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45208</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45208</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45208</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45208</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45208</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45208</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45208</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45208</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45208</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45208</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45208</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45208</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45208</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45208</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45208</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45208</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45208</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45208</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45208</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45208</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45208</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45208</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45208</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45208</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45208</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45208</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45208</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45208</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45208</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45208</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45208</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45208</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45208</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45208</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45208</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45208</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45208</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45208</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45208</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45208</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45208</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45208</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45208</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45208</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45208</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45208</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45208</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45208</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45208</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45208</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45208</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45208</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45173-2023</t>
        </is>
      </c>
      <c r="B1317" s="1" t="n">
        <v>45191</v>
      </c>
      <c r="C1317" s="1" t="n">
        <v>45208</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47388-2023</t>
        </is>
      </c>
      <c r="B1318" s="1" t="n">
        <v>45202</v>
      </c>
      <c r="C1318" s="1" t="n">
        <v>45208</v>
      </c>
      <c r="D1318" t="inlineStr">
        <is>
          <t>STOCKHOLMS LÄN</t>
        </is>
      </c>
      <c r="E1318" t="inlineStr">
        <is>
          <t>NORRTÄLJE</t>
        </is>
      </c>
      <c r="G1318" t="n">
        <v>1.1</v>
      </c>
      <c r="H1318" t="n">
        <v>0</v>
      </c>
      <c r="I1318" t="n">
        <v>0</v>
      </c>
      <c r="J1318" t="n">
        <v>0</v>
      </c>
      <c r="K1318" t="n">
        <v>0</v>
      </c>
      <c r="L1318" t="n">
        <v>0</v>
      </c>
      <c r="M1318" t="n">
        <v>0</v>
      </c>
      <c r="N1318" t="n">
        <v>0</v>
      </c>
      <c r="O1318" t="n">
        <v>0</v>
      </c>
      <c r="P1318" t="n">
        <v>0</v>
      </c>
      <c r="Q1318" t="n">
        <v>0</v>
      </c>
      <c r="R1318" s="2" t="inlineStr"/>
    </row>
    <row r="1319">
      <c r="A1319" t="inlineStr">
        <is>
          <t>A 48333-2023</t>
        </is>
      </c>
      <c r="B1319" s="1" t="n">
        <v>45205</v>
      </c>
      <c r="C1319" s="1" t="n">
        <v>45208</v>
      </c>
      <c r="D1319" t="inlineStr">
        <is>
          <t>STOCKHOLMS LÄN</t>
        </is>
      </c>
      <c r="E1319" t="inlineStr">
        <is>
          <t>NORRTÄLJE</t>
        </is>
      </c>
      <c r="G1319" t="n">
        <v>5.6</v>
      </c>
      <c r="H1319" t="n">
        <v>0</v>
      </c>
      <c r="I1319" t="n">
        <v>0</v>
      </c>
      <c r="J1319" t="n">
        <v>0</v>
      </c>
      <c r="K1319" t="n">
        <v>0</v>
      </c>
      <c r="L1319" t="n">
        <v>0</v>
      </c>
      <c r="M1319" t="n">
        <v>0</v>
      </c>
      <c r="N1319" t="n">
        <v>0</v>
      </c>
      <c r="O1319" t="n">
        <v>0</v>
      </c>
      <c r="P1319" t="n">
        <v>0</v>
      </c>
      <c r="Q1319" t="n">
        <v>0</v>
      </c>
      <c r="R13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2023-10-09T05:51:36Z</dcterms:created>
  <dcterms:modified xmlns:dcterms="http://purl.org/dc/terms/" xmlns:xsi="http://www.w3.org/2001/XMLSchema-instance" xsi:type="dcterms:W3CDTF">2023-10-09T05:51:37Z</dcterms:modified>
</cp:coreProperties>
</file>