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4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34946-2019</t>
        </is>
      </c>
      <c r="B2" s="1" t="n">
        <v>43658</v>
      </c>
      <c r="C2" s="1" t="n">
        <v>45190</v>
      </c>
      <c r="D2" t="inlineStr">
        <is>
          <t>VÄSTERBOTTENS LÄN</t>
        </is>
      </c>
      <c r="E2" t="inlineStr">
        <is>
          <t>NORSJÖ</t>
        </is>
      </c>
      <c r="G2" t="n">
        <v>11.3</v>
      </c>
      <c r="H2" t="n">
        <v>1</v>
      </c>
      <c r="I2" t="n">
        <v>6</v>
      </c>
      <c r="J2" t="n">
        <v>4</v>
      </c>
      <c r="K2" t="n">
        <v>1</v>
      </c>
      <c r="L2" t="n">
        <v>0</v>
      </c>
      <c r="M2" t="n">
        <v>0</v>
      </c>
      <c r="N2" t="n">
        <v>0</v>
      </c>
      <c r="O2" t="n">
        <v>5</v>
      </c>
      <c r="P2" t="n">
        <v>1</v>
      </c>
      <c r="Q2" t="n">
        <v>11</v>
      </c>
      <c r="R2" s="2" t="inlineStr">
        <is>
          <t>Knärot
Gammelgransskål
Garnlav
Granticka
Lunglav
Bårdlav
Dvärgtufs
Korallblylav
Luddlav
Skinnlav
Stuplav</t>
        </is>
      </c>
      <c r="S2">
        <f>HYPERLINK("https://klasma.github.io/Logging_NORSJO/artfynd/A 34946-2019.xlsx", "A 34946-2019")</f>
        <v/>
      </c>
      <c r="T2">
        <f>HYPERLINK("https://klasma.github.io/Logging_NORSJO/kartor/A 34946-2019.png", "A 34946-2019")</f>
        <v/>
      </c>
      <c r="U2">
        <f>HYPERLINK("https://klasma.github.io/Logging_NORSJO/knärot/A 34946-2019.png", "A 34946-2019")</f>
        <v/>
      </c>
      <c r="V2">
        <f>HYPERLINK("https://klasma.github.io/Logging_NORSJO/klagomål/A 34946-2019.docx", "A 34946-2019")</f>
        <v/>
      </c>
      <c r="W2">
        <f>HYPERLINK("https://klasma.github.io/Logging_NORSJO/klagomålsmail/A 34946-2019.docx", "A 34946-2019")</f>
        <v/>
      </c>
      <c r="X2">
        <f>HYPERLINK("https://klasma.github.io/Logging_NORSJO/tillsyn/A 34946-2019.docx", "A 34946-2019")</f>
        <v/>
      </c>
      <c r="Y2">
        <f>HYPERLINK("https://klasma.github.io/Logging_NORSJO/tillsynsmail/A 34946-2019.docx", "A 34946-2019")</f>
        <v/>
      </c>
    </row>
    <row r="3" ht="15" customHeight="1">
      <c r="A3" t="inlineStr">
        <is>
          <t>A 34921-2019</t>
        </is>
      </c>
      <c r="B3" s="1" t="n">
        <v>43658</v>
      </c>
      <c r="C3" s="1" t="n">
        <v>45190</v>
      </c>
      <c r="D3" t="inlineStr">
        <is>
          <t>VÄSTERBOTTENS LÄN</t>
        </is>
      </c>
      <c r="E3" t="inlineStr">
        <is>
          <t>NORSJÖ</t>
        </is>
      </c>
      <c r="G3" t="n">
        <v>12</v>
      </c>
      <c r="H3" t="n">
        <v>0</v>
      </c>
      <c r="I3" t="n">
        <v>3</v>
      </c>
      <c r="J3" t="n">
        <v>4</v>
      </c>
      <c r="K3" t="n">
        <v>0</v>
      </c>
      <c r="L3" t="n">
        <v>0</v>
      </c>
      <c r="M3" t="n">
        <v>0</v>
      </c>
      <c r="N3" t="n">
        <v>0</v>
      </c>
      <c r="O3" t="n">
        <v>4</v>
      </c>
      <c r="P3" t="n">
        <v>0</v>
      </c>
      <c r="Q3" t="n">
        <v>7</v>
      </c>
      <c r="R3" s="2" t="inlineStr">
        <is>
          <t>Gammelgransskål
Garnlav
Lunglav
Ullticka
Bårdlav
Luddlav
Stuplav</t>
        </is>
      </c>
      <c r="S3">
        <f>HYPERLINK("https://klasma.github.io/Logging_NORSJO/artfynd/A 34921-2019.xlsx", "A 34921-2019")</f>
        <v/>
      </c>
      <c r="T3">
        <f>HYPERLINK("https://klasma.github.io/Logging_NORSJO/kartor/A 34921-2019.png", "A 34921-2019")</f>
        <v/>
      </c>
      <c r="V3">
        <f>HYPERLINK("https://klasma.github.io/Logging_NORSJO/klagomål/A 34921-2019.docx", "A 34921-2019")</f>
        <v/>
      </c>
      <c r="W3">
        <f>HYPERLINK("https://klasma.github.io/Logging_NORSJO/klagomålsmail/A 34921-2019.docx", "A 34921-2019")</f>
        <v/>
      </c>
      <c r="X3">
        <f>HYPERLINK("https://klasma.github.io/Logging_NORSJO/tillsyn/A 34921-2019.docx", "A 34921-2019")</f>
        <v/>
      </c>
      <c r="Y3">
        <f>HYPERLINK("https://klasma.github.io/Logging_NORSJO/tillsynsmail/A 34921-2019.docx", "A 34921-2019")</f>
        <v/>
      </c>
    </row>
    <row r="4" ht="15" customHeight="1">
      <c r="A4" t="inlineStr">
        <is>
          <t>A 72326-2021</t>
        </is>
      </c>
      <c r="B4" s="1" t="n">
        <v>44545</v>
      </c>
      <c r="C4" s="1" t="n">
        <v>45190</v>
      </c>
      <c r="D4" t="inlineStr">
        <is>
          <t>VÄSTERBOTTENS LÄN</t>
        </is>
      </c>
      <c r="E4" t="inlineStr">
        <is>
          <t>NORSJÖ</t>
        </is>
      </c>
      <c r="F4" t="inlineStr">
        <is>
          <t>Sveaskog</t>
        </is>
      </c>
      <c r="G4" t="n">
        <v>13.8</v>
      </c>
      <c r="H4" t="n">
        <v>2</v>
      </c>
      <c r="I4" t="n">
        <v>3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5</v>
      </c>
      <c r="R4" s="2" t="inlineStr">
        <is>
          <t>Granticka
Lunglav
Lappranunkel
Spindelblomster
Stuplav</t>
        </is>
      </c>
      <c r="S4">
        <f>HYPERLINK("https://klasma.github.io/Logging_NORSJO/artfynd/A 72326-2021.xlsx", "A 72326-2021")</f>
        <v/>
      </c>
      <c r="T4">
        <f>HYPERLINK("https://klasma.github.io/Logging_NORSJO/kartor/A 72326-2021.png", "A 72326-2021")</f>
        <v/>
      </c>
      <c r="V4">
        <f>HYPERLINK("https://klasma.github.io/Logging_NORSJO/klagomål/A 72326-2021.docx", "A 72326-2021")</f>
        <v/>
      </c>
      <c r="W4">
        <f>HYPERLINK("https://klasma.github.io/Logging_NORSJO/klagomålsmail/A 72326-2021.docx", "A 72326-2021")</f>
        <v/>
      </c>
      <c r="X4">
        <f>HYPERLINK("https://klasma.github.io/Logging_NORSJO/tillsyn/A 72326-2021.docx", "A 72326-2021")</f>
        <v/>
      </c>
      <c r="Y4">
        <f>HYPERLINK("https://klasma.github.io/Logging_NORSJO/tillsynsmail/A 72326-2021.docx", "A 72326-2021")</f>
        <v/>
      </c>
    </row>
    <row r="5" ht="15" customHeight="1">
      <c r="A5" t="inlineStr">
        <is>
          <t>A 51644-2021</t>
        </is>
      </c>
      <c r="B5" s="1" t="n">
        <v>44462</v>
      </c>
      <c r="C5" s="1" t="n">
        <v>45190</v>
      </c>
      <c r="D5" t="inlineStr">
        <is>
          <t>VÄSTERBOTTENS LÄN</t>
        </is>
      </c>
      <c r="E5" t="inlineStr">
        <is>
          <t>NORSJÖ</t>
        </is>
      </c>
      <c r="F5" t="inlineStr">
        <is>
          <t>Sveaskog</t>
        </is>
      </c>
      <c r="G5" t="n">
        <v>11.9</v>
      </c>
      <c r="H5" t="n">
        <v>0</v>
      </c>
      <c r="I5" t="n">
        <v>2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3</v>
      </c>
      <c r="R5" s="2" t="inlineStr">
        <is>
          <t>Garnlav
Bårdlav
Stuplav</t>
        </is>
      </c>
      <c r="S5">
        <f>HYPERLINK("https://klasma.github.io/Logging_NORSJO/artfynd/A 51644-2021.xlsx", "A 51644-2021")</f>
        <v/>
      </c>
      <c r="T5">
        <f>HYPERLINK("https://klasma.github.io/Logging_NORSJO/kartor/A 51644-2021.png", "A 51644-2021")</f>
        <v/>
      </c>
      <c r="V5">
        <f>HYPERLINK("https://klasma.github.io/Logging_NORSJO/klagomål/A 51644-2021.docx", "A 51644-2021")</f>
        <v/>
      </c>
      <c r="W5">
        <f>HYPERLINK("https://klasma.github.io/Logging_NORSJO/klagomålsmail/A 51644-2021.docx", "A 51644-2021")</f>
        <v/>
      </c>
      <c r="X5">
        <f>HYPERLINK("https://klasma.github.io/Logging_NORSJO/tillsyn/A 51644-2021.docx", "A 51644-2021")</f>
        <v/>
      </c>
      <c r="Y5">
        <f>HYPERLINK("https://klasma.github.io/Logging_NORSJO/tillsynsmail/A 51644-2021.docx", "A 51644-2021")</f>
        <v/>
      </c>
    </row>
    <row r="6" ht="15" customHeight="1">
      <c r="A6" t="inlineStr">
        <is>
          <t>A 53694-2019</t>
        </is>
      </c>
      <c r="B6" s="1" t="n">
        <v>43749</v>
      </c>
      <c r="C6" s="1" t="n">
        <v>45190</v>
      </c>
      <c r="D6" t="inlineStr">
        <is>
          <t>VÄSTERBOTTENS LÄN</t>
        </is>
      </c>
      <c r="E6" t="inlineStr">
        <is>
          <t>NORSJÖ</t>
        </is>
      </c>
      <c r="F6" t="inlineStr">
        <is>
          <t>Holmen skog AB</t>
        </is>
      </c>
      <c r="G6" t="n">
        <v>1.8</v>
      </c>
      <c r="H6" t="n">
        <v>0</v>
      </c>
      <c r="I6" t="n">
        <v>0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2</v>
      </c>
      <c r="R6" s="2" t="inlineStr">
        <is>
          <t>Granticka
Harticka</t>
        </is>
      </c>
      <c r="S6">
        <f>HYPERLINK("https://klasma.github.io/Logging_NORSJO/artfynd/A 53694-2019.xlsx", "A 53694-2019")</f>
        <v/>
      </c>
      <c r="T6">
        <f>HYPERLINK("https://klasma.github.io/Logging_NORSJO/kartor/A 53694-2019.png", "A 53694-2019")</f>
        <v/>
      </c>
      <c r="V6">
        <f>HYPERLINK("https://klasma.github.io/Logging_NORSJO/klagomål/A 53694-2019.docx", "A 53694-2019")</f>
        <v/>
      </c>
      <c r="W6">
        <f>HYPERLINK("https://klasma.github.io/Logging_NORSJO/klagomålsmail/A 53694-2019.docx", "A 53694-2019")</f>
        <v/>
      </c>
      <c r="X6">
        <f>HYPERLINK("https://klasma.github.io/Logging_NORSJO/tillsyn/A 53694-2019.docx", "A 53694-2019")</f>
        <v/>
      </c>
      <c r="Y6">
        <f>HYPERLINK("https://klasma.github.io/Logging_NORSJO/tillsynsmail/A 53694-2019.docx", "A 53694-2019")</f>
        <v/>
      </c>
    </row>
    <row r="7" ht="15" customHeight="1">
      <c r="A7" t="inlineStr">
        <is>
          <t>A 47362-2022</t>
        </is>
      </c>
      <c r="B7" s="1" t="n">
        <v>44853</v>
      </c>
      <c r="C7" s="1" t="n">
        <v>45190</v>
      </c>
      <c r="D7" t="inlineStr">
        <is>
          <t>VÄSTERBOTTENS LÄN</t>
        </is>
      </c>
      <c r="E7" t="inlineStr">
        <is>
          <t>NORSJÖ</t>
        </is>
      </c>
      <c r="G7" t="n">
        <v>1.4</v>
      </c>
      <c r="H7" t="n">
        <v>0</v>
      </c>
      <c r="I7" t="n">
        <v>0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2</v>
      </c>
      <c r="R7" s="2" t="inlineStr">
        <is>
          <t>Lunglav
Ullticka</t>
        </is>
      </c>
      <c r="S7">
        <f>HYPERLINK("https://klasma.github.io/Logging_NORSJO/artfynd/A 47362-2022.xlsx", "A 47362-2022")</f>
        <v/>
      </c>
      <c r="T7">
        <f>HYPERLINK("https://klasma.github.io/Logging_NORSJO/kartor/A 47362-2022.png", "A 47362-2022")</f>
        <v/>
      </c>
      <c r="V7">
        <f>HYPERLINK("https://klasma.github.io/Logging_NORSJO/klagomål/A 47362-2022.docx", "A 47362-2022")</f>
        <v/>
      </c>
      <c r="W7">
        <f>HYPERLINK("https://klasma.github.io/Logging_NORSJO/klagomålsmail/A 47362-2022.docx", "A 47362-2022")</f>
        <v/>
      </c>
      <c r="X7">
        <f>HYPERLINK("https://klasma.github.io/Logging_NORSJO/tillsyn/A 47362-2022.docx", "A 47362-2022")</f>
        <v/>
      </c>
      <c r="Y7">
        <f>HYPERLINK("https://klasma.github.io/Logging_NORSJO/tillsynsmail/A 47362-2022.docx", "A 47362-2022")</f>
        <v/>
      </c>
    </row>
    <row r="8" ht="15" customHeight="1">
      <c r="A8" t="inlineStr">
        <is>
          <t>A 65790-2018</t>
        </is>
      </c>
      <c r="B8" s="1" t="n">
        <v>43433</v>
      </c>
      <c r="C8" s="1" t="n">
        <v>45190</v>
      </c>
      <c r="D8" t="inlineStr">
        <is>
          <t>VÄSTERBOTTENS LÄN</t>
        </is>
      </c>
      <c r="E8" t="inlineStr">
        <is>
          <t>NORSJÖ</t>
        </is>
      </c>
      <c r="G8" t="n">
        <v>20.4</v>
      </c>
      <c r="H8" t="n">
        <v>0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Garnlav</t>
        </is>
      </c>
      <c r="S8">
        <f>HYPERLINK("https://klasma.github.io/Logging_NORSJO/artfynd/A 65790-2018.xlsx", "A 65790-2018")</f>
        <v/>
      </c>
      <c r="T8">
        <f>HYPERLINK("https://klasma.github.io/Logging_NORSJO/kartor/A 65790-2018.png", "A 65790-2018")</f>
        <v/>
      </c>
      <c r="V8">
        <f>HYPERLINK("https://klasma.github.io/Logging_NORSJO/klagomål/A 65790-2018.docx", "A 65790-2018")</f>
        <v/>
      </c>
      <c r="W8">
        <f>HYPERLINK("https://klasma.github.io/Logging_NORSJO/klagomålsmail/A 65790-2018.docx", "A 65790-2018")</f>
        <v/>
      </c>
      <c r="X8">
        <f>HYPERLINK("https://klasma.github.io/Logging_NORSJO/tillsyn/A 65790-2018.docx", "A 65790-2018")</f>
        <v/>
      </c>
      <c r="Y8">
        <f>HYPERLINK("https://klasma.github.io/Logging_NORSJO/tillsynsmail/A 65790-2018.docx", "A 65790-2018")</f>
        <v/>
      </c>
    </row>
    <row r="9" ht="15" customHeight="1">
      <c r="A9" t="inlineStr">
        <is>
          <t>A 20337-2019</t>
        </is>
      </c>
      <c r="B9" s="1" t="n">
        <v>43570</v>
      </c>
      <c r="C9" s="1" t="n">
        <v>45190</v>
      </c>
      <c r="D9" t="inlineStr">
        <is>
          <t>VÄSTERBOTTENS LÄN</t>
        </is>
      </c>
      <c r="E9" t="inlineStr">
        <is>
          <t>NORSJÖ</t>
        </is>
      </c>
      <c r="G9" t="n">
        <v>6.4</v>
      </c>
      <c r="H9" t="n">
        <v>0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Dvärgbägarlav</t>
        </is>
      </c>
      <c r="S9">
        <f>HYPERLINK("https://klasma.github.io/Logging_NORSJO/artfynd/A 20337-2019.xlsx", "A 20337-2019")</f>
        <v/>
      </c>
      <c r="T9">
        <f>HYPERLINK("https://klasma.github.io/Logging_NORSJO/kartor/A 20337-2019.png", "A 20337-2019")</f>
        <v/>
      </c>
      <c r="V9">
        <f>HYPERLINK("https://klasma.github.io/Logging_NORSJO/klagomål/A 20337-2019.docx", "A 20337-2019")</f>
        <v/>
      </c>
      <c r="W9">
        <f>HYPERLINK("https://klasma.github.io/Logging_NORSJO/klagomålsmail/A 20337-2019.docx", "A 20337-2019")</f>
        <v/>
      </c>
      <c r="X9">
        <f>HYPERLINK("https://klasma.github.io/Logging_NORSJO/tillsyn/A 20337-2019.docx", "A 20337-2019")</f>
        <v/>
      </c>
      <c r="Y9">
        <f>HYPERLINK("https://klasma.github.io/Logging_NORSJO/tillsynsmail/A 20337-2019.docx", "A 20337-2019")</f>
        <v/>
      </c>
    </row>
    <row r="10" ht="15" customHeight="1">
      <c r="A10" t="inlineStr">
        <is>
          <t>A 61542-2019</t>
        </is>
      </c>
      <c r="B10" s="1" t="n">
        <v>43784</v>
      </c>
      <c r="C10" s="1" t="n">
        <v>45190</v>
      </c>
      <c r="D10" t="inlineStr">
        <is>
          <t>VÄSTERBOTTENS LÄN</t>
        </is>
      </c>
      <c r="E10" t="inlineStr">
        <is>
          <t>NORSJÖ</t>
        </is>
      </c>
      <c r="F10" t="inlineStr">
        <is>
          <t>Sveaskog</t>
        </is>
      </c>
      <c r="G10" t="n">
        <v>31.1</v>
      </c>
      <c r="H10" t="n">
        <v>0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Lunglav</t>
        </is>
      </c>
      <c r="S10">
        <f>HYPERLINK("https://klasma.github.io/Logging_NORSJO/artfynd/A 61542-2019.xlsx", "A 61542-2019")</f>
        <v/>
      </c>
      <c r="T10">
        <f>HYPERLINK("https://klasma.github.io/Logging_NORSJO/kartor/A 61542-2019.png", "A 61542-2019")</f>
        <v/>
      </c>
      <c r="V10">
        <f>HYPERLINK("https://klasma.github.io/Logging_NORSJO/klagomål/A 61542-2019.docx", "A 61542-2019")</f>
        <v/>
      </c>
      <c r="W10">
        <f>HYPERLINK("https://klasma.github.io/Logging_NORSJO/klagomålsmail/A 61542-2019.docx", "A 61542-2019")</f>
        <v/>
      </c>
      <c r="X10">
        <f>HYPERLINK("https://klasma.github.io/Logging_NORSJO/tillsyn/A 61542-2019.docx", "A 61542-2019")</f>
        <v/>
      </c>
      <c r="Y10">
        <f>HYPERLINK("https://klasma.github.io/Logging_NORSJO/tillsynsmail/A 61542-2019.docx", "A 61542-2019")</f>
        <v/>
      </c>
    </row>
    <row r="11" ht="15" customHeight="1">
      <c r="A11" t="inlineStr">
        <is>
          <t>A 59120-2020</t>
        </is>
      </c>
      <c r="B11" s="1" t="n">
        <v>44147</v>
      </c>
      <c r="C11" s="1" t="n">
        <v>45190</v>
      </c>
      <c r="D11" t="inlineStr">
        <is>
          <t>VÄSTERBOTTENS LÄN</t>
        </is>
      </c>
      <c r="E11" t="inlineStr">
        <is>
          <t>NORSJÖ</t>
        </is>
      </c>
      <c r="F11" t="inlineStr">
        <is>
          <t>Sveaskog</t>
        </is>
      </c>
      <c r="G11" t="n">
        <v>19.6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Bollvitmossa</t>
        </is>
      </c>
      <c r="S11">
        <f>HYPERLINK("https://klasma.github.io/Logging_NORSJO/artfynd/A 59120-2020.xlsx", "A 59120-2020")</f>
        <v/>
      </c>
      <c r="T11">
        <f>HYPERLINK("https://klasma.github.io/Logging_NORSJO/kartor/A 59120-2020.png", "A 59120-2020")</f>
        <v/>
      </c>
      <c r="V11">
        <f>HYPERLINK("https://klasma.github.io/Logging_NORSJO/klagomål/A 59120-2020.docx", "A 59120-2020")</f>
        <v/>
      </c>
      <c r="W11">
        <f>HYPERLINK("https://klasma.github.io/Logging_NORSJO/klagomålsmail/A 59120-2020.docx", "A 59120-2020")</f>
        <v/>
      </c>
      <c r="X11">
        <f>HYPERLINK("https://klasma.github.io/Logging_NORSJO/tillsyn/A 59120-2020.docx", "A 59120-2020")</f>
        <v/>
      </c>
      <c r="Y11">
        <f>HYPERLINK("https://klasma.github.io/Logging_NORSJO/tillsynsmail/A 59120-2020.docx", "A 59120-2020")</f>
        <v/>
      </c>
    </row>
    <row r="12" ht="15" customHeight="1">
      <c r="A12" t="inlineStr">
        <is>
          <t>A 62699-2020</t>
        </is>
      </c>
      <c r="B12" s="1" t="n">
        <v>44161</v>
      </c>
      <c r="C12" s="1" t="n">
        <v>45190</v>
      </c>
      <c r="D12" t="inlineStr">
        <is>
          <t>VÄSTERBOTTENS LÄN</t>
        </is>
      </c>
      <c r="E12" t="inlineStr">
        <is>
          <t>NORSJÖ</t>
        </is>
      </c>
      <c r="F12" t="inlineStr">
        <is>
          <t>Sveaskog</t>
        </is>
      </c>
      <c r="G12" t="n">
        <v>2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Bronshjon</t>
        </is>
      </c>
      <c r="S12">
        <f>HYPERLINK("https://klasma.github.io/Logging_NORSJO/artfynd/A 62699-2020.xlsx", "A 62699-2020")</f>
        <v/>
      </c>
      <c r="T12">
        <f>HYPERLINK("https://klasma.github.io/Logging_NORSJO/kartor/A 62699-2020.png", "A 62699-2020")</f>
        <v/>
      </c>
      <c r="V12">
        <f>HYPERLINK("https://klasma.github.io/Logging_NORSJO/klagomål/A 62699-2020.docx", "A 62699-2020")</f>
        <v/>
      </c>
      <c r="W12">
        <f>HYPERLINK("https://klasma.github.io/Logging_NORSJO/klagomålsmail/A 62699-2020.docx", "A 62699-2020")</f>
        <v/>
      </c>
      <c r="X12">
        <f>HYPERLINK("https://klasma.github.io/Logging_NORSJO/tillsyn/A 62699-2020.docx", "A 62699-2020")</f>
        <v/>
      </c>
      <c r="Y12">
        <f>HYPERLINK("https://klasma.github.io/Logging_NORSJO/tillsynsmail/A 62699-2020.docx", "A 62699-2020")</f>
        <v/>
      </c>
    </row>
    <row r="13" ht="15" customHeight="1">
      <c r="A13" t="inlineStr">
        <is>
          <t>A 51640-2021</t>
        </is>
      </c>
      <c r="B13" s="1" t="n">
        <v>44462</v>
      </c>
      <c r="C13" s="1" t="n">
        <v>45190</v>
      </c>
      <c r="D13" t="inlineStr">
        <is>
          <t>VÄSTERBOTTENS LÄN</t>
        </is>
      </c>
      <c r="E13" t="inlineStr">
        <is>
          <t>NORSJÖ</t>
        </is>
      </c>
      <c r="F13" t="inlineStr">
        <is>
          <t>Sveaskog</t>
        </is>
      </c>
      <c r="G13" t="n">
        <v>7.5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Dropptaggsvamp</t>
        </is>
      </c>
      <c r="S13">
        <f>HYPERLINK("https://klasma.github.io/Logging_NORSJO/artfynd/A 51640-2021.xlsx", "A 51640-2021")</f>
        <v/>
      </c>
      <c r="T13">
        <f>HYPERLINK("https://klasma.github.io/Logging_NORSJO/kartor/A 51640-2021.png", "A 51640-2021")</f>
        <v/>
      </c>
      <c r="V13">
        <f>HYPERLINK("https://klasma.github.io/Logging_NORSJO/klagomål/A 51640-2021.docx", "A 51640-2021")</f>
        <v/>
      </c>
      <c r="W13">
        <f>HYPERLINK("https://klasma.github.io/Logging_NORSJO/klagomålsmail/A 51640-2021.docx", "A 51640-2021")</f>
        <v/>
      </c>
      <c r="X13">
        <f>HYPERLINK("https://klasma.github.io/Logging_NORSJO/tillsyn/A 51640-2021.docx", "A 51640-2021")</f>
        <v/>
      </c>
      <c r="Y13">
        <f>HYPERLINK("https://klasma.github.io/Logging_NORSJO/tillsynsmail/A 51640-2021.docx", "A 51640-2021")</f>
        <v/>
      </c>
    </row>
    <row r="14" ht="15" customHeight="1">
      <c r="A14" t="inlineStr">
        <is>
          <t>A 55745-2021</t>
        </is>
      </c>
      <c r="B14" s="1" t="n">
        <v>44476</v>
      </c>
      <c r="C14" s="1" t="n">
        <v>45190</v>
      </c>
      <c r="D14" t="inlineStr">
        <is>
          <t>VÄSTERBOTTENS LÄN</t>
        </is>
      </c>
      <c r="E14" t="inlineStr">
        <is>
          <t>NORSJÖ</t>
        </is>
      </c>
      <c r="F14" t="inlineStr">
        <is>
          <t>Sveaskog</t>
        </is>
      </c>
      <c r="G14" t="n">
        <v>21.5</v>
      </c>
      <c r="H14" t="n">
        <v>0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Lunglav</t>
        </is>
      </c>
      <c r="S14">
        <f>HYPERLINK("https://klasma.github.io/Logging_NORSJO/artfynd/A 55745-2021.xlsx", "A 55745-2021")</f>
        <v/>
      </c>
      <c r="T14">
        <f>HYPERLINK("https://klasma.github.io/Logging_NORSJO/kartor/A 55745-2021.png", "A 55745-2021")</f>
        <v/>
      </c>
      <c r="V14">
        <f>HYPERLINK("https://klasma.github.io/Logging_NORSJO/klagomål/A 55745-2021.docx", "A 55745-2021")</f>
        <v/>
      </c>
      <c r="W14">
        <f>HYPERLINK("https://klasma.github.io/Logging_NORSJO/klagomålsmail/A 55745-2021.docx", "A 55745-2021")</f>
        <v/>
      </c>
      <c r="X14">
        <f>HYPERLINK("https://klasma.github.io/Logging_NORSJO/tillsyn/A 55745-2021.docx", "A 55745-2021")</f>
        <v/>
      </c>
      <c r="Y14">
        <f>HYPERLINK("https://klasma.github.io/Logging_NORSJO/tillsynsmail/A 55745-2021.docx", "A 55745-2021")</f>
        <v/>
      </c>
    </row>
    <row r="15" ht="15" customHeight="1">
      <c r="A15" t="inlineStr">
        <is>
          <t>A 34257-2018</t>
        </is>
      </c>
      <c r="B15" s="1" t="n">
        <v>43318</v>
      </c>
      <c r="C15" s="1" t="n">
        <v>45190</v>
      </c>
      <c r="D15" t="inlineStr">
        <is>
          <t>VÄSTERBOTTENS LÄN</t>
        </is>
      </c>
      <c r="E15" t="inlineStr">
        <is>
          <t>NORSJÖ</t>
        </is>
      </c>
      <c r="G15" t="n">
        <v>0.7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35255-2018</t>
        </is>
      </c>
      <c r="B16" s="1" t="n">
        <v>43320</v>
      </c>
      <c r="C16" s="1" t="n">
        <v>45190</v>
      </c>
      <c r="D16" t="inlineStr">
        <is>
          <t>VÄSTERBOTTENS LÄN</t>
        </is>
      </c>
      <c r="E16" t="inlineStr">
        <is>
          <t>NORSJÖ</t>
        </is>
      </c>
      <c r="G16" t="n">
        <v>0.8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36536-2018</t>
        </is>
      </c>
      <c r="B17" s="1" t="n">
        <v>43329</v>
      </c>
      <c r="C17" s="1" t="n">
        <v>45190</v>
      </c>
      <c r="D17" t="inlineStr">
        <is>
          <t>VÄSTERBOTTENS LÄN</t>
        </is>
      </c>
      <c r="E17" t="inlineStr">
        <is>
          <t>NORSJÖ</t>
        </is>
      </c>
      <c r="G17" t="n">
        <v>1.5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44553-2018</t>
        </is>
      </c>
      <c r="B18" s="1" t="n">
        <v>43361</v>
      </c>
      <c r="C18" s="1" t="n">
        <v>45190</v>
      </c>
      <c r="D18" t="inlineStr">
        <is>
          <t>VÄSTERBOTTENS LÄN</t>
        </is>
      </c>
      <c r="E18" t="inlineStr">
        <is>
          <t>NORSJÖ</t>
        </is>
      </c>
      <c r="G18" t="n">
        <v>1.8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53767-2018</t>
        </is>
      </c>
      <c r="B19" s="1" t="n">
        <v>43388</v>
      </c>
      <c r="C19" s="1" t="n">
        <v>45190</v>
      </c>
      <c r="D19" t="inlineStr">
        <is>
          <t>VÄSTERBOTTENS LÄN</t>
        </is>
      </c>
      <c r="E19" t="inlineStr">
        <is>
          <t>NORSJÖ</t>
        </is>
      </c>
      <c r="G19" t="n">
        <v>4.3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53561-2018</t>
        </is>
      </c>
      <c r="B20" s="1" t="n">
        <v>43388</v>
      </c>
      <c r="C20" s="1" t="n">
        <v>45190</v>
      </c>
      <c r="D20" t="inlineStr">
        <is>
          <t>VÄSTERBOTTENS LÄN</t>
        </is>
      </c>
      <c r="E20" t="inlineStr">
        <is>
          <t>NORSJÖ</t>
        </is>
      </c>
      <c r="G20" t="n">
        <v>3.1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53755-2018</t>
        </is>
      </c>
      <c r="B21" s="1" t="n">
        <v>43388</v>
      </c>
      <c r="C21" s="1" t="n">
        <v>45190</v>
      </c>
      <c r="D21" t="inlineStr">
        <is>
          <t>VÄSTERBOTTENS LÄN</t>
        </is>
      </c>
      <c r="E21" t="inlineStr">
        <is>
          <t>NORSJÖ</t>
        </is>
      </c>
      <c r="G21" t="n">
        <v>1.1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56133-2018</t>
        </is>
      </c>
      <c r="B22" s="1" t="n">
        <v>43398</v>
      </c>
      <c r="C22" s="1" t="n">
        <v>45190</v>
      </c>
      <c r="D22" t="inlineStr">
        <is>
          <t>VÄSTERBOTTENS LÄN</t>
        </is>
      </c>
      <c r="E22" t="inlineStr">
        <is>
          <t>NORSJÖ</t>
        </is>
      </c>
      <c r="G22" t="n">
        <v>7.1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63773-2018</t>
        </is>
      </c>
      <c r="B23" s="1" t="n">
        <v>43418</v>
      </c>
      <c r="C23" s="1" t="n">
        <v>45190</v>
      </c>
      <c r="D23" t="inlineStr">
        <is>
          <t>VÄSTERBOTTENS LÄN</t>
        </is>
      </c>
      <c r="E23" t="inlineStr">
        <is>
          <t>NORSJÖ</t>
        </is>
      </c>
      <c r="G23" t="n">
        <v>4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63774-2018</t>
        </is>
      </c>
      <c r="B24" s="1" t="n">
        <v>43418</v>
      </c>
      <c r="C24" s="1" t="n">
        <v>45190</v>
      </c>
      <c r="D24" t="inlineStr">
        <is>
          <t>VÄSTERBOTTENS LÄN</t>
        </is>
      </c>
      <c r="E24" t="inlineStr">
        <is>
          <t>NORSJÖ</t>
        </is>
      </c>
      <c r="G24" t="n">
        <v>4.3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65494-2018</t>
        </is>
      </c>
      <c r="B25" s="1" t="n">
        <v>43433</v>
      </c>
      <c r="C25" s="1" t="n">
        <v>45190</v>
      </c>
      <c r="D25" t="inlineStr">
        <is>
          <t>VÄSTERBOTTENS LÄN</t>
        </is>
      </c>
      <c r="E25" t="inlineStr">
        <is>
          <t>NORSJÖ</t>
        </is>
      </c>
      <c r="G25" t="n">
        <v>0.7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67772-2018</t>
        </is>
      </c>
      <c r="B26" s="1" t="n">
        <v>43433</v>
      </c>
      <c r="C26" s="1" t="n">
        <v>45190</v>
      </c>
      <c r="D26" t="inlineStr">
        <is>
          <t>VÄSTERBOTTENS LÄN</t>
        </is>
      </c>
      <c r="E26" t="inlineStr">
        <is>
          <t>NORSJÖ</t>
        </is>
      </c>
      <c r="G26" t="n">
        <v>0.5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66464-2018</t>
        </is>
      </c>
      <c r="B27" s="1" t="n">
        <v>43437</v>
      </c>
      <c r="C27" s="1" t="n">
        <v>45190</v>
      </c>
      <c r="D27" t="inlineStr">
        <is>
          <t>VÄSTERBOTTENS LÄN</t>
        </is>
      </c>
      <c r="E27" t="inlineStr">
        <is>
          <t>NORSJÖ</t>
        </is>
      </c>
      <c r="F27" t="inlineStr">
        <is>
          <t>Sveaskog</t>
        </is>
      </c>
      <c r="G27" t="n">
        <v>18.4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68094-2018</t>
        </is>
      </c>
      <c r="B28" s="1" t="n">
        <v>43437</v>
      </c>
      <c r="C28" s="1" t="n">
        <v>45190</v>
      </c>
      <c r="D28" t="inlineStr">
        <is>
          <t>VÄSTERBOTTENS LÄN</t>
        </is>
      </c>
      <c r="E28" t="inlineStr">
        <is>
          <t>NORSJÖ</t>
        </is>
      </c>
      <c r="G28" t="n">
        <v>16.2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67450-2018</t>
        </is>
      </c>
      <c r="B29" s="1" t="n">
        <v>43439</v>
      </c>
      <c r="C29" s="1" t="n">
        <v>45190</v>
      </c>
      <c r="D29" t="inlineStr">
        <is>
          <t>VÄSTERBOTTENS LÄN</t>
        </is>
      </c>
      <c r="E29" t="inlineStr">
        <is>
          <t>NORSJÖ</t>
        </is>
      </c>
      <c r="G29" t="n">
        <v>6.9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70553-2018</t>
        </is>
      </c>
      <c r="B30" s="1" t="n">
        <v>43447</v>
      </c>
      <c r="C30" s="1" t="n">
        <v>45190</v>
      </c>
      <c r="D30" t="inlineStr">
        <is>
          <t>VÄSTERBOTTENS LÄN</t>
        </is>
      </c>
      <c r="E30" t="inlineStr">
        <is>
          <t>NORSJÖ</t>
        </is>
      </c>
      <c r="G30" t="n">
        <v>4.9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2902-2019</t>
        </is>
      </c>
      <c r="B31" s="1" t="n">
        <v>43469</v>
      </c>
      <c r="C31" s="1" t="n">
        <v>45190</v>
      </c>
      <c r="D31" t="inlineStr">
        <is>
          <t>VÄSTERBOTTENS LÄN</t>
        </is>
      </c>
      <c r="E31" t="inlineStr">
        <is>
          <t>NORSJÖ</t>
        </is>
      </c>
      <c r="G31" t="n">
        <v>4.6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3206-2019</t>
        </is>
      </c>
      <c r="B32" s="1" t="n">
        <v>43473</v>
      </c>
      <c r="C32" s="1" t="n">
        <v>45190</v>
      </c>
      <c r="D32" t="inlineStr">
        <is>
          <t>VÄSTERBOTTENS LÄN</t>
        </is>
      </c>
      <c r="E32" t="inlineStr">
        <is>
          <t>NORSJÖ</t>
        </is>
      </c>
      <c r="G32" t="n">
        <v>2.1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6469-2019</t>
        </is>
      </c>
      <c r="B33" s="1" t="n">
        <v>43486</v>
      </c>
      <c r="C33" s="1" t="n">
        <v>45190</v>
      </c>
      <c r="D33" t="inlineStr">
        <is>
          <t>VÄSTERBOTTENS LÄN</t>
        </is>
      </c>
      <c r="E33" t="inlineStr">
        <is>
          <t>NORSJÖ</t>
        </is>
      </c>
      <c r="G33" t="n">
        <v>1.7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6505-2019</t>
        </is>
      </c>
      <c r="B34" s="1" t="n">
        <v>43486</v>
      </c>
      <c r="C34" s="1" t="n">
        <v>45190</v>
      </c>
      <c r="D34" t="inlineStr">
        <is>
          <t>VÄSTERBOTTENS LÄN</t>
        </is>
      </c>
      <c r="E34" t="inlineStr">
        <is>
          <t>NORSJÖ</t>
        </is>
      </c>
      <c r="G34" t="n">
        <v>1.2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6500-2019</t>
        </is>
      </c>
      <c r="B35" s="1" t="n">
        <v>43486</v>
      </c>
      <c r="C35" s="1" t="n">
        <v>45190</v>
      </c>
      <c r="D35" t="inlineStr">
        <is>
          <t>VÄSTERBOTTENS LÄN</t>
        </is>
      </c>
      <c r="E35" t="inlineStr">
        <is>
          <t>NORSJÖ</t>
        </is>
      </c>
      <c r="G35" t="n">
        <v>3.5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6607-2019</t>
        </is>
      </c>
      <c r="B36" s="1" t="n">
        <v>43487</v>
      </c>
      <c r="C36" s="1" t="n">
        <v>45190</v>
      </c>
      <c r="D36" t="inlineStr">
        <is>
          <t>VÄSTERBOTTENS LÄN</t>
        </is>
      </c>
      <c r="E36" t="inlineStr">
        <is>
          <t>NORSJÖ</t>
        </is>
      </c>
      <c r="G36" t="n">
        <v>29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7337-2019</t>
        </is>
      </c>
      <c r="B37" s="1" t="n">
        <v>43496</v>
      </c>
      <c r="C37" s="1" t="n">
        <v>45190</v>
      </c>
      <c r="D37" t="inlineStr">
        <is>
          <t>VÄSTERBOTTENS LÄN</t>
        </is>
      </c>
      <c r="E37" t="inlineStr">
        <is>
          <t>NORSJÖ</t>
        </is>
      </c>
      <c r="G37" t="n">
        <v>2.3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7336-2019</t>
        </is>
      </c>
      <c r="B38" s="1" t="n">
        <v>43496</v>
      </c>
      <c r="C38" s="1" t="n">
        <v>45190</v>
      </c>
      <c r="D38" t="inlineStr">
        <is>
          <t>VÄSTERBOTTENS LÄN</t>
        </is>
      </c>
      <c r="E38" t="inlineStr">
        <is>
          <t>NORSJÖ</t>
        </is>
      </c>
      <c r="G38" t="n">
        <v>1.6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7338-2019</t>
        </is>
      </c>
      <c r="B39" s="1" t="n">
        <v>43496</v>
      </c>
      <c r="C39" s="1" t="n">
        <v>45190</v>
      </c>
      <c r="D39" t="inlineStr">
        <is>
          <t>VÄSTERBOTTENS LÄN</t>
        </is>
      </c>
      <c r="E39" t="inlineStr">
        <is>
          <t>NORSJÖ</t>
        </is>
      </c>
      <c r="G39" t="n">
        <v>1.3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8773-2019</t>
        </is>
      </c>
      <c r="B40" s="1" t="n">
        <v>43501</v>
      </c>
      <c r="C40" s="1" t="n">
        <v>45190</v>
      </c>
      <c r="D40" t="inlineStr">
        <is>
          <t>VÄSTERBOTTENS LÄN</t>
        </is>
      </c>
      <c r="E40" t="inlineStr">
        <is>
          <t>NORSJÖ</t>
        </is>
      </c>
      <c r="G40" t="n">
        <v>3.3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8763-2019</t>
        </is>
      </c>
      <c r="B41" s="1" t="n">
        <v>43502</v>
      </c>
      <c r="C41" s="1" t="n">
        <v>45190</v>
      </c>
      <c r="D41" t="inlineStr">
        <is>
          <t>VÄSTERBOTTENS LÄN</t>
        </is>
      </c>
      <c r="E41" t="inlineStr">
        <is>
          <t>NORSJÖ</t>
        </is>
      </c>
      <c r="G41" t="n">
        <v>3.2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8772-2019</t>
        </is>
      </c>
      <c r="B42" s="1" t="n">
        <v>43502</v>
      </c>
      <c r="C42" s="1" t="n">
        <v>45190</v>
      </c>
      <c r="D42" t="inlineStr">
        <is>
          <t>VÄSTERBOTTENS LÄN</t>
        </is>
      </c>
      <c r="E42" t="inlineStr">
        <is>
          <t>NORSJÖ</t>
        </is>
      </c>
      <c r="G42" t="n">
        <v>13.4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8787-2019</t>
        </is>
      </c>
      <c r="B43" s="1" t="n">
        <v>43502</v>
      </c>
      <c r="C43" s="1" t="n">
        <v>45190</v>
      </c>
      <c r="D43" t="inlineStr">
        <is>
          <t>VÄSTERBOTTENS LÄN</t>
        </is>
      </c>
      <c r="E43" t="inlineStr">
        <is>
          <t>NORSJÖ</t>
        </is>
      </c>
      <c r="G43" t="n">
        <v>10.2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8957-2019</t>
        </is>
      </c>
      <c r="B44" s="1" t="n">
        <v>43503</v>
      </c>
      <c r="C44" s="1" t="n">
        <v>45190</v>
      </c>
      <c r="D44" t="inlineStr">
        <is>
          <t>VÄSTERBOTTENS LÄN</t>
        </is>
      </c>
      <c r="E44" t="inlineStr">
        <is>
          <t>NORSJÖ</t>
        </is>
      </c>
      <c r="G44" t="n">
        <v>2.4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10245-2019</t>
        </is>
      </c>
      <c r="B45" s="1" t="n">
        <v>43510</v>
      </c>
      <c r="C45" s="1" t="n">
        <v>45190</v>
      </c>
      <c r="D45" t="inlineStr">
        <is>
          <t>VÄSTERBOTTENS LÄN</t>
        </is>
      </c>
      <c r="E45" t="inlineStr">
        <is>
          <t>NORSJÖ</t>
        </is>
      </c>
      <c r="G45" t="n">
        <v>3.5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10283-2019</t>
        </is>
      </c>
      <c r="B46" s="1" t="n">
        <v>43511</v>
      </c>
      <c r="C46" s="1" t="n">
        <v>45190</v>
      </c>
      <c r="D46" t="inlineStr">
        <is>
          <t>VÄSTERBOTTENS LÄN</t>
        </is>
      </c>
      <c r="E46" t="inlineStr">
        <is>
          <t>NORSJÖ</t>
        </is>
      </c>
      <c r="G46" t="n">
        <v>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10772-2019</t>
        </is>
      </c>
      <c r="B47" s="1" t="n">
        <v>43514</v>
      </c>
      <c r="C47" s="1" t="n">
        <v>45190</v>
      </c>
      <c r="D47" t="inlineStr">
        <is>
          <t>VÄSTERBOTTENS LÄN</t>
        </is>
      </c>
      <c r="E47" t="inlineStr">
        <is>
          <t>NORSJÖ</t>
        </is>
      </c>
      <c r="G47" t="n">
        <v>2.8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10873-2019</t>
        </is>
      </c>
      <c r="B48" s="1" t="n">
        <v>43514</v>
      </c>
      <c r="C48" s="1" t="n">
        <v>45190</v>
      </c>
      <c r="D48" t="inlineStr">
        <is>
          <t>VÄSTERBOTTENS LÄN</t>
        </is>
      </c>
      <c r="E48" t="inlineStr">
        <is>
          <t>NORSJÖ</t>
        </is>
      </c>
      <c r="G48" t="n">
        <v>2.1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11034-2019</t>
        </is>
      </c>
      <c r="B49" s="1" t="n">
        <v>43515</v>
      </c>
      <c r="C49" s="1" t="n">
        <v>45190</v>
      </c>
      <c r="D49" t="inlineStr">
        <is>
          <t>VÄSTERBOTTENS LÄN</t>
        </is>
      </c>
      <c r="E49" t="inlineStr">
        <is>
          <t>NORSJÖ</t>
        </is>
      </c>
      <c r="F49" t="inlineStr">
        <is>
          <t>Sveaskog</t>
        </is>
      </c>
      <c r="G49" t="n">
        <v>5.2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11792-2019</t>
        </is>
      </c>
      <c r="B50" s="1" t="n">
        <v>43518</v>
      </c>
      <c r="C50" s="1" t="n">
        <v>45190</v>
      </c>
      <c r="D50" t="inlineStr">
        <is>
          <t>VÄSTERBOTTENS LÄN</t>
        </is>
      </c>
      <c r="E50" t="inlineStr">
        <is>
          <t>NORSJÖ</t>
        </is>
      </c>
      <c r="G50" t="n">
        <v>1.6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11917-2019</t>
        </is>
      </c>
      <c r="B51" s="1" t="n">
        <v>43521</v>
      </c>
      <c r="C51" s="1" t="n">
        <v>45190</v>
      </c>
      <c r="D51" t="inlineStr">
        <is>
          <t>VÄSTERBOTTENS LÄN</t>
        </is>
      </c>
      <c r="E51" t="inlineStr">
        <is>
          <t>NORSJÖ</t>
        </is>
      </c>
      <c r="G51" t="n">
        <v>1.2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17400-2019</t>
        </is>
      </c>
      <c r="B52" s="1" t="n">
        <v>43552</v>
      </c>
      <c r="C52" s="1" t="n">
        <v>45190</v>
      </c>
      <c r="D52" t="inlineStr">
        <is>
          <t>VÄSTERBOTTENS LÄN</t>
        </is>
      </c>
      <c r="E52" t="inlineStr">
        <is>
          <t>NORSJÖ</t>
        </is>
      </c>
      <c r="G52" t="n">
        <v>1.6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18821-2019</t>
        </is>
      </c>
      <c r="B53" s="1" t="n">
        <v>43560</v>
      </c>
      <c r="C53" s="1" t="n">
        <v>45190</v>
      </c>
      <c r="D53" t="inlineStr">
        <is>
          <t>VÄSTERBOTTENS LÄN</t>
        </is>
      </c>
      <c r="E53" t="inlineStr">
        <is>
          <t>NORSJÖ</t>
        </is>
      </c>
      <c r="G53" t="n">
        <v>2.8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19007-2019</t>
        </is>
      </c>
      <c r="B54" s="1" t="n">
        <v>43563</v>
      </c>
      <c r="C54" s="1" t="n">
        <v>45190</v>
      </c>
      <c r="D54" t="inlineStr">
        <is>
          <t>VÄSTERBOTTENS LÄN</t>
        </is>
      </c>
      <c r="E54" t="inlineStr">
        <is>
          <t>NORSJÖ</t>
        </is>
      </c>
      <c r="G54" t="n">
        <v>3.3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20336-2019</t>
        </is>
      </c>
      <c r="B55" s="1" t="n">
        <v>43570</v>
      </c>
      <c r="C55" s="1" t="n">
        <v>45190</v>
      </c>
      <c r="D55" t="inlineStr">
        <is>
          <t>VÄSTERBOTTENS LÄN</t>
        </is>
      </c>
      <c r="E55" t="inlineStr">
        <is>
          <t>NORSJÖ</t>
        </is>
      </c>
      <c r="G55" t="n">
        <v>3.6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20431-2019</t>
        </is>
      </c>
      <c r="B56" s="1" t="n">
        <v>43571</v>
      </c>
      <c r="C56" s="1" t="n">
        <v>45190</v>
      </c>
      <c r="D56" t="inlineStr">
        <is>
          <t>VÄSTERBOTTENS LÄN</t>
        </is>
      </c>
      <c r="E56" t="inlineStr">
        <is>
          <t>NORSJÖ</t>
        </is>
      </c>
      <c r="G56" t="n">
        <v>3.4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21352-2019</t>
        </is>
      </c>
      <c r="B57" s="1" t="n">
        <v>43579</v>
      </c>
      <c r="C57" s="1" t="n">
        <v>45190</v>
      </c>
      <c r="D57" t="inlineStr">
        <is>
          <t>VÄSTERBOTTENS LÄN</t>
        </is>
      </c>
      <c r="E57" t="inlineStr">
        <is>
          <t>NORSJÖ</t>
        </is>
      </c>
      <c r="G57" t="n">
        <v>0.9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21832-2019</t>
        </is>
      </c>
      <c r="B58" s="1" t="n">
        <v>43581</v>
      </c>
      <c r="C58" s="1" t="n">
        <v>45190</v>
      </c>
      <c r="D58" t="inlineStr">
        <is>
          <t>VÄSTERBOTTENS LÄN</t>
        </is>
      </c>
      <c r="E58" t="inlineStr">
        <is>
          <t>NORSJÖ</t>
        </is>
      </c>
      <c r="G58" t="n">
        <v>1.5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26104-2019</t>
        </is>
      </c>
      <c r="B59" s="1" t="n">
        <v>43605</v>
      </c>
      <c r="C59" s="1" t="n">
        <v>45190</v>
      </c>
      <c r="D59" t="inlineStr">
        <is>
          <t>VÄSTERBOTTENS LÄN</t>
        </is>
      </c>
      <c r="E59" t="inlineStr">
        <is>
          <t>NORSJÖ</t>
        </is>
      </c>
      <c r="G59" t="n">
        <v>1.4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26513-2019</t>
        </is>
      </c>
      <c r="B60" s="1" t="n">
        <v>43612</v>
      </c>
      <c r="C60" s="1" t="n">
        <v>45190</v>
      </c>
      <c r="D60" t="inlineStr">
        <is>
          <t>VÄSTERBOTTENS LÄN</t>
        </is>
      </c>
      <c r="E60" t="inlineStr">
        <is>
          <t>NORSJÖ</t>
        </is>
      </c>
      <c r="G60" t="n">
        <v>13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26523-2019</t>
        </is>
      </c>
      <c r="B61" s="1" t="n">
        <v>43612</v>
      </c>
      <c r="C61" s="1" t="n">
        <v>45190</v>
      </c>
      <c r="D61" t="inlineStr">
        <is>
          <t>VÄSTERBOTTENS LÄN</t>
        </is>
      </c>
      <c r="E61" t="inlineStr">
        <is>
          <t>NORSJÖ</t>
        </is>
      </c>
      <c r="G61" t="n">
        <v>1.3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28300-2019</t>
        </is>
      </c>
      <c r="B62" s="1" t="n">
        <v>43623</v>
      </c>
      <c r="C62" s="1" t="n">
        <v>45190</v>
      </c>
      <c r="D62" t="inlineStr">
        <is>
          <t>VÄSTERBOTTENS LÄN</t>
        </is>
      </c>
      <c r="E62" t="inlineStr">
        <is>
          <t>NORSJÖ</t>
        </is>
      </c>
      <c r="F62" t="inlineStr">
        <is>
          <t>Holmen skog AB</t>
        </is>
      </c>
      <c r="G62" t="n">
        <v>2.7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28571-2019</t>
        </is>
      </c>
      <c r="B63" s="1" t="n">
        <v>43626</v>
      </c>
      <c r="C63" s="1" t="n">
        <v>45190</v>
      </c>
      <c r="D63" t="inlineStr">
        <is>
          <t>VÄSTERBOTTENS LÄN</t>
        </is>
      </c>
      <c r="E63" t="inlineStr">
        <is>
          <t>NORSJÖ</t>
        </is>
      </c>
      <c r="G63" t="n">
        <v>16.6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28573-2019</t>
        </is>
      </c>
      <c r="B64" s="1" t="n">
        <v>43626</v>
      </c>
      <c r="C64" s="1" t="n">
        <v>45190</v>
      </c>
      <c r="D64" t="inlineStr">
        <is>
          <t>VÄSTERBOTTENS LÄN</t>
        </is>
      </c>
      <c r="E64" t="inlineStr">
        <is>
          <t>NORSJÖ</t>
        </is>
      </c>
      <c r="G64" t="n">
        <v>1.5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33372-2019</t>
        </is>
      </c>
      <c r="B65" s="1" t="n">
        <v>43644</v>
      </c>
      <c r="C65" s="1" t="n">
        <v>45190</v>
      </c>
      <c r="D65" t="inlineStr">
        <is>
          <t>VÄSTERBOTTENS LÄN</t>
        </is>
      </c>
      <c r="E65" t="inlineStr">
        <is>
          <t>NORSJÖ</t>
        </is>
      </c>
      <c r="G65" t="n">
        <v>16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32433-2019</t>
        </is>
      </c>
      <c r="B66" s="1" t="n">
        <v>43644</v>
      </c>
      <c r="C66" s="1" t="n">
        <v>45190</v>
      </c>
      <c r="D66" t="inlineStr">
        <is>
          <t>VÄSTERBOTTENS LÄN</t>
        </is>
      </c>
      <c r="E66" t="inlineStr">
        <is>
          <t>NORSJÖ</t>
        </is>
      </c>
      <c r="F66" t="inlineStr">
        <is>
          <t>Holmen skog AB</t>
        </is>
      </c>
      <c r="G66" t="n">
        <v>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34724-2019</t>
        </is>
      </c>
      <c r="B67" s="1" t="n">
        <v>43648</v>
      </c>
      <c r="C67" s="1" t="n">
        <v>45190</v>
      </c>
      <c r="D67" t="inlineStr">
        <is>
          <t>VÄSTERBOTTENS LÄN</t>
        </is>
      </c>
      <c r="E67" t="inlineStr">
        <is>
          <t>NORSJÖ</t>
        </is>
      </c>
      <c r="G67" t="n">
        <v>2.8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32977-2019</t>
        </is>
      </c>
      <c r="B68" s="1" t="n">
        <v>43648</v>
      </c>
      <c r="C68" s="1" t="n">
        <v>45190</v>
      </c>
      <c r="D68" t="inlineStr">
        <is>
          <t>VÄSTERBOTTENS LÄN</t>
        </is>
      </c>
      <c r="E68" t="inlineStr">
        <is>
          <t>NORSJÖ</t>
        </is>
      </c>
      <c r="G68" t="n">
        <v>2.2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33009-2019</t>
        </is>
      </c>
      <c r="B69" s="1" t="n">
        <v>43649</v>
      </c>
      <c r="C69" s="1" t="n">
        <v>45190</v>
      </c>
      <c r="D69" t="inlineStr">
        <is>
          <t>VÄSTERBOTTENS LÄN</t>
        </is>
      </c>
      <c r="E69" t="inlineStr">
        <is>
          <t>NORSJÖ</t>
        </is>
      </c>
      <c r="F69" t="inlineStr">
        <is>
          <t>Holmen skog AB</t>
        </is>
      </c>
      <c r="G69" t="n">
        <v>1.5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33484-2019</t>
        </is>
      </c>
      <c r="B70" s="1" t="n">
        <v>43650</v>
      </c>
      <c r="C70" s="1" t="n">
        <v>45190</v>
      </c>
      <c r="D70" t="inlineStr">
        <is>
          <t>VÄSTERBOTTENS LÄN</t>
        </is>
      </c>
      <c r="E70" t="inlineStr">
        <is>
          <t>NORSJÖ</t>
        </is>
      </c>
      <c r="G70" t="n">
        <v>2.2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33482-2019</t>
        </is>
      </c>
      <c r="B71" s="1" t="n">
        <v>43650</v>
      </c>
      <c r="C71" s="1" t="n">
        <v>45190</v>
      </c>
      <c r="D71" t="inlineStr">
        <is>
          <t>VÄSTERBOTTENS LÄN</t>
        </is>
      </c>
      <c r="E71" t="inlineStr">
        <is>
          <t>NORSJÖ</t>
        </is>
      </c>
      <c r="G71" t="n">
        <v>6.1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37544-2019</t>
        </is>
      </c>
      <c r="B72" s="1" t="n">
        <v>43678</v>
      </c>
      <c r="C72" s="1" t="n">
        <v>45190</v>
      </c>
      <c r="D72" t="inlineStr">
        <is>
          <t>VÄSTERBOTTENS LÄN</t>
        </is>
      </c>
      <c r="E72" t="inlineStr">
        <is>
          <t>NORSJÖ</t>
        </is>
      </c>
      <c r="G72" t="n">
        <v>4.6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39889-2019</t>
        </is>
      </c>
      <c r="B73" s="1" t="n">
        <v>43689</v>
      </c>
      <c r="C73" s="1" t="n">
        <v>45190</v>
      </c>
      <c r="D73" t="inlineStr">
        <is>
          <t>VÄSTERBOTTENS LÄN</t>
        </is>
      </c>
      <c r="E73" t="inlineStr">
        <is>
          <t>NORSJÖ</t>
        </is>
      </c>
      <c r="G73" t="n">
        <v>3.5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40612-2019</t>
        </is>
      </c>
      <c r="B74" s="1" t="n">
        <v>43696</v>
      </c>
      <c r="C74" s="1" t="n">
        <v>45190</v>
      </c>
      <c r="D74" t="inlineStr">
        <is>
          <t>VÄSTERBOTTENS LÄN</t>
        </is>
      </c>
      <c r="E74" t="inlineStr">
        <is>
          <t>NORSJÖ</t>
        </is>
      </c>
      <c r="G74" t="n">
        <v>0.4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40609-2019</t>
        </is>
      </c>
      <c r="B75" s="1" t="n">
        <v>43696</v>
      </c>
      <c r="C75" s="1" t="n">
        <v>45190</v>
      </c>
      <c r="D75" t="inlineStr">
        <is>
          <t>VÄSTERBOTTENS LÄN</t>
        </is>
      </c>
      <c r="E75" t="inlineStr">
        <is>
          <t>NORSJÖ</t>
        </is>
      </c>
      <c r="G75" t="n">
        <v>1.3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43469-2019</t>
        </is>
      </c>
      <c r="B76" s="1" t="n">
        <v>43703</v>
      </c>
      <c r="C76" s="1" t="n">
        <v>45190</v>
      </c>
      <c r="D76" t="inlineStr">
        <is>
          <t>VÄSTERBOTTENS LÄN</t>
        </is>
      </c>
      <c r="E76" t="inlineStr">
        <is>
          <t>NORSJÖ</t>
        </is>
      </c>
      <c r="G76" t="n">
        <v>3.4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50782-2019</t>
        </is>
      </c>
      <c r="B77" s="1" t="n">
        <v>43738</v>
      </c>
      <c r="C77" s="1" t="n">
        <v>45190</v>
      </c>
      <c r="D77" t="inlineStr">
        <is>
          <t>VÄSTERBOTTENS LÄN</t>
        </is>
      </c>
      <c r="E77" t="inlineStr">
        <is>
          <t>NORSJÖ</t>
        </is>
      </c>
      <c r="G77" t="n">
        <v>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52767-2019</t>
        </is>
      </c>
      <c r="B78" s="1" t="n">
        <v>43739</v>
      </c>
      <c r="C78" s="1" t="n">
        <v>45190</v>
      </c>
      <c r="D78" t="inlineStr">
        <is>
          <t>VÄSTERBOTTENS LÄN</t>
        </is>
      </c>
      <c r="E78" t="inlineStr">
        <is>
          <t>NORSJÖ</t>
        </is>
      </c>
      <c r="G78" t="n">
        <v>2.5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53061-2019</t>
        </is>
      </c>
      <c r="B79" s="1" t="n">
        <v>43739</v>
      </c>
      <c r="C79" s="1" t="n">
        <v>45190</v>
      </c>
      <c r="D79" t="inlineStr">
        <is>
          <t>VÄSTERBOTTENS LÄN</t>
        </is>
      </c>
      <c r="E79" t="inlineStr">
        <is>
          <t>NORSJÖ</t>
        </is>
      </c>
      <c r="G79" t="n">
        <v>2.5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55507-2019</t>
        </is>
      </c>
      <c r="B80" s="1" t="n">
        <v>43755</v>
      </c>
      <c r="C80" s="1" t="n">
        <v>45190</v>
      </c>
      <c r="D80" t="inlineStr">
        <is>
          <t>VÄSTERBOTTENS LÄN</t>
        </is>
      </c>
      <c r="E80" t="inlineStr">
        <is>
          <t>NORSJÖ</t>
        </is>
      </c>
      <c r="G80" t="n">
        <v>0.9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57652-2019</t>
        </is>
      </c>
      <c r="B81" s="1" t="n">
        <v>43761</v>
      </c>
      <c r="C81" s="1" t="n">
        <v>45190</v>
      </c>
      <c r="D81" t="inlineStr">
        <is>
          <t>VÄSTERBOTTENS LÄN</t>
        </is>
      </c>
      <c r="E81" t="inlineStr">
        <is>
          <t>NORSJÖ</t>
        </is>
      </c>
      <c r="G81" t="n">
        <v>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57046-2019</t>
        </is>
      </c>
      <c r="B82" s="1" t="n">
        <v>43766</v>
      </c>
      <c r="C82" s="1" t="n">
        <v>45190</v>
      </c>
      <c r="D82" t="inlineStr">
        <is>
          <t>VÄSTERBOTTENS LÄN</t>
        </is>
      </c>
      <c r="E82" t="inlineStr">
        <is>
          <t>NORSJÖ</t>
        </is>
      </c>
      <c r="G82" t="n">
        <v>1.3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58541-2019</t>
        </is>
      </c>
      <c r="B83" s="1" t="n">
        <v>43766</v>
      </c>
      <c r="C83" s="1" t="n">
        <v>45190</v>
      </c>
      <c r="D83" t="inlineStr">
        <is>
          <t>VÄSTERBOTTENS LÄN</t>
        </is>
      </c>
      <c r="E83" t="inlineStr">
        <is>
          <t>NORSJÖ</t>
        </is>
      </c>
      <c r="G83" t="n">
        <v>4.9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59546-2019</t>
        </is>
      </c>
      <c r="B84" s="1" t="n">
        <v>43773</v>
      </c>
      <c r="C84" s="1" t="n">
        <v>45190</v>
      </c>
      <c r="D84" t="inlineStr">
        <is>
          <t>VÄSTERBOTTENS LÄN</t>
        </is>
      </c>
      <c r="E84" t="inlineStr">
        <is>
          <t>NORSJÖ</t>
        </is>
      </c>
      <c r="G84" t="n">
        <v>7.3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58890-2019</t>
        </is>
      </c>
      <c r="B85" s="1" t="n">
        <v>43774</v>
      </c>
      <c r="C85" s="1" t="n">
        <v>45190</v>
      </c>
      <c r="D85" t="inlineStr">
        <is>
          <t>VÄSTERBOTTENS LÄN</t>
        </is>
      </c>
      <c r="E85" t="inlineStr">
        <is>
          <t>NORSJÖ</t>
        </is>
      </c>
      <c r="F85" t="inlineStr">
        <is>
          <t>Sveaskog</t>
        </is>
      </c>
      <c r="G85" t="n">
        <v>6.4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58891-2019</t>
        </is>
      </c>
      <c r="B86" s="1" t="n">
        <v>43774</v>
      </c>
      <c r="C86" s="1" t="n">
        <v>45190</v>
      </c>
      <c r="D86" t="inlineStr">
        <is>
          <t>VÄSTERBOTTENS LÄN</t>
        </is>
      </c>
      <c r="E86" t="inlineStr">
        <is>
          <t>NORSJÖ</t>
        </is>
      </c>
      <c r="F86" t="inlineStr">
        <is>
          <t>Sveaskog</t>
        </is>
      </c>
      <c r="G86" t="n">
        <v>7.8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58893-2019</t>
        </is>
      </c>
      <c r="B87" s="1" t="n">
        <v>43774</v>
      </c>
      <c r="C87" s="1" t="n">
        <v>45190</v>
      </c>
      <c r="D87" t="inlineStr">
        <is>
          <t>VÄSTERBOTTENS LÄN</t>
        </is>
      </c>
      <c r="E87" t="inlineStr">
        <is>
          <t>NORSJÖ</t>
        </is>
      </c>
      <c r="F87" t="inlineStr">
        <is>
          <t>Sveaskog</t>
        </is>
      </c>
      <c r="G87" t="n">
        <v>2.3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60265-2019</t>
        </is>
      </c>
      <c r="B88" s="1" t="n">
        <v>43780</v>
      </c>
      <c r="C88" s="1" t="n">
        <v>45190</v>
      </c>
      <c r="D88" t="inlineStr">
        <is>
          <t>VÄSTERBOTTENS LÄN</t>
        </is>
      </c>
      <c r="E88" t="inlineStr">
        <is>
          <t>NORSJÖ</t>
        </is>
      </c>
      <c r="F88" t="inlineStr">
        <is>
          <t>Sveaskog</t>
        </is>
      </c>
      <c r="G88" t="n">
        <v>16.3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62124-2019</t>
        </is>
      </c>
      <c r="B89" s="1" t="n">
        <v>43787</v>
      </c>
      <c r="C89" s="1" t="n">
        <v>45190</v>
      </c>
      <c r="D89" t="inlineStr">
        <is>
          <t>VÄSTERBOTTENS LÄN</t>
        </is>
      </c>
      <c r="E89" t="inlineStr">
        <is>
          <t>NORSJÖ</t>
        </is>
      </c>
      <c r="F89" t="inlineStr">
        <is>
          <t>Sveaskog</t>
        </is>
      </c>
      <c r="G89" t="n">
        <v>12.2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692-2020</t>
        </is>
      </c>
      <c r="B90" s="1" t="n">
        <v>43817</v>
      </c>
      <c r="C90" s="1" t="n">
        <v>45190</v>
      </c>
      <c r="D90" t="inlineStr">
        <is>
          <t>VÄSTERBOTTENS LÄN</t>
        </is>
      </c>
      <c r="E90" t="inlineStr">
        <is>
          <t>NORSJÖ</t>
        </is>
      </c>
      <c r="G90" t="n">
        <v>7.6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1854-2020</t>
        </is>
      </c>
      <c r="B91" s="1" t="n">
        <v>43844</v>
      </c>
      <c r="C91" s="1" t="n">
        <v>45190</v>
      </c>
      <c r="D91" t="inlineStr">
        <is>
          <t>VÄSTERBOTTENS LÄN</t>
        </is>
      </c>
      <c r="E91" t="inlineStr">
        <is>
          <t>NORSJÖ</t>
        </is>
      </c>
      <c r="G91" t="n">
        <v>2.9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3293-2020</t>
        </is>
      </c>
      <c r="B92" s="1" t="n">
        <v>43852</v>
      </c>
      <c r="C92" s="1" t="n">
        <v>45190</v>
      </c>
      <c r="D92" t="inlineStr">
        <is>
          <t>VÄSTERBOTTENS LÄN</t>
        </is>
      </c>
      <c r="E92" t="inlineStr">
        <is>
          <t>NORSJÖ</t>
        </is>
      </c>
      <c r="F92" t="inlineStr">
        <is>
          <t>Holmen skog AB</t>
        </is>
      </c>
      <c r="G92" t="n">
        <v>0.3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3237-2020</t>
        </is>
      </c>
      <c r="B93" s="1" t="n">
        <v>43852</v>
      </c>
      <c r="C93" s="1" t="n">
        <v>45190</v>
      </c>
      <c r="D93" t="inlineStr">
        <is>
          <t>VÄSTERBOTTENS LÄN</t>
        </is>
      </c>
      <c r="E93" t="inlineStr">
        <is>
          <t>NORSJÖ</t>
        </is>
      </c>
      <c r="G93" t="n">
        <v>0.1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5772-2020</t>
        </is>
      </c>
      <c r="B94" s="1" t="n">
        <v>43864</v>
      </c>
      <c r="C94" s="1" t="n">
        <v>45190</v>
      </c>
      <c r="D94" t="inlineStr">
        <is>
          <t>VÄSTERBOTTENS LÄN</t>
        </is>
      </c>
      <c r="E94" t="inlineStr">
        <is>
          <t>NORSJÖ</t>
        </is>
      </c>
      <c r="G94" t="n">
        <v>2.7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6998-2020</t>
        </is>
      </c>
      <c r="B95" s="1" t="n">
        <v>43866</v>
      </c>
      <c r="C95" s="1" t="n">
        <v>45190</v>
      </c>
      <c r="D95" t="inlineStr">
        <is>
          <t>VÄSTERBOTTENS LÄN</t>
        </is>
      </c>
      <c r="E95" t="inlineStr">
        <is>
          <t>NORSJÖ</t>
        </is>
      </c>
      <c r="G95" t="n">
        <v>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7001-2020</t>
        </is>
      </c>
      <c r="B96" s="1" t="n">
        <v>43866</v>
      </c>
      <c r="C96" s="1" t="n">
        <v>45190</v>
      </c>
      <c r="D96" t="inlineStr">
        <is>
          <t>VÄSTERBOTTENS LÄN</t>
        </is>
      </c>
      <c r="E96" t="inlineStr">
        <is>
          <t>NORSJÖ</t>
        </is>
      </c>
      <c r="G96" t="n">
        <v>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7742-2020</t>
        </is>
      </c>
      <c r="B97" s="1" t="n">
        <v>43872</v>
      </c>
      <c r="C97" s="1" t="n">
        <v>45190</v>
      </c>
      <c r="D97" t="inlineStr">
        <is>
          <t>VÄSTERBOTTENS LÄN</t>
        </is>
      </c>
      <c r="E97" t="inlineStr">
        <is>
          <t>NORSJÖ</t>
        </is>
      </c>
      <c r="G97" t="n">
        <v>4.6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11058-2020</t>
        </is>
      </c>
      <c r="B98" s="1" t="n">
        <v>43886</v>
      </c>
      <c r="C98" s="1" t="n">
        <v>45190</v>
      </c>
      <c r="D98" t="inlineStr">
        <is>
          <t>VÄSTERBOTTENS LÄN</t>
        </is>
      </c>
      <c r="E98" t="inlineStr">
        <is>
          <t>NORSJÖ</t>
        </is>
      </c>
      <c r="G98" t="n">
        <v>3.5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14882-2020</t>
        </is>
      </c>
      <c r="B99" s="1" t="n">
        <v>43906</v>
      </c>
      <c r="C99" s="1" t="n">
        <v>45190</v>
      </c>
      <c r="D99" t="inlineStr">
        <is>
          <t>VÄSTERBOTTENS LÄN</t>
        </is>
      </c>
      <c r="E99" t="inlineStr">
        <is>
          <t>NORSJÖ</t>
        </is>
      </c>
      <c r="G99" t="n">
        <v>6.4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18540-2020</t>
        </is>
      </c>
      <c r="B100" s="1" t="n">
        <v>43927</v>
      </c>
      <c r="C100" s="1" t="n">
        <v>45190</v>
      </c>
      <c r="D100" t="inlineStr">
        <is>
          <t>VÄSTERBOTTENS LÄN</t>
        </is>
      </c>
      <c r="E100" t="inlineStr">
        <is>
          <t>NORSJÖ</t>
        </is>
      </c>
      <c r="G100" t="n">
        <v>0.8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18536-2020</t>
        </is>
      </c>
      <c r="B101" s="1" t="n">
        <v>43927</v>
      </c>
      <c r="C101" s="1" t="n">
        <v>45190</v>
      </c>
      <c r="D101" t="inlineStr">
        <is>
          <t>VÄSTERBOTTENS LÄN</t>
        </is>
      </c>
      <c r="E101" t="inlineStr">
        <is>
          <t>NORSJÖ</t>
        </is>
      </c>
      <c r="G101" t="n">
        <v>0.7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23431-2020</t>
        </is>
      </c>
      <c r="B102" s="1" t="n">
        <v>43966</v>
      </c>
      <c r="C102" s="1" t="n">
        <v>45190</v>
      </c>
      <c r="D102" t="inlineStr">
        <is>
          <t>VÄSTERBOTTENS LÄN</t>
        </is>
      </c>
      <c r="E102" t="inlineStr">
        <is>
          <t>NORSJÖ</t>
        </is>
      </c>
      <c r="G102" t="n">
        <v>8.199999999999999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26433-2020</t>
        </is>
      </c>
      <c r="B103" s="1" t="n">
        <v>43987</v>
      </c>
      <c r="C103" s="1" t="n">
        <v>45190</v>
      </c>
      <c r="D103" t="inlineStr">
        <is>
          <t>VÄSTERBOTTENS LÄN</t>
        </is>
      </c>
      <c r="E103" t="inlineStr">
        <is>
          <t>NORSJÖ</t>
        </is>
      </c>
      <c r="F103" t="inlineStr">
        <is>
          <t>Holmen skog AB</t>
        </is>
      </c>
      <c r="G103" t="n">
        <v>3.3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27545-2020</t>
        </is>
      </c>
      <c r="B104" s="1" t="n">
        <v>43993</v>
      </c>
      <c r="C104" s="1" t="n">
        <v>45190</v>
      </c>
      <c r="D104" t="inlineStr">
        <is>
          <t>VÄSTERBOTTENS LÄN</t>
        </is>
      </c>
      <c r="E104" t="inlineStr">
        <is>
          <t>NORSJÖ</t>
        </is>
      </c>
      <c r="F104" t="inlineStr">
        <is>
          <t>Holmen skog AB</t>
        </is>
      </c>
      <c r="G104" t="n">
        <v>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27792-2020</t>
        </is>
      </c>
      <c r="B105" s="1" t="n">
        <v>43994</v>
      </c>
      <c r="C105" s="1" t="n">
        <v>45190</v>
      </c>
      <c r="D105" t="inlineStr">
        <is>
          <t>VÄSTERBOTTENS LÄN</t>
        </is>
      </c>
      <c r="E105" t="inlineStr">
        <is>
          <t>NORSJÖ</t>
        </is>
      </c>
      <c r="F105" t="inlineStr">
        <is>
          <t>Holmen skog AB</t>
        </is>
      </c>
      <c r="G105" t="n">
        <v>3.2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28345-2020</t>
        </is>
      </c>
      <c r="B106" s="1" t="n">
        <v>43998</v>
      </c>
      <c r="C106" s="1" t="n">
        <v>45190</v>
      </c>
      <c r="D106" t="inlineStr">
        <is>
          <t>VÄSTERBOTTENS LÄN</t>
        </is>
      </c>
      <c r="E106" t="inlineStr">
        <is>
          <t>NORSJÖ</t>
        </is>
      </c>
      <c r="F106" t="inlineStr">
        <is>
          <t>Holmen skog AB</t>
        </is>
      </c>
      <c r="G106" t="n">
        <v>7.3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28265-2020</t>
        </is>
      </c>
      <c r="B107" s="1" t="n">
        <v>43998</v>
      </c>
      <c r="C107" s="1" t="n">
        <v>45190</v>
      </c>
      <c r="D107" t="inlineStr">
        <is>
          <t>VÄSTERBOTTENS LÄN</t>
        </is>
      </c>
      <c r="E107" t="inlineStr">
        <is>
          <t>NORSJÖ</t>
        </is>
      </c>
      <c r="F107" t="inlineStr">
        <is>
          <t>Holmen skog AB</t>
        </is>
      </c>
      <c r="G107" t="n">
        <v>6.6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28991-2020</t>
        </is>
      </c>
      <c r="B108" s="1" t="n">
        <v>44000</v>
      </c>
      <c r="C108" s="1" t="n">
        <v>45190</v>
      </c>
      <c r="D108" t="inlineStr">
        <is>
          <t>VÄSTERBOTTENS LÄN</t>
        </is>
      </c>
      <c r="E108" t="inlineStr">
        <is>
          <t>NORSJÖ</t>
        </is>
      </c>
      <c r="F108" t="inlineStr">
        <is>
          <t>Holmen skog AB</t>
        </is>
      </c>
      <c r="G108" t="n">
        <v>4.7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29805-2020</t>
        </is>
      </c>
      <c r="B109" s="1" t="n">
        <v>44006</v>
      </c>
      <c r="C109" s="1" t="n">
        <v>45190</v>
      </c>
      <c r="D109" t="inlineStr">
        <is>
          <t>VÄSTERBOTTENS LÄN</t>
        </is>
      </c>
      <c r="E109" t="inlineStr">
        <is>
          <t>NORSJÖ</t>
        </is>
      </c>
      <c r="F109" t="inlineStr">
        <is>
          <t>Holmen skog AB</t>
        </is>
      </c>
      <c r="G109" t="n">
        <v>12.7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30531-2020</t>
        </is>
      </c>
      <c r="B110" s="1" t="n">
        <v>44008</v>
      </c>
      <c r="C110" s="1" t="n">
        <v>45190</v>
      </c>
      <c r="D110" t="inlineStr">
        <is>
          <t>VÄSTERBOTTENS LÄN</t>
        </is>
      </c>
      <c r="E110" t="inlineStr">
        <is>
          <t>NORSJÖ</t>
        </is>
      </c>
      <c r="F110" t="inlineStr">
        <is>
          <t>Holmen skog AB</t>
        </is>
      </c>
      <c r="G110" t="n">
        <v>1.8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31530-2020</t>
        </is>
      </c>
      <c r="B111" s="1" t="n">
        <v>44013</v>
      </c>
      <c r="C111" s="1" t="n">
        <v>45190</v>
      </c>
      <c r="D111" t="inlineStr">
        <is>
          <t>VÄSTERBOTTENS LÄN</t>
        </is>
      </c>
      <c r="E111" t="inlineStr">
        <is>
          <t>NORSJÖ</t>
        </is>
      </c>
      <c r="G111" t="n">
        <v>4.7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32184-2020</t>
        </is>
      </c>
      <c r="B112" s="1" t="n">
        <v>44015</v>
      </c>
      <c r="C112" s="1" t="n">
        <v>45190</v>
      </c>
      <c r="D112" t="inlineStr">
        <is>
          <t>VÄSTERBOTTENS LÄN</t>
        </is>
      </c>
      <c r="E112" t="inlineStr">
        <is>
          <t>NORSJÖ</t>
        </is>
      </c>
      <c r="F112" t="inlineStr">
        <is>
          <t>Holmen skog AB</t>
        </is>
      </c>
      <c r="G112" t="n">
        <v>3.6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32670-2020</t>
        </is>
      </c>
      <c r="B113" s="1" t="n">
        <v>44019</v>
      </c>
      <c r="C113" s="1" t="n">
        <v>45190</v>
      </c>
      <c r="D113" t="inlineStr">
        <is>
          <t>VÄSTERBOTTENS LÄN</t>
        </is>
      </c>
      <c r="E113" t="inlineStr">
        <is>
          <t>NORSJÖ</t>
        </is>
      </c>
      <c r="G113" t="n">
        <v>0.4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33734-2020</t>
        </is>
      </c>
      <c r="B114" s="1" t="n">
        <v>44023</v>
      </c>
      <c r="C114" s="1" t="n">
        <v>45190</v>
      </c>
      <c r="D114" t="inlineStr">
        <is>
          <t>VÄSTERBOTTENS LÄN</t>
        </is>
      </c>
      <c r="E114" t="inlineStr">
        <is>
          <t>NORSJÖ</t>
        </is>
      </c>
      <c r="G114" t="n">
        <v>4.1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33731-2020</t>
        </is>
      </c>
      <c r="B115" s="1" t="n">
        <v>44023</v>
      </c>
      <c r="C115" s="1" t="n">
        <v>45190</v>
      </c>
      <c r="D115" t="inlineStr">
        <is>
          <t>VÄSTERBOTTENS LÄN</t>
        </is>
      </c>
      <c r="E115" t="inlineStr">
        <is>
          <t>NORSJÖ</t>
        </is>
      </c>
      <c r="G115" t="n">
        <v>7.4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33928-2020</t>
        </is>
      </c>
      <c r="B116" s="1" t="n">
        <v>44027</v>
      </c>
      <c r="C116" s="1" t="n">
        <v>45190</v>
      </c>
      <c r="D116" t="inlineStr">
        <is>
          <t>VÄSTERBOTTENS LÄN</t>
        </is>
      </c>
      <c r="E116" t="inlineStr">
        <is>
          <t>NORSJÖ</t>
        </is>
      </c>
      <c r="G116" t="n">
        <v>1.2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34733-2020</t>
        </is>
      </c>
      <c r="B117" s="1" t="n">
        <v>44035</v>
      </c>
      <c r="C117" s="1" t="n">
        <v>45190</v>
      </c>
      <c r="D117" t="inlineStr">
        <is>
          <t>VÄSTERBOTTENS LÄN</t>
        </is>
      </c>
      <c r="E117" t="inlineStr">
        <is>
          <t>NORSJÖ</t>
        </is>
      </c>
      <c r="G117" t="n">
        <v>1.5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36842-2020</t>
        </is>
      </c>
      <c r="B118" s="1" t="n">
        <v>44053</v>
      </c>
      <c r="C118" s="1" t="n">
        <v>45190</v>
      </c>
      <c r="D118" t="inlineStr">
        <is>
          <t>VÄSTERBOTTENS LÄN</t>
        </is>
      </c>
      <c r="E118" t="inlineStr">
        <is>
          <t>NORSJÖ</t>
        </is>
      </c>
      <c r="G118" t="n">
        <v>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36844-2020</t>
        </is>
      </c>
      <c r="B119" s="1" t="n">
        <v>44053</v>
      </c>
      <c r="C119" s="1" t="n">
        <v>45190</v>
      </c>
      <c r="D119" t="inlineStr">
        <is>
          <t>VÄSTERBOTTENS LÄN</t>
        </is>
      </c>
      <c r="E119" t="inlineStr">
        <is>
          <t>NORSJÖ</t>
        </is>
      </c>
      <c r="F119" t="inlineStr">
        <is>
          <t>Holmen skog AB</t>
        </is>
      </c>
      <c r="G119" t="n">
        <v>14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37073-2020</t>
        </is>
      </c>
      <c r="B120" s="1" t="n">
        <v>44054</v>
      </c>
      <c r="C120" s="1" t="n">
        <v>45190</v>
      </c>
      <c r="D120" t="inlineStr">
        <is>
          <t>VÄSTERBOTTENS LÄN</t>
        </is>
      </c>
      <c r="E120" t="inlineStr">
        <is>
          <t>NORSJÖ</t>
        </is>
      </c>
      <c r="G120" t="n">
        <v>0.7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39151-2020</t>
        </is>
      </c>
      <c r="B121" s="1" t="n">
        <v>44063</v>
      </c>
      <c r="C121" s="1" t="n">
        <v>45190</v>
      </c>
      <c r="D121" t="inlineStr">
        <is>
          <t>VÄSTERBOTTENS LÄN</t>
        </is>
      </c>
      <c r="E121" t="inlineStr">
        <is>
          <t>NORSJÖ</t>
        </is>
      </c>
      <c r="F121" t="inlineStr">
        <is>
          <t>Holmen skog AB</t>
        </is>
      </c>
      <c r="G121" t="n">
        <v>5.2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39882-2020</t>
        </is>
      </c>
      <c r="B122" s="1" t="n">
        <v>44067</v>
      </c>
      <c r="C122" s="1" t="n">
        <v>45190</v>
      </c>
      <c r="D122" t="inlineStr">
        <is>
          <t>VÄSTERBOTTENS LÄN</t>
        </is>
      </c>
      <c r="E122" t="inlineStr">
        <is>
          <t>NORSJÖ</t>
        </is>
      </c>
      <c r="F122" t="inlineStr">
        <is>
          <t>Holmen skog AB</t>
        </is>
      </c>
      <c r="G122" t="n">
        <v>10.6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40272-2020</t>
        </is>
      </c>
      <c r="B123" s="1" t="n">
        <v>44068</v>
      </c>
      <c r="C123" s="1" t="n">
        <v>45190</v>
      </c>
      <c r="D123" t="inlineStr">
        <is>
          <t>VÄSTERBOTTENS LÄN</t>
        </is>
      </c>
      <c r="E123" t="inlineStr">
        <is>
          <t>NORSJÖ</t>
        </is>
      </c>
      <c r="F123" t="inlineStr">
        <is>
          <t>Holmen skog AB</t>
        </is>
      </c>
      <c r="G123" t="n">
        <v>19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40536-2020</t>
        </is>
      </c>
      <c r="B124" s="1" t="n">
        <v>44069</v>
      </c>
      <c r="C124" s="1" t="n">
        <v>45190</v>
      </c>
      <c r="D124" t="inlineStr">
        <is>
          <t>VÄSTERBOTTENS LÄN</t>
        </is>
      </c>
      <c r="E124" t="inlineStr">
        <is>
          <t>NORSJÖ</t>
        </is>
      </c>
      <c r="F124" t="inlineStr">
        <is>
          <t>Holmen skog AB</t>
        </is>
      </c>
      <c r="G124" t="n">
        <v>3.5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41664-2020</t>
        </is>
      </c>
      <c r="B125" s="1" t="n">
        <v>44074</v>
      </c>
      <c r="C125" s="1" t="n">
        <v>45190</v>
      </c>
      <c r="D125" t="inlineStr">
        <is>
          <t>VÄSTERBOTTENS LÄN</t>
        </is>
      </c>
      <c r="E125" t="inlineStr">
        <is>
          <t>NORSJÖ</t>
        </is>
      </c>
      <c r="F125" t="inlineStr">
        <is>
          <t>Holmen skog AB</t>
        </is>
      </c>
      <c r="G125" t="n">
        <v>1.1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41674-2020</t>
        </is>
      </c>
      <c r="B126" s="1" t="n">
        <v>44074</v>
      </c>
      <c r="C126" s="1" t="n">
        <v>45190</v>
      </c>
      <c r="D126" t="inlineStr">
        <is>
          <t>VÄSTERBOTTENS LÄN</t>
        </is>
      </c>
      <c r="E126" t="inlineStr">
        <is>
          <t>NORSJÖ</t>
        </is>
      </c>
      <c r="F126" t="inlineStr">
        <is>
          <t>Holmen skog AB</t>
        </is>
      </c>
      <c r="G126" t="n">
        <v>3.8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44280-2020</t>
        </is>
      </c>
      <c r="B127" s="1" t="n">
        <v>44084</v>
      </c>
      <c r="C127" s="1" t="n">
        <v>45190</v>
      </c>
      <c r="D127" t="inlineStr">
        <is>
          <t>VÄSTERBOTTENS LÄN</t>
        </is>
      </c>
      <c r="E127" t="inlineStr">
        <is>
          <t>NORSJÖ</t>
        </is>
      </c>
      <c r="F127" t="inlineStr">
        <is>
          <t>Holmen skog AB</t>
        </is>
      </c>
      <c r="G127" t="n">
        <v>13.9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45757-2020</t>
        </is>
      </c>
      <c r="B128" s="1" t="n">
        <v>44090</v>
      </c>
      <c r="C128" s="1" t="n">
        <v>45190</v>
      </c>
      <c r="D128" t="inlineStr">
        <is>
          <t>VÄSTERBOTTENS LÄN</t>
        </is>
      </c>
      <c r="E128" t="inlineStr">
        <is>
          <t>NORSJÖ</t>
        </is>
      </c>
      <c r="F128" t="inlineStr">
        <is>
          <t>Holmen skog AB</t>
        </is>
      </c>
      <c r="G128" t="n">
        <v>23.6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47389-2020</t>
        </is>
      </c>
      <c r="B129" s="1" t="n">
        <v>44097</v>
      </c>
      <c r="C129" s="1" t="n">
        <v>45190</v>
      </c>
      <c r="D129" t="inlineStr">
        <is>
          <t>VÄSTERBOTTENS LÄN</t>
        </is>
      </c>
      <c r="E129" t="inlineStr">
        <is>
          <t>NORSJÖ</t>
        </is>
      </c>
      <c r="F129" t="inlineStr">
        <is>
          <t>Holmen skog AB</t>
        </is>
      </c>
      <c r="G129" t="n">
        <v>10.5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50986-2020</t>
        </is>
      </c>
      <c r="B130" s="1" t="n">
        <v>44111</v>
      </c>
      <c r="C130" s="1" t="n">
        <v>45190</v>
      </c>
      <c r="D130" t="inlineStr">
        <is>
          <t>VÄSTERBOTTENS LÄN</t>
        </is>
      </c>
      <c r="E130" t="inlineStr">
        <is>
          <t>NORSJÖ</t>
        </is>
      </c>
      <c r="F130" t="inlineStr">
        <is>
          <t>SCA</t>
        </is>
      </c>
      <c r="G130" t="n">
        <v>2.8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52340-2020</t>
        </is>
      </c>
      <c r="B131" s="1" t="n">
        <v>44117</v>
      </c>
      <c r="C131" s="1" t="n">
        <v>45190</v>
      </c>
      <c r="D131" t="inlineStr">
        <is>
          <t>VÄSTERBOTTENS LÄN</t>
        </is>
      </c>
      <c r="E131" t="inlineStr">
        <is>
          <t>NORSJÖ</t>
        </is>
      </c>
      <c r="G131" t="n">
        <v>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52939-2020</t>
        </is>
      </c>
      <c r="B132" s="1" t="n">
        <v>44119</v>
      </c>
      <c r="C132" s="1" t="n">
        <v>45190</v>
      </c>
      <c r="D132" t="inlineStr">
        <is>
          <t>VÄSTERBOTTENS LÄN</t>
        </is>
      </c>
      <c r="E132" t="inlineStr">
        <is>
          <t>NORSJÖ</t>
        </is>
      </c>
      <c r="G132" t="n">
        <v>2.5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59031-2020</t>
        </is>
      </c>
      <c r="B133" s="1" t="n">
        <v>44147</v>
      </c>
      <c r="C133" s="1" t="n">
        <v>45190</v>
      </c>
      <c r="D133" t="inlineStr">
        <is>
          <t>VÄSTERBOTTENS LÄN</t>
        </is>
      </c>
      <c r="E133" t="inlineStr">
        <is>
          <t>NORSJÖ</t>
        </is>
      </c>
      <c r="F133" t="inlineStr">
        <is>
          <t>Sveaskog</t>
        </is>
      </c>
      <c r="G133" t="n">
        <v>0.1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60216-2020</t>
        </is>
      </c>
      <c r="B134" s="1" t="n">
        <v>44152</v>
      </c>
      <c r="C134" s="1" t="n">
        <v>45190</v>
      </c>
      <c r="D134" t="inlineStr">
        <is>
          <t>VÄSTERBOTTENS LÄN</t>
        </is>
      </c>
      <c r="E134" t="inlineStr">
        <is>
          <t>NORSJÖ</t>
        </is>
      </c>
      <c r="F134" t="inlineStr">
        <is>
          <t>Sveaskog</t>
        </is>
      </c>
      <c r="G134" t="n">
        <v>11.3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60226-2020</t>
        </is>
      </c>
      <c r="B135" s="1" t="n">
        <v>44152</v>
      </c>
      <c r="C135" s="1" t="n">
        <v>45190</v>
      </c>
      <c r="D135" t="inlineStr">
        <is>
          <t>VÄSTERBOTTENS LÄN</t>
        </is>
      </c>
      <c r="E135" t="inlineStr">
        <is>
          <t>NORSJÖ</t>
        </is>
      </c>
      <c r="F135" t="inlineStr">
        <is>
          <t>Sveaskog</t>
        </is>
      </c>
      <c r="G135" t="n">
        <v>17.4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62037-2020</t>
        </is>
      </c>
      <c r="B136" s="1" t="n">
        <v>44159</v>
      </c>
      <c r="C136" s="1" t="n">
        <v>45190</v>
      </c>
      <c r="D136" t="inlineStr">
        <is>
          <t>VÄSTERBOTTENS LÄN</t>
        </is>
      </c>
      <c r="E136" t="inlineStr">
        <is>
          <t>NORSJÖ</t>
        </is>
      </c>
      <c r="F136" t="inlineStr">
        <is>
          <t>Sveaskog</t>
        </is>
      </c>
      <c r="G136" t="n">
        <v>2.4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62100-2020</t>
        </is>
      </c>
      <c r="B137" s="1" t="n">
        <v>44159</v>
      </c>
      <c r="C137" s="1" t="n">
        <v>45190</v>
      </c>
      <c r="D137" t="inlineStr">
        <is>
          <t>VÄSTERBOTTENS LÄN</t>
        </is>
      </c>
      <c r="E137" t="inlineStr">
        <is>
          <t>NORSJÖ</t>
        </is>
      </c>
      <c r="F137" t="inlineStr">
        <is>
          <t>Sveaskog</t>
        </is>
      </c>
      <c r="G137" t="n">
        <v>21.3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62095-2020</t>
        </is>
      </c>
      <c r="B138" s="1" t="n">
        <v>44159</v>
      </c>
      <c r="C138" s="1" t="n">
        <v>45190</v>
      </c>
      <c r="D138" t="inlineStr">
        <is>
          <t>VÄSTERBOTTENS LÄN</t>
        </is>
      </c>
      <c r="E138" t="inlineStr">
        <is>
          <t>NORSJÖ</t>
        </is>
      </c>
      <c r="F138" t="inlineStr">
        <is>
          <t>Sveaskog</t>
        </is>
      </c>
      <c r="G138" t="n">
        <v>17.8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62701-2020</t>
        </is>
      </c>
      <c r="B139" s="1" t="n">
        <v>44161</v>
      </c>
      <c r="C139" s="1" t="n">
        <v>45190</v>
      </c>
      <c r="D139" t="inlineStr">
        <is>
          <t>VÄSTERBOTTENS LÄN</t>
        </is>
      </c>
      <c r="E139" t="inlineStr">
        <is>
          <t>NORSJÖ</t>
        </is>
      </c>
      <c r="F139" t="inlineStr">
        <is>
          <t>Sveaskog</t>
        </is>
      </c>
      <c r="G139" t="n">
        <v>3.6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63499-2020</t>
        </is>
      </c>
      <c r="B140" s="1" t="n">
        <v>44165</v>
      </c>
      <c r="C140" s="1" t="n">
        <v>45190</v>
      </c>
      <c r="D140" t="inlineStr">
        <is>
          <t>VÄSTERBOTTENS LÄN</t>
        </is>
      </c>
      <c r="E140" t="inlineStr">
        <is>
          <t>NORSJÖ</t>
        </is>
      </c>
      <c r="F140" t="inlineStr">
        <is>
          <t>Sveaskog</t>
        </is>
      </c>
      <c r="G140" t="n">
        <v>18.9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65392-2020</t>
        </is>
      </c>
      <c r="B141" s="1" t="n">
        <v>44169</v>
      </c>
      <c r="C141" s="1" t="n">
        <v>45190</v>
      </c>
      <c r="D141" t="inlineStr">
        <is>
          <t>VÄSTERBOTTENS LÄN</t>
        </is>
      </c>
      <c r="E141" t="inlineStr">
        <is>
          <t>NORSJÖ</t>
        </is>
      </c>
      <c r="G141" t="n">
        <v>1.8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67227-2020</t>
        </is>
      </c>
      <c r="B142" s="1" t="n">
        <v>44180</v>
      </c>
      <c r="C142" s="1" t="n">
        <v>45190</v>
      </c>
      <c r="D142" t="inlineStr">
        <is>
          <t>VÄSTERBOTTENS LÄN</t>
        </is>
      </c>
      <c r="E142" t="inlineStr">
        <is>
          <t>NORSJÖ</t>
        </is>
      </c>
      <c r="G142" t="n">
        <v>6.3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67226-2020</t>
        </is>
      </c>
      <c r="B143" s="1" t="n">
        <v>44180</v>
      </c>
      <c r="C143" s="1" t="n">
        <v>45190</v>
      </c>
      <c r="D143" t="inlineStr">
        <is>
          <t>VÄSTERBOTTENS LÄN</t>
        </is>
      </c>
      <c r="E143" t="inlineStr">
        <is>
          <t>NORSJÖ</t>
        </is>
      </c>
      <c r="G143" t="n">
        <v>8.300000000000001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2148-2021</t>
        </is>
      </c>
      <c r="B144" s="1" t="n">
        <v>44211</v>
      </c>
      <c r="C144" s="1" t="n">
        <v>45190</v>
      </c>
      <c r="D144" t="inlineStr">
        <is>
          <t>VÄSTERBOTTENS LÄN</t>
        </is>
      </c>
      <c r="E144" t="inlineStr">
        <is>
          <t>NORSJÖ</t>
        </is>
      </c>
      <c r="G144" t="n">
        <v>2.7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3878-2021</t>
        </is>
      </c>
      <c r="B145" s="1" t="n">
        <v>44222</v>
      </c>
      <c r="C145" s="1" t="n">
        <v>45190</v>
      </c>
      <c r="D145" t="inlineStr">
        <is>
          <t>VÄSTERBOTTENS LÄN</t>
        </is>
      </c>
      <c r="E145" t="inlineStr">
        <is>
          <t>NORSJÖ</t>
        </is>
      </c>
      <c r="F145" t="inlineStr">
        <is>
          <t>Holmen skog AB</t>
        </is>
      </c>
      <c r="G145" t="n">
        <v>8.699999999999999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7025-2021</t>
        </is>
      </c>
      <c r="B146" s="1" t="n">
        <v>44237</v>
      </c>
      <c r="C146" s="1" t="n">
        <v>45190</v>
      </c>
      <c r="D146" t="inlineStr">
        <is>
          <t>VÄSTERBOTTENS LÄN</t>
        </is>
      </c>
      <c r="E146" t="inlineStr">
        <is>
          <t>NORSJÖ</t>
        </is>
      </c>
      <c r="G146" t="n">
        <v>10.9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9987-2021</t>
        </is>
      </c>
      <c r="B147" s="1" t="n">
        <v>44254</v>
      </c>
      <c r="C147" s="1" t="n">
        <v>45190</v>
      </c>
      <c r="D147" t="inlineStr">
        <is>
          <t>VÄSTERBOTTENS LÄN</t>
        </is>
      </c>
      <c r="E147" t="inlineStr">
        <is>
          <t>NORSJÖ</t>
        </is>
      </c>
      <c r="G147" t="n">
        <v>0.2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10421-2021</t>
        </is>
      </c>
      <c r="B148" s="1" t="n">
        <v>44257</v>
      </c>
      <c r="C148" s="1" t="n">
        <v>45190</v>
      </c>
      <c r="D148" t="inlineStr">
        <is>
          <t>VÄSTERBOTTENS LÄN</t>
        </is>
      </c>
      <c r="E148" t="inlineStr">
        <is>
          <t>NORSJÖ</t>
        </is>
      </c>
      <c r="G148" t="n">
        <v>13.8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13783-2021</t>
        </is>
      </c>
      <c r="B149" s="1" t="n">
        <v>44274</v>
      </c>
      <c r="C149" s="1" t="n">
        <v>45190</v>
      </c>
      <c r="D149" t="inlineStr">
        <is>
          <t>VÄSTERBOTTENS LÄN</t>
        </is>
      </c>
      <c r="E149" t="inlineStr">
        <is>
          <t>NORSJÖ</t>
        </is>
      </c>
      <c r="G149" t="n">
        <v>4.6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15379-2021</t>
        </is>
      </c>
      <c r="B150" s="1" t="n">
        <v>44284</v>
      </c>
      <c r="C150" s="1" t="n">
        <v>45190</v>
      </c>
      <c r="D150" t="inlineStr">
        <is>
          <t>VÄSTERBOTTENS LÄN</t>
        </is>
      </c>
      <c r="E150" t="inlineStr">
        <is>
          <t>NORSJÖ</t>
        </is>
      </c>
      <c r="G150" t="n">
        <v>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19662-2021</t>
        </is>
      </c>
      <c r="B151" s="1" t="n">
        <v>44312</v>
      </c>
      <c r="C151" s="1" t="n">
        <v>45190</v>
      </c>
      <c r="D151" t="inlineStr">
        <is>
          <t>VÄSTERBOTTENS LÄN</t>
        </is>
      </c>
      <c r="E151" t="inlineStr">
        <is>
          <t>NORSJÖ</t>
        </is>
      </c>
      <c r="F151" t="inlineStr">
        <is>
          <t>Holmen skog AB</t>
        </is>
      </c>
      <c r="G151" t="n">
        <v>0.3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28462-2021</t>
        </is>
      </c>
      <c r="B152" s="1" t="n">
        <v>44356</v>
      </c>
      <c r="C152" s="1" t="n">
        <v>45190</v>
      </c>
      <c r="D152" t="inlineStr">
        <is>
          <t>VÄSTERBOTTENS LÄN</t>
        </is>
      </c>
      <c r="E152" t="inlineStr">
        <is>
          <t>NORSJÖ</t>
        </is>
      </c>
      <c r="G152" t="n">
        <v>0.8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29923-2021</t>
        </is>
      </c>
      <c r="B153" s="1" t="n">
        <v>44362</v>
      </c>
      <c r="C153" s="1" t="n">
        <v>45190</v>
      </c>
      <c r="D153" t="inlineStr">
        <is>
          <t>VÄSTERBOTTENS LÄN</t>
        </is>
      </c>
      <c r="E153" t="inlineStr">
        <is>
          <t>NORSJÖ</t>
        </is>
      </c>
      <c r="F153" t="inlineStr">
        <is>
          <t>SCA</t>
        </is>
      </c>
      <c r="G153" t="n">
        <v>0.8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29922-2021</t>
        </is>
      </c>
      <c r="B154" s="1" t="n">
        <v>44362</v>
      </c>
      <c r="C154" s="1" t="n">
        <v>45190</v>
      </c>
      <c r="D154" t="inlineStr">
        <is>
          <t>VÄSTERBOTTENS LÄN</t>
        </is>
      </c>
      <c r="E154" t="inlineStr">
        <is>
          <t>NORSJÖ</t>
        </is>
      </c>
      <c r="F154" t="inlineStr">
        <is>
          <t>SCA</t>
        </is>
      </c>
      <c r="G154" t="n">
        <v>2.3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31029-2021</t>
        </is>
      </c>
      <c r="B155" s="1" t="n">
        <v>44367</v>
      </c>
      <c r="C155" s="1" t="n">
        <v>45190</v>
      </c>
      <c r="D155" t="inlineStr">
        <is>
          <t>VÄSTERBOTTENS LÄN</t>
        </is>
      </c>
      <c r="E155" t="inlineStr">
        <is>
          <t>NORSJÖ</t>
        </is>
      </c>
      <c r="G155" t="n">
        <v>2.5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31414-2021</t>
        </is>
      </c>
      <c r="B156" s="1" t="n">
        <v>44368</v>
      </c>
      <c r="C156" s="1" t="n">
        <v>45190</v>
      </c>
      <c r="D156" t="inlineStr">
        <is>
          <t>VÄSTERBOTTENS LÄN</t>
        </is>
      </c>
      <c r="E156" t="inlineStr">
        <is>
          <t>NORSJÖ</t>
        </is>
      </c>
      <c r="G156" t="n">
        <v>29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32429-2021</t>
        </is>
      </c>
      <c r="B157" s="1" t="n">
        <v>44371</v>
      </c>
      <c r="C157" s="1" t="n">
        <v>45190</v>
      </c>
      <c r="D157" t="inlineStr">
        <is>
          <t>VÄSTERBOTTENS LÄN</t>
        </is>
      </c>
      <c r="E157" t="inlineStr">
        <is>
          <t>NORSJÖ</t>
        </is>
      </c>
      <c r="F157" t="inlineStr">
        <is>
          <t>Holmen skog AB</t>
        </is>
      </c>
      <c r="G157" t="n">
        <v>13.9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32451-2021</t>
        </is>
      </c>
      <c r="B158" s="1" t="n">
        <v>44371</v>
      </c>
      <c r="C158" s="1" t="n">
        <v>45190</v>
      </c>
      <c r="D158" t="inlineStr">
        <is>
          <t>VÄSTERBOTTENS LÄN</t>
        </is>
      </c>
      <c r="E158" t="inlineStr">
        <is>
          <t>NORSJÖ</t>
        </is>
      </c>
      <c r="G158" t="n">
        <v>1.8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32661-2021</t>
        </is>
      </c>
      <c r="B159" s="1" t="n">
        <v>44375</v>
      </c>
      <c r="C159" s="1" t="n">
        <v>45190</v>
      </c>
      <c r="D159" t="inlineStr">
        <is>
          <t>VÄSTERBOTTENS LÄN</t>
        </is>
      </c>
      <c r="E159" t="inlineStr">
        <is>
          <t>NORSJÖ</t>
        </is>
      </c>
      <c r="G159" t="n">
        <v>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33261-2021</t>
        </is>
      </c>
      <c r="B160" s="1" t="n">
        <v>44376</v>
      </c>
      <c r="C160" s="1" t="n">
        <v>45190</v>
      </c>
      <c r="D160" t="inlineStr">
        <is>
          <t>VÄSTERBOTTENS LÄN</t>
        </is>
      </c>
      <c r="E160" t="inlineStr">
        <is>
          <t>NORSJÖ</t>
        </is>
      </c>
      <c r="G160" t="n">
        <v>4.5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33249-2021</t>
        </is>
      </c>
      <c r="B161" s="1" t="n">
        <v>44376</v>
      </c>
      <c r="C161" s="1" t="n">
        <v>45190</v>
      </c>
      <c r="D161" t="inlineStr">
        <is>
          <t>VÄSTERBOTTENS LÄN</t>
        </is>
      </c>
      <c r="E161" t="inlineStr">
        <is>
          <t>NORSJÖ</t>
        </is>
      </c>
      <c r="G161" t="n">
        <v>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34883-2021</t>
        </is>
      </c>
      <c r="B162" s="1" t="n">
        <v>44382</v>
      </c>
      <c r="C162" s="1" t="n">
        <v>45190</v>
      </c>
      <c r="D162" t="inlineStr">
        <is>
          <t>VÄSTERBOTTENS LÄN</t>
        </is>
      </c>
      <c r="E162" t="inlineStr">
        <is>
          <t>NORSJÖ</t>
        </is>
      </c>
      <c r="G162" t="n">
        <v>3.8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38210-2021</t>
        </is>
      </c>
      <c r="B163" s="1" t="n">
        <v>44405</v>
      </c>
      <c r="C163" s="1" t="n">
        <v>45190</v>
      </c>
      <c r="D163" t="inlineStr">
        <is>
          <t>VÄSTERBOTTENS LÄN</t>
        </is>
      </c>
      <c r="E163" t="inlineStr">
        <is>
          <t>NORSJÖ</t>
        </is>
      </c>
      <c r="F163" t="inlineStr">
        <is>
          <t>Holmen skog AB</t>
        </is>
      </c>
      <c r="G163" t="n">
        <v>3.5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39305-2021</t>
        </is>
      </c>
      <c r="B164" s="1" t="n">
        <v>44413</v>
      </c>
      <c r="C164" s="1" t="n">
        <v>45190</v>
      </c>
      <c r="D164" t="inlineStr">
        <is>
          <t>VÄSTERBOTTENS LÄN</t>
        </is>
      </c>
      <c r="E164" t="inlineStr">
        <is>
          <t>NORSJÖ</t>
        </is>
      </c>
      <c r="F164" t="inlineStr">
        <is>
          <t>Holmen skog AB</t>
        </is>
      </c>
      <c r="G164" t="n">
        <v>10.1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39577-2021</t>
        </is>
      </c>
      <c r="B165" s="1" t="n">
        <v>44416</v>
      </c>
      <c r="C165" s="1" t="n">
        <v>45190</v>
      </c>
      <c r="D165" t="inlineStr">
        <is>
          <t>VÄSTERBOTTENS LÄN</t>
        </is>
      </c>
      <c r="E165" t="inlineStr">
        <is>
          <t>NORSJÖ</t>
        </is>
      </c>
      <c r="G165" t="n">
        <v>12.2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39995-2021</t>
        </is>
      </c>
      <c r="B166" s="1" t="n">
        <v>44417</v>
      </c>
      <c r="C166" s="1" t="n">
        <v>45190</v>
      </c>
      <c r="D166" t="inlineStr">
        <is>
          <t>VÄSTERBOTTENS LÄN</t>
        </is>
      </c>
      <c r="E166" t="inlineStr">
        <is>
          <t>NORSJÖ</t>
        </is>
      </c>
      <c r="G166" t="n">
        <v>2.1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41052-2021</t>
        </is>
      </c>
      <c r="B167" s="1" t="n">
        <v>44421</v>
      </c>
      <c r="C167" s="1" t="n">
        <v>45190</v>
      </c>
      <c r="D167" t="inlineStr">
        <is>
          <t>VÄSTERBOTTENS LÄN</t>
        </is>
      </c>
      <c r="E167" t="inlineStr">
        <is>
          <t>NORSJÖ</t>
        </is>
      </c>
      <c r="G167" t="n">
        <v>14.4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41250-2021</t>
        </is>
      </c>
      <c r="B168" s="1" t="n">
        <v>44424</v>
      </c>
      <c r="C168" s="1" t="n">
        <v>45190</v>
      </c>
      <c r="D168" t="inlineStr">
        <is>
          <t>VÄSTERBOTTENS LÄN</t>
        </is>
      </c>
      <c r="E168" t="inlineStr">
        <is>
          <t>NORSJÖ</t>
        </is>
      </c>
      <c r="F168" t="inlineStr">
        <is>
          <t>Kommuner</t>
        </is>
      </c>
      <c r="G168" t="n">
        <v>1.8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44582-2021</t>
        </is>
      </c>
      <c r="B169" s="1" t="n">
        <v>44435</v>
      </c>
      <c r="C169" s="1" t="n">
        <v>45190</v>
      </c>
      <c r="D169" t="inlineStr">
        <is>
          <t>VÄSTERBOTTENS LÄN</t>
        </is>
      </c>
      <c r="E169" t="inlineStr">
        <is>
          <t>NORSJÖ</t>
        </is>
      </c>
      <c r="G169" t="n">
        <v>3.1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44584-2021</t>
        </is>
      </c>
      <c r="B170" s="1" t="n">
        <v>44435</v>
      </c>
      <c r="C170" s="1" t="n">
        <v>45190</v>
      </c>
      <c r="D170" t="inlineStr">
        <is>
          <t>VÄSTERBOTTENS LÄN</t>
        </is>
      </c>
      <c r="E170" t="inlineStr">
        <is>
          <t>NORSJÖ</t>
        </is>
      </c>
      <c r="G170" t="n">
        <v>3.1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46018-2021</t>
        </is>
      </c>
      <c r="B171" s="1" t="n">
        <v>44441</v>
      </c>
      <c r="C171" s="1" t="n">
        <v>45190</v>
      </c>
      <c r="D171" t="inlineStr">
        <is>
          <t>VÄSTERBOTTENS LÄN</t>
        </is>
      </c>
      <c r="E171" t="inlineStr">
        <is>
          <t>NORSJÖ</t>
        </is>
      </c>
      <c r="G171" t="n">
        <v>0.9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46777-2021</t>
        </is>
      </c>
      <c r="B172" s="1" t="n">
        <v>44445</v>
      </c>
      <c r="C172" s="1" t="n">
        <v>45190</v>
      </c>
      <c r="D172" t="inlineStr">
        <is>
          <t>VÄSTERBOTTENS LÄN</t>
        </is>
      </c>
      <c r="E172" t="inlineStr">
        <is>
          <t>NORSJÖ</t>
        </is>
      </c>
      <c r="G172" t="n">
        <v>2.9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49173-2021</t>
        </is>
      </c>
      <c r="B173" s="1" t="n">
        <v>44453</v>
      </c>
      <c r="C173" s="1" t="n">
        <v>45190</v>
      </c>
      <c r="D173" t="inlineStr">
        <is>
          <t>VÄSTERBOTTENS LÄN</t>
        </is>
      </c>
      <c r="E173" t="inlineStr">
        <is>
          <t>NORSJÖ</t>
        </is>
      </c>
      <c r="G173" t="n">
        <v>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51907-2021</t>
        </is>
      </c>
      <c r="B174" s="1" t="n">
        <v>44462</v>
      </c>
      <c r="C174" s="1" t="n">
        <v>45190</v>
      </c>
      <c r="D174" t="inlineStr">
        <is>
          <t>VÄSTERBOTTENS LÄN</t>
        </is>
      </c>
      <c r="E174" t="inlineStr">
        <is>
          <t>NORSJÖ</t>
        </is>
      </c>
      <c r="G174" t="n">
        <v>5.7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52996-2021</t>
        </is>
      </c>
      <c r="B175" s="1" t="n">
        <v>44466</v>
      </c>
      <c r="C175" s="1" t="n">
        <v>45190</v>
      </c>
      <c r="D175" t="inlineStr">
        <is>
          <t>VÄSTERBOTTENS LÄN</t>
        </is>
      </c>
      <c r="E175" t="inlineStr">
        <is>
          <t>NORSJÖ</t>
        </is>
      </c>
      <c r="G175" t="n">
        <v>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52552-2021</t>
        </is>
      </c>
      <c r="B176" s="1" t="n">
        <v>44466</v>
      </c>
      <c r="C176" s="1" t="n">
        <v>45190</v>
      </c>
      <c r="D176" t="inlineStr">
        <is>
          <t>VÄSTERBOTTENS LÄN</t>
        </is>
      </c>
      <c r="E176" t="inlineStr">
        <is>
          <t>NORSJÖ</t>
        </is>
      </c>
      <c r="G176" t="n">
        <v>1.4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53557-2021</t>
        </is>
      </c>
      <c r="B177" s="1" t="n">
        <v>44468</v>
      </c>
      <c r="C177" s="1" t="n">
        <v>45190</v>
      </c>
      <c r="D177" t="inlineStr">
        <is>
          <t>VÄSTERBOTTENS LÄN</t>
        </is>
      </c>
      <c r="E177" t="inlineStr">
        <is>
          <t>NORSJÖ</t>
        </is>
      </c>
      <c r="F177" t="inlineStr">
        <is>
          <t>Övriga Aktiebolag</t>
        </is>
      </c>
      <c r="G177" t="n">
        <v>2.6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54388-2021</t>
        </is>
      </c>
      <c r="B178" s="1" t="n">
        <v>44470</v>
      </c>
      <c r="C178" s="1" t="n">
        <v>45190</v>
      </c>
      <c r="D178" t="inlineStr">
        <is>
          <t>VÄSTERBOTTENS LÄN</t>
        </is>
      </c>
      <c r="E178" t="inlineStr">
        <is>
          <t>NORSJÖ</t>
        </is>
      </c>
      <c r="G178" t="n">
        <v>0.7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58204-2021</t>
        </is>
      </c>
      <c r="B179" s="1" t="n">
        <v>44487</v>
      </c>
      <c r="C179" s="1" t="n">
        <v>45190</v>
      </c>
      <c r="D179" t="inlineStr">
        <is>
          <t>VÄSTERBOTTENS LÄN</t>
        </is>
      </c>
      <c r="E179" t="inlineStr">
        <is>
          <t>NORSJÖ</t>
        </is>
      </c>
      <c r="G179" t="n">
        <v>10.3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64179-2021</t>
        </is>
      </c>
      <c r="B180" s="1" t="n">
        <v>44510</v>
      </c>
      <c r="C180" s="1" t="n">
        <v>45190</v>
      </c>
      <c r="D180" t="inlineStr">
        <is>
          <t>VÄSTERBOTTENS LÄN</t>
        </is>
      </c>
      <c r="E180" t="inlineStr">
        <is>
          <t>NORSJÖ</t>
        </is>
      </c>
      <c r="F180" t="inlineStr">
        <is>
          <t>Holmen skog AB</t>
        </is>
      </c>
      <c r="G180" t="n">
        <v>1.6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67104-2021</t>
        </is>
      </c>
      <c r="B181" s="1" t="n">
        <v>44523</v>
      </c>
      <c r="C181" s="1" t="n">
        <v>45190</v>
      </c>
      <c r="D181" t="inlineStr">
        <is>
          <t>VÄSTERBOTTENS LÄN</t>
        </is>
      </c>
      <c r="E181" t="inlineStr">
        <is>
          <t>NORSJÖ</t>
        </is>
      </c>
      <c r="F181" t="inlineStr">
        <is>
          <t>Naturvårdsverket</t>
        </is>
      </c>
      <c r="G181" t="n">
        <v>0.9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70973-2021</t>
        </is>
      </c>
      <c r="B182" s="1" t="n">
        <v>44537</v>
      </c>
      <c r="C182" s="1" t="n">
        <v>45190</v>
      </c>
      <c r="D182" t="inlineStr">
        <is>
          <t>VÄSTERBOTTENS LÄN</t>
        </is>
      </c>
      <c r="E182" t="inlineStr">
        <is>
          <t>NORSJÖ</t>
        </is>
      </c>
      <c r="G182" t="n">
        <v>4.1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423-2022</t>
        </is>
      </c>
      <c r="B183" s="1" t="n">
        <v>44565</v>
      </c>
      <c r="C183" s="1" t="n">
        <v>45190</v>
      </c>
      <c r="D183" t="inlineStr">
        <is>
          <t>VÄSTERBOTTENS LÄN</t>
        </is>
      </c>
      <c r="E183" t="inlineStr">
        <is>
          <t>NORSJÖ</t>
        </is>
      </c>
      <c r="G183" t="n">
        <v>9.800000000000001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1463-2022</t>
        </is>
      </c>
      <c r="B184" s="1" t="n">
        <v>44573</v>
      </c>
      <c r="C184" s="1" t="n">
        <v>45190</v>
      </c>
      <c r="D184" t="inlineStr">
        <is>
          <t>VÄSTERBOTTENS LÄN</t>
        </is>
      </c>
      <c r="E184" t="inlineStr">
        <is>
          <t>NORSJÖ</t>
        </is>
      </c>
      <c r="G184" t="n">
        <v>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1853-2022</t>
        </is>
      </c>
      <c r="B185" s="1" t="n">
        <v>44574</v>
      </c>
      <c r="C185" s="1" t="n">
        <v>45190</v>
      </c>
      <c r="D185" t="inlineStr">
        <is>
          <t>VÄSTERBOTTENS LÄN</t>
        </is>
      </c>
      <c r="E185" t="inlineStr">
        <is>
          <t>NORSJÖ</t>
        </is>
      </c>
      <c r="G185" t="n">
        <v>0.5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5370-2022</t>
        </is>
      </c>
      <c r="B186" s="1" t="n">
        <v>44594</v>
      </c>
      <c r="C186" s="1" t="n">
        <v>45190</v>
      </c>
      <c r="D186" t="inlineStr">
        <is>
          <t>VÄSTERBOTTENS LÄN</t>
        </is>
      </c>
      <c r="E186" t="inlineStr">
        <is>
          <t>NORSJÖ</t>
        </is>
      </c>
      <c r="G186" t="n">
        <v>0.6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5371-2022</t>
        </is>
      </c>
      <c r="B187" s="1" t="n">
        <v>44594</v>
      </c>
      <c r="C187" s="1" t="n">
        <v>45190</v>
      </c>
      <c r="D187" t="inlineStr">
        <is>
          <t>VÄSTERBOTTENS LÄN</t>
        </is>
      </c>
      <c r="E187" t="inlineStr">
        <is>
          <t>NORSJÖ</t>
        </is>
      </c>
      <c r="G187" t="n">
        <v>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7320-2022</t>
        </is>
      </c>
      <c r="B188" s="1" t="n">
        <v>44606</v>
      </c>
      <c r="C188" s="1" t="n">
        <v>45190</v>
      </c>
      <c r="D188" t="inlineStr">
        <is>
          <t>VÄSTERBOTTENS LÄN</t>
        </is>
      </c>
      <c r="E188" t="inlineStr">
        <is>
          <t>NORSJÖ</t>
        </is>
      </c>
      <c r="G188" t="n">
        <v>0.8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7979-2022</t>
        </is>
      </c>
      <c r="B189" s="1" t="n">
        <v>44608</v>
      </c>
      <c r="C189" s="1" t="n">
        <v>45190</v>
      </c>
      <c r="D189" t="inlineStr">
        <is>
          <t>VÄSTERBOTTENS LÄN</t>
        </is>
      </c>
      <c r="E189" t="inlineStr">
        <is>
          <t>NORSJÖ</t>
        </is>
      </c>
      <c r="G189" t="n">
        <v>3.4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9061-2022</t>
        </is>
      </c>
      <c r="B190" s="1" t="n">
        <v>44615</v>
      </c>
      <c r="C190" s="1" t="n">
        <v>45190</v>
      </c>
      <c r="D190" t="inlineStr">
        <is>
          <t>VÄSTERBOTTENS LÄN</t>
        </is>
      </c>
      <c r="E190" t="inlineStr">
        <is>
          <t>NORSJÖ</t>
        </is>
      </c>
      <c r="G190" t="n">
        <v>2.9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8917-2022</t>
        </is>
      </c>
      <c r="B191" s="1" t="n">
        <v>44615</v>
      </c>
      <c r="C191" s="1" t="n">
        <v>45190</v>
      </c>
      <c r="D191" t="inlineStr">
        <is>
          <t>VÄSTERBOTTENS LÄN</t>
        </is>
      </c>
      <c r="E191" t="inlineStr">
        <is>
          <t>NORSJÖ</t>
        </is>
      </c>
      <c r="G191" t="n">
        <v>1.1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9921-2022</t>
        </is>
      </c>
      <c r="B192" s="1" t="n">
        <v>44620</v>
      </c>
      <c r="C192" s="1" t="n">
        <v>45190</v>
      </c>
      <c r="D192" t="inlineStr">
        <is>
          <t>VÄSTERBOTTENS LÄN</t>
        </is>
      </c>
      <c r="E192" t="inlineStr">
        <is>
          <t>NORSJÖ</t>
        </is>
      </c>
      <c r="G192" t="n">
        <v>2.7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17945-2022</t>
        </is>
      </c>
      <c r="B193" s="1" t="n">
        <v>44683</v>
      </c>
      <c r="C193" s="1" t="n">
        <v>45190</v>
      </c>
      <c r="D193" t="inlineStr">
        <is>
          <t>VÄSTERBOTTENS LÄN</t>
        </is>
      </c>
      <c r="E193" t="inlineStr">
        <is>
          <t>NORSJÖ</t>
        </is>
      </c>
      <c r="F193" t="inlineStr">
        <is>
          <t>Holmen skog AB</t>
        </is>
      </c>
      <c r="G193" t="n">
        <v>1.7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22624-2022</t>
        </is>
      </c>
      <c r="B194" s="1" t="n">
        <v>44714</v>
      </c>
      <c r="C194" s="1" t="n">
        <v>45190</v>
      </c>
      <c r="D194" t="inlineStr">
        <is>
          <t>VÄSTERBOTTENS LÄN</t>
        </is>
      </c>
      <c r="E194" t="inlineStr">
        <is>
          <t>NORSJÖ</t>
        </is>
      </c>
      <c r="F194" t="inlineStr">
        <is>
          <t>Holmen skog AB</t>
        </is>
      </c>
      <c r="G194" t="n">
        <v>14.6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24814-2022</t>
        </is>
      </c>
      <c r="B195" s="1" t="n">
        <v>44728</v>
      </c>
      <c r="C195" s="1" t="n">
        <v>45190</v>
      </c>
      <c r="D195" t="inlineStr">
        <is>
          <t>VÄSTERBOTTENS LÄN</t>
        </is>
      </c>
      <c r="E195" t="inlineStr">
        <is>
          <t>NORSJÖ</t>
        </is>
      </c>
      <c r="F195" t="inlineStr">
        <is>
          <t>Holmen skog AB</t>
        </is>
      </c>
      <c r="G195" t="n">
        <v>13.7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25381-2022</t>
        </is>
      </c>
      <c r="B196" s="1" t="n">
        <v>44732</v>
      </c>
      <c r="C196" s="1" t="n">
        <v>45190</v>
      </c>
      <c r="D196" t="inlineStr">
        <is>
          <t>VÄSTERBOTTENS LÄN</t>
        </is>
      </c>
      <c r="E196" t="inlineStr">
        <is>
          <t>NORSJÖ</t>
        </is>
      </c>
      <c r="F196" t="inlineStr">
        <is>
          <t>Holmen skog AB</t>
        </is>
      </c>
      <c r="G196" t="n">
        <v>14.3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26724-2022</t>
        </is>
      </c>
      <c r="B197" s="1" t="n">
        <v>44739</v>
      </c>
      <c r="C197" s="1" t="n">
        <v>45190</v>
      </c>
      <c r="D197" t="inlineStr">
        <is>
          <t>VÄSTERBOTTENS LÄN</t>
        </is>
      </c>
      <c r="E197" t="inlineStr">
        <is>
          <t>NORSJÖ</t>
        </is>
      </c>
      <c r="G197" t="n">
        <v>10.3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28930-2022</t>
        </is>
      </c>
      <c r="B198" s="1" t="n">
        <v>44749</v>
      </c>
      <c r="C198" s="1" t="n">
        <v>45190</v>
      </c>
      <c r="D198" t="inlineStr">
        <is>
          <t>VÄSTERBOTTENS LÄN</t>
        </is>
      </c>
      <c r="E198" t="inlineStr">
        <is>
          <t>NORSJÖ</t>
        </is>
      </c>
      <c r="G198" t="n">
        <v>4.2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33658-2022</t>
        </is>
      </c>
      <c r="B199" s="1" t="n">
        <v>44789</v>
      </c>
      <c r="C199" s="1" t="n">
        <v>45190</v>
      </c>
      <c r="D199" t="inlineStr">
        <is>
          <t>VÄSTERBOTTENS LÄN</t>
        </is>
      </c>
      <c r="E199" t="inlineStr">
        <is>
          <t>NORSJÖ</t>
        </is>
      </c>
      <c r="G199" t="n">
        <v>6.1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34416-2022</t>
        </is>
      </c>
      <c r="B200" s="1" t="n">
        <v>44792</v>
      </c>
      <c r="C200" s="1" t="n">
        <v>45190</v>
      </c>
      <c r="D200" t="inlineStr">
        <is>
          <t>VÄSTERBOTTENS LÄN</t>
        </is>
      </c>
      <c r="E200" t="inlineStr">
        <is>
          <t>NORSJÖ</t>
        </is>
      </c>
      <c r="G200" t="n">
        <v>4.1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35478-2022</t>
        </is>
      </c>
      <c r="B201" s="1" t="n">
        <v>44798</v>
      </c>
      <c r="C201" s="1" t="n">
        <v>45190</v>
      </c>
      <c r="D201" t="inlineStr">
        <is>
          <t>VÄSTERBOTTENS LÄN</t>
        </is>
      </c>
      <c r="E201" t="inlineStr">
        <is>
          <t>NORSJÖ</t>
        </is>
      </c>
      <c r="G201" t="n">
        <v>11.4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36335-2022</t>
        </is>
      </c>
      <c r="B202" s="1" t="n">
        <v>44803</v>
      </c>
      <c r="C202" s="1" t="n">
        <v>45190</v>
      </c>
      <c r="D202" t="inlineStr">
        <is>
          <t>VÄSTERBOTTENS LÄN</t>
        </is>
      </c>
      <c r="E202" t="inlineStr">
        <is>
          <t>NORSJÖ</t>
        </is>
      </c>
      <c r="F202" t="inlineStr">
        <is>
          <t>Holmen skog AB</t>
        </is>
      </c>
      <c r="G202" t="n">
        <v>5.4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37135-2022</t>
        </is>
      </c>
      <c r="B203" s="1" t="n">
        <v>44806</v>
      </c>
      <c r="C203" s="1" t="n">
        <v>45190</v>
      </c>
      <c r="D203" t="inlineStr">
        <is>
          <t>VÄSTERBOTTENS LÄN</t>
        </is>
      </c>
      <c r="E203" t="inlineStr">
        <is>
          <t>NORSJÖ</t>
        </is>
      </c>
      <c r="F203" t="inlineStr">
        <is>
          <t>Holmen skog AB</t>
        </is>
      </c>
      <c r="G203" t="n">
        <v>15.1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38660-2022</t>
        </is>
      </c>
      <c r="B204" s="1" t="n">
        <v>44813</v>
      </c>
      <c r="C204" s="1" t="n">
        <v>45190</v>
      </c>
      <c r="D204" t="inlineStr">
        <is>
          <t>VÄSTERBOTTENS LÄN</t>
        </is>
      </c>
      <c r="E204" t="inlineStr">
        <is>
          <t>NORSJÖ</t>
        </is>
      </c>
      <c r="G204" t="n">
        <v>4.6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39988-2022</t>
        </is>
      </c>
      <c r="B205" s="1" t="n">
        <v>44820</v>
      </c>
      <c r="C205" s="1" t="n">
        <v>45190</v>
      </c>
      <c r="D205" t="inlineStr">
        <is>
          <t>VÄSTERBOTTENS LÄN</t>
        </is>
      </c>
      <c r="E205" t="inlineStr">
        <is>
          <t>NORSJÖ</t>
        </is>
      </c>
      <c r="G205" t="n">
        <v>7.5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42950-2022</t>
        </is>
      </c>
      <c r="B206" s="1" t="n">
        <v>44832</v>
      </c>
      <c r="C206" s="1" t="n">
        <v>45190</v>
      </c>
      <c r="D206" t="inlineStr">
        <is>
          <t>VÄSTERBOTTENS LÄN</t>
        </is>
      </c>
      <c r="E206" t="inlineStr">
        <is>
          <t>NORSJÖ</t>
        </is>
      </c>
      <c r="G206" t="n">
        <v>5.2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46090-2022</t>
        </is>
      </c>
      <c r="B207" s="1" t="n">
        <v>44844</v>
      </c>
      <c r="C207" s="1" t="n">
        <v>45190</v>
      </c>
      <c r="D207" t="inlineStr">
        <is>
          <t>VÄSTERBOTTENS LÄN</t>
        </is>
      </c>
      <c r="E207" t="inlineStr">
        <is>
          <t>NORSJÖ</t>
        </is>
      </c>
      <c r="G207" t="n">
        <v>1.1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46848-2022</t>
        </is>
      </c>
      <c r="B208" s="1" t="n">
        <v>44848</v>
      </c>
      <c r="C208" s="1" t="n">
        <v>45190</v>
      </c>
      <c r="D208" t="inlineStr">
        <is>
          <t>VÄSTERBOTTENS LÄN</t>
        </is>
      </c>
      <c r="E208" t="inlineStr">
        <is>
          <t>NORSJÖ</t>
        </is>
      </c>
      <c r="G208" t="n">
        <v>5.5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46860-2022</t>
        </is>
      </c>
      <c r="B209" s="1" t="n">
        <v>44848</v>
      </c>
      <c r="C209" s="1" t="n">
        <v>45190</v>
      </c>
      <c r="D209" t="inlineStr">
        <is>
          <t>VÄSTERBOTTENS LÄN</t>
        </is>
      </c>
      <c r="E209" t="inlineStr">
        <is>
          <t>NORSJÖ</t>
        </is>
      </c>
      <c r="G209" t="n">
        <v>4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47399-2022</t>
        </is>
      </c>
      <c r="B210" s="1" t="n">
        <v>44853</v>
      </c>
      <c r="C210" s="1" t="n">
        <v>45190</v>
      </c>
      <c r="D210" t="inlineStr">
        <is>
          <t>VÄSTERBOTTENS LÄN</t>
        </is>
      </c>
      <c r="E210" t="inlineStr">
        <is>
          <t>NORSJÖ</t>
        </is>
      </c>
      <c r="F210" t="inlineStr">
        <is>
          <t>Holmen skog AB</t>
        </is>
      </c>
      <c r="G210" t="n">
        <v>2.4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49774-2022</t>
        </is>
      </c>
      <c r="B211" s="1" t="n">
        <v>44862</v>
      </c>
      <c r="C211" s="1" t="n">
        <v>45190</v>
      </c>
      <c r="D211" t="inlineStr">
        <is>
          <t>VÄSTERBOTTENS LÄN</t>
        </is>
      </c>
      <c r="E211" t="inlineStr">
        <is>
          <t>NORSJÖ</t>
        </is>
      </c>
      <c r="F211" t="inlineStr">
        <is>
          <t>Holmen skog AB</t>
        </is>
      </c>
      <c r="G211" t="n">
        <v>3.5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50706-2022</t>
        </is>
      </c>
      <c r="B212" s="1" t="n">
        <v>44867</v>
      </c>
      <c r="C212" s="1" t="n">
        <v>45190</v>
      </c>
      <c r="D212" t="inlineStr">
        <is>
          <t>VÄSTERBOTTENS LÄN</t>
        </is>
      </c>
      <c r="E212" t="inlineStr">
        <is>
          <t>NORSJÖ</t>
        </is>
      </c>
      <c r="F212" t="inlineStr">
        <is>
          <t>Holmen skog AB</t>
        </is>
      </c>
      <c r="G212" t="n">
        <v>1.2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50796-2022</t>
        </is>
      </c>
      <c r="B213" s="1" t="n">
        <v>44867</v>
      </c>
      <c r="C213" s="1" t="n">
        <v>45190</v>
      </c>
      <c r="D213" t="inlineStr">
        <is>
          <t>VÄSTERBOTTENS LÄN</t>
        </is>
      </c>
      <c r="E213" t="inlineStr">
        <is>
          <t>NORSJÖ</t>
        </is>
      </c>
      <c r="F213" t="inlineStr">
        <is>
          <t>Holmen skog AB</t>
        </is>
      </c>
      <c r="G213" t="n">
        <v>0.5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50730-2022</t>
        </is>
      </c>
      <c r="B214" s="1" t="n">
        <v>44867</v>
      </c>
      <c r="C214" s="1" t="n">
        <v>45190</v>
      </c>
      <c r="D214" t="inlineStr">
        <is>
          <t>VÄSTERBOTTENS LÄN</t>
        </is>
      </c>
      <c r="E214" t="inlineStr">
        <is>
          <t>NORSJÖ</t>
        </is>
      </c>
      <c r="F214" t="inlineStr">
        <is>
          <t>Holmen skog AB</t>
        </is>
      </c>
      <c r="G214" t="n">
        <v>0.5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51000-2022</t>
        </is>
      </c>
      <c r="B215" s="1" t="n">
        <v>44867</v>
      </c>
      <c r="C215" s="1" t="n">
        <v>45190</v>
      </c>
      <c r="D215" t="inlineStr">
        <is>
          <t>VÄSTERBOTTENS LÄN</t>
        </is>
      </c>
      <c r="E215" t="inlineStr">
        <is>
          <t>NORSJÖ</t>
        </is>
      </c>
      <c r="G215" t="n">
        <v>4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51302-2022</t>
        </is>
      </c>
      <c r="B216" s="1" t="n">
        <v>44868</v>
      </c>
      <c r="C216" s="1" t="n">
        <v>45190</v>
      </c>
      <c r="D216" t="inlineStr">
        <is>
          <t>VÄSTERBOTTENS LÄN</t>
        </is>
      </c>
      <c r="E216" t="inlineStr">
        <is>
          <t>NORSJÖ</t>
        </is>
      </c>
      <c r="G216" t="n">
        <v>8.6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51493-2022</t>
        </is>
      </c>
      <c r="B217" s="1" t="n">
        <v>44869</v>
      </c>
      <c r="C217" s="1" t="n">
        <v>45190</v>
      </c>
      <c r="D217" t="inlineStr">
        <is>
          <t>VÄSTERBOTTENS LÄN</t>
        </is>
      </c>
      <c r="E217" t="inlineStr">
        <is>
          <t>NORSJÖ</t>
        </is>
      </c>
      <c r="F217" t="inlineStr">
        <is>
          <t>Sveaskog</t>
        </is>
      </c>
      <c r="G217" t="n">
        <v>1.8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51491-2022</t>
        </is>
      </c>
      <c r="B218" s="1" t="n">
        <v>44869</v>
      </c>
      <c r="C218" s="1" t="n">
        <v>45190</v>
      </c>
      <c r="D218" t="inlineStr">
        <is>
          <t>VÄSTERBOTTENS LÄN</t>
        </is>
      </c>
      <c r="E218" t="inlineStr">
        <is>
          <t>NORSJÖ</t>
        </is>
      </c>
      <c r="F218" t="inlineStr">
        <is>
          <t>Sveaskog</t>
        </is>
      </c>
      <c r="G218" t="n">
        <v>9.5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51499-2022</t>
        </is>
      </c>
      <c r="B219" s="1" t="n">
        <v>44869</v>
      </c>
      <c r="C219" s="1" t="n">
        <v>45190</v>
      </c>
      <c r="D219" t="inlineStr">
        <is>
          <t>VÄSTERBOTTENS LÄN</t>
        </is>
      </c>
      <c r="E219" t="inlineStr">
        <is>
          <t>NORSJÖ</t>
        </is>
      </c>
      <c r="F219" t="inlineStr">
        <is>
          <t>Sveaskog</t>
        </is>
      </c>
      <c r="G219" t="n">
        <v>13.4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51926-2022</t>
        </is>
      </c>
      <c r="B220" s="1" t="n">
        <v>44872</v>
      </c>
      <c r="C220" s="1" t="n">
        <v>45190</v>
      </c>
      <c r="D220" t="inlineStr">
        <is>
          <t>VÄSTERBOTTENS LÄN</t>
        </is>
      </c>
      <c r="E220" t="inlineStr">
        <is>
          <t>NORSJÖ</t>
        </is>
      </c>
      <c r="F220" t="inlineStr">
        <is>
          <t>Holmen skog AB</t>
        </is>
      </c>
      <c r="G220" t="n">
        <v>2.1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52839-2022</t>
        </is>
      </c>
      <c r="B221" s="1" t="n">
        <v>44872</v>
      </c>
      <c r="C221" s="1" t="n">
        <v>45190</v>
      </c>
      <c r="D221" t="inlineStr">
        <is>
          <t>VÄSTERBOTTENS LÄN</t>
        </is>
      </c>
      <c r="E221" t="inlineStr">
        <is>
          <t>NORSJÖ</t>
        </is>
      </c>
      <c r="G221" t="n">
        <v>16.7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52330-2022</t>
        </is>
      </c>
      <c r="B222" s="1" t="n">
        <v>44873</v>
      </c>
      <c r="C222" s="1" t="n">
        <v>45190</v>
      </c>
      <c r="D222" t="inlineStr">
        <is>
          <t>VÄSTERBOTTENS LÄN</t>
        </is>
      </c>
      <c r="E222" t="inlineStr">
        <is>
          <t>NORSJÖ</t>
        </is>
      </c>
      <c r="G222" t="n">
        <v>1.3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52534-2022</t>
        </is>
      </c>
      <c r="B223" s="1" t="n">
        <v>44874</v>
      </c>
      <c r="C223" s="1" t="n">
        <v>45190</v>
      </c>
      <c r="D223" t="inlineStr">
        <is>
          <t>VÄSTERBOTTENS LÄN</t>
        </is>
      </c>
      <c r="E223" t="inlineStr">
        <is>
          <t>NORSJÖ</t>
        </is>
      </c>
      <c r="F223" t="inlineStr">
        <is>
          <t>Sveaskog</t>
        </is>
      </c>
      <c r="G223" t="n">
        <v>7.5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52538-2022</t>
        </is>
      </c>
      <c r="B224" s="1" t="n">
        <v>44874</v>
      </c>
      <c r="C224" s="1" t="n">
        <v>45190</v>
      </c>
      <c r="D224" t="inlineStr">
        <is>
          <t>VÄSTERBOTTENS LÄN</t>
        </is>
      </c>
      <c r="E224" t="inlineStr">
        <is>
          <t>NORSJÖ</t>
        </is>
      </c>
      <c r="F224" t="inlineStr">
        <is>
          <t>Sveaskog</t>
        </is>
      </c>
      <c r="G224" t="n">
        <v>11.7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52533-2022</t>
        </is>
      </c>
      <c r="B225" s="1" t="n">
        <v>44874</v>
      </c>
      <c r="C225" s="1" t="n">
        <v>45190</v>
      </c>
      <c r="D225" t="inlineStr">
        <is>
          <t>VÄSTERBOTTENS LÄN</t>
        </is>
      </c>
      <c r="E225" t="inlineStr">
        <is>
          <t>NORSJÖ</t>
        </is>
      </c>
      <c r="F225" t="inlineStr">
        <is>
          <t>Sveaskog</t>
        </is>
      </c>
      <c r="G225" t="n">
        <v>5.4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53105-2022</t>
        </is>
      </c>
      <c r="B226" s="1" t="n">
        <v>44876</v>
      </c>
      <c r="C226" s="1" t="n">
        <v>45190</v>
      </c>
      <c r="D226" t="inlineStr">
        <is>
          <t>VÄSTERBOTTENS LÄN</t>
        </is>
      </c>
      <c r="E226" t="inlineStr">
        <is>
          <t>NORSJÖ</t>
        </is>
      </c>
      <c r="F226" t="inlineStr">
        <is>
          <t>Holmen skog AB</t>
        </is>
      </c>
      <c r="G226" t="n">
        <v>2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54891-2022</t>
        </is>
      </c>
      <c r="B227" s="1" t="n">
        <v>44886</v>
      </c>
      <c r="C227" s="1" t="n">
        <v>45190</v>
      </c>
      <c r="D227" t="inlineStr">
        <is>
          <t>VÄSTERBOTTENS LÄN</t>
        </is>
      </c>
      <c r="E227" t="inlineStr">
        <is>
          <t>NORSJÖ</t>
        </is>
      </c>
      <c r="F227" t="inlineStr">
        <is>
          <t>Holmen skog AB</t>
        </is>
      </c>
      <c r="G227" t="n">
        <v>2.6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57512-2022</t>
        </is>
      </c>
      <c r="B228" s="1" t="n">
        <v>44889</v>
      </c>
      <c r="C228" s="1" t="n">
        <v>45190</v>
      </c>
      <c r="D228" t="inlineStr">
        <is>
          <t>VÄSTERBOTTENS LÄN</t>
        </is>
      </c>
      <c r="E228" t="inlineStr">
        <is>
          <t>NORSJÖ</t>
        </is>
      </c>
      <c r="G228" t="n">
        <v>26.4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59420-2022</t>
        </is>
      </c>
      <c r="B229" s="1" t="n">
        <v>44907</v>
      </c>
      <c r="C229" s="1" t="n">
        <v>45190</v>
      </c>
      <c r="D229" t="inlineStr">
        <is>
          <t>VÄSTERBOTTENS LÄN</t>
        </is>
      </c>
      <c r="E229" t="inlineStr">
        <is>
          <t>NORSJÖ</t>
        </is>
      </c>
      <c r="F229" t="inlineStr">
        <is>
          <t>Holmen skog AB</t>
        </is>
      </c>
      <c r="G229" t="n">
        <v>5.4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61033-2022</t>
        </is>
      </c>
      <c r="B230" s="1" t="n">
        <v>44914</v>
      </c>
      <c r="C230" s="1" t="n">
        <v>45190</v>
      </c>
      <c r="D230" t="inlineStr">
        <is>
          <t>VÄSTERBOTTENS LÄN</t>
        </is>
      </c>
      <c r="E230" t="inlineStr">
        <is>
          <t>NORSJÖ</t>
        </is>
      </c>
      <c r="G230" t="n">
        <v>1.6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61152-2022</t>
        </is>
      </c>
      <c r="B231" s="1" t="n">
        <v>44915</v>
      </c>
      <c r="C231" s="1" t="n">
        <v>45190</v>
      </c>
      <c r="D231" t="inlineStr">
        <is>
          <t>VÄSTERBOTTENS LÄN</t>
        </is>
      </c>
      <c r="E231" t="inlineStr">
        <is>
          <t>NORSJÖ</t>
        </is>
      </c>
      <c r="G231" t="n">
        <v>5.8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61163-2022</t>
        </is>
      </c>
      <c r="B232" s="1" t="n">
        <v>44915</v>
      </c>
      <c r="C232" s="1" t="n">
        <v>45190</v>
      </c>
      <c r="D232" t="inlineStr">
        <is>
          <t>VÄSTERBOTTENS LÄN</t>
        </is>
      </c>
      <c r="E232" t="inlineStr">
        <is>
          <t>NORSJÖ</t>
        </is>
      </c>
      <c r="G232" t="n">
        <v>12.5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62656-2022</t>
        </is>
      </c>
      <c r="B233" s="1" t="n">
        <v>44917</v>
      </c>
      <c r="C233" s="1" t="n">
        <v>45190</v>
      </c>
      <c r="D233" t="inlineStr">
        <is>
          <t>VÄSTERBOTTENS LÄN</t>
        </is>
      </c>
      <c r="E233" t="inlineStr">
        <is>
          <t>NORSJÖ</t>
        </is>
      </c>
      <c r="G233" t="n">
        <v>10.5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553-2023</t>
        </is>
      </c>
      <c r="B234" s="1" t="n">
        <v>44930</v>
      </c>
      <c r="C234" s="1" t="n">
        <v>45190</v>
      </c>
      <c r="D234" t="inlineStr">
        <is>
          <t>VÄSTERBOTTENS LÄN</t>
        </is>
      </c>
      <c r="E234" t="inlineStr">
        <is>
          <t>NORSJÖ</t>
        </is>
      </c>
      <c r="G234" t="n">
        <v>6.6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881-2023</t>
        </is>
      </c>
      <c r="B235" s="1" t="n">
        <v>44931</v>
      </c>
      <c r="C235" s="1" t="n">
        <v>45190</v>
      </c>
      <c r="D235" t="inlineStr">
        <is>
          <t>VÄSTERBOTTENS LÄN</t>
        </is>
      </c>
      <c r="E235" t="inlineStr">
        <is>
          <t>NORSJÖ</t>
        </is>
      </c>
      <c r="G235" t="n">
        <v>8.6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2749-2023</t>
        </is>
      </c>
      <c r="B236" s="1" t="n">
        <v>44943</v>
      </c>
      <c r="C236" s="1" t="n">
        <v>45190</v>
      </c>
      <c r="D236" t="inlineStr">
        <is>
          <t>VÄSTERBOTTENS LÄN</t>
        </is>
      </c>
      <c r="E236" t="inlineStr">
        <is>
          <t>NORSJÖ</t>
        </is>
      </c>
      <c r="G236" t="n">
        <v>1.4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2909-2023</t>
        </is>
      </c>
      <c r="B237" s="1" t="n">
        <v>44945</v>
      </c>
      <c r="C237" s="1" t="n">
        <v>45190</v>
      </c>
      <c r="D237" t="inlineStr">
        <is>
          <t>VÄSTERBOTTENS LÄN</t>
        </is>
      </c>
      <c r="E237" t="inlineStr">
        <is>
          <t>NORSJÖ</t>
        </is>
      </c>
      <c r="G237" t="n">
        <v>0.6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3612-2023</t>
        </is>
      </c>
      <c r="B238" s="1" t="n">
        <v>44946</v>
      </c>
      <c r="C238" s="1" t="n">
        <v>45190</v>
      </c>
      <c r="D238" t="inlineStr">
        <is>
          <t>VÄSTERBOTTENS LÄN</t>
        </is>
      </c>
      <c r="E238" t="inlineStr">
        <is>
          <t>NORSJÖ</t>
        </is>
      </c>
      <c r="G238" t="n">
        <v>0.5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4090-2023</t>
        </is>
      </c>
      <c r="B239" s="1" t="n">
        <v>44952</v>
      </c>
      <c r="C239" s="1" t="n">
        <v>45190</v>
      </c>
      <c r="D239" t="inlineStr">
        <is>
          <t>VÄSTERBOTTENS LÄN</t>
        </is>
      </c>
      <c r="E239" t="inlineStr">
        <is>
          <t>NORSJÖ</t>
        </is>
      </c>
      <c r="F239" t="inlineStr">
        <is>
          <t>Holmen skog AB</t>
        </is>
      </c>
      <c r="G239" t="n">
        <v>5.9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4300-2023</t>
        </is>
      </c>
      <c r="B240" s="1" t="n">
        <v>44953</v>
      </c>
      <c r="C240" s="1" t="n">
        <v>45190</v>
      </c>
      <c r="D240" t="inlineStr">
        <is>
          <t>VÄSTERBOTTENS LÄN</t>
        </is>
      </c>
      <c r="E240" t="inlineStr">
        <is>
          <t>NORSJÖ</t>
        </is>
      </c>
      <c r="G240" t="n">
        <v>4.4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5240-2023</t>
        </is>
      </c>
      <c r="B241" s="1" t="n">
        <v>44956</v>
      </c>
      <c r="C241" s="1" t="n">
        <v>45190</v>
      </c>
      <c r="D241" t="inlineStr">
        <is>
          <t>VÄSTERBOTTENS LÄN</t>
        </is>
      </c>
      <c r="E241" t="inlineStr">
        <is>
          <t>NORSJÖ</t>
        </is>
      </c>
      <c r="G241" t="n">
        <v>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5144-2023</t>
        </is>
      </c>
      <c r="B242" s="1" t="n">
        <v>44958</v>
      </c>
      <c r="C242" s="1" t="n">
        <v>45190</v>
      </c>
      <c r="D242" t="inlineStr">
        <is>
          <t>VÄSTERBOTTENS LÄN</t>
        </is>
      </c>
      <c r="E242" t="inlineStr">
        <is>
          <t>NORSJÖ</t>
        </is>
      </c>
      <c r="G242" t="n">
        <v>6.8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8045-2023</t>
        </is>
      </c>
      <c r="B243" s="1" t="n">
        <v>44963</v>
      </c>
      <c r="C243" s="1" t="n">
        <v>45190</v>
      </c>
      <c r="D243" t="inlineStr">
        <is>
          <t>VÄSTERBOTTENS LÄN</t>
        </is>
      </c>
      <c r="E243" t="inlineStr">
        <is>
          <t>NORSJÖ</t>
        </is>
      </c>
      <c r="G243" t="n">
        <v>3.3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6619-2023</t>
        </is>
      </c>
      <c r="B244" s="1" t="n">
        <v>44963</v>
      </c>
      <c r="C244" s="1" t="n">
        <v>45190</v>
      </c>
      <c r="D244" t="inlineStr">
        <is>
          <t>VÄSTERBOTTENS LÄN</t>
        </is>
      </c>
      <c r="E244" t="inlineStr">
        <is>
          <t>NORSJÖ</t>
        </is>
      </c>
      <c r="G244" t="n">
        <v>0.5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6444-2023</t>
        </is>
      </c>
      <c r="B245" s="1" t="n">
        <v>44965</v>
      </c>
      <c r="C245" s="1" t="n">
        <v>45190</v>
      </c>
      <c r="D245" t="inlineStr">
        <is>
          <t>VÄSTERBOTTENS LÄN</t>
        </is>
      </c>
      <c r="E245" t="inlineStr">
        <is>
          <t>NORSJÖ</t>
        </is>
      </c>
      <c r="G245" t="n">
        <v>4.4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7689-2023</t>
        </is>
      </c>
      <c r="B246" s="1" t="n">
        <v>44967</v>
      </c>
      <c r="C246" s="1" t="n">
        <v>45190</v>
      </c>
      <c r="D246" t="inlineStr">
        <is>
          <t>VÄSTERBOTTENS LÄN</t>
        </is>
      </c>
      <c r="E246" t="inlineStr">
        <is>
          <t>NORSJÖ</t>
        </is>
      </c>
      <c r="G246" t="n">
        <v>6.7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8536-2023</t>
        </is>
      </c>
      <c r="B247" s="1" t="n">
        <v>44977</v>
      </c>
      <c r="C247" s="1" t="n">
        <v>45190</v>
      </c>
      <c r="D247" t="inlineStr">
        <is>
          <t>VÄSTERBOTTENS LÄN</t>
        </is>
      </c>
      <c r="E247" t="inlineStr">
        <is>
          <t>NORSJÖ</t>
        </is>
      </c>
      <c r="F247" t="inlineStr">
        <is>
          <t>Holmen skog AB</t>
        </is>
      </c>
      <c r="G247" t="n">
        <v>26.4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8861-2023</t>
        </is>
      </c>
      <c r="B248" s="1" t="n">
        <v>44978</v>
      </c>
      <c r="C248" s="1" t="n">
        <v>45190</v>
      </c>
      <c r="D248" t="inlineStr">
        <is>
          <t>VÄSTERBOTTENS LÄN</t>
        </is>
      </c>
      <c r="E248" t="inlineStr">
        <is>
          <t>NORSJÖ</t>
        </is>
      </c>
      <c r="G248" t="n">
        <v>7.9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11765-2023</t>
        </is>
      </c>
      <c r="B249" s="1" t="n">
        <v>44993</v>
      </c>
      <c r="C249" s="1" t="n">
        <v>45190</v>
      </c>
      <c r="D249" t="inlineStr">
        <is>
          <t>VÄSTERBOTTENS LÄN</t>
        </is>
      </c>
      <c r="E249" t="inlineStr">
        <is>
          <t>NORSJÖ</t>
        </is>
      </c>
      <c r="G249" t="n">
        <v>6.9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12765-2023</t>
        </is>
      </c>
      <c r="B250" s="1" t="n">
        <v>44999</v>
      </c>
      <c r="C250" s="1" t="n">
        <v>45190</v>
      </c>
      <c r="D250" t="inlineStr">
        <is>
          <t>VÄSTERBOTTENS LÄN</t>
        </is>
      </c>
      <c r="E250" t="inlineStr">
        <is>
          <t>NORSJÖ</t>
        </is>
      </c>
      <c r="G250" t="n">
        <v>0.8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12657-2023</t>
        </is>
      </c>
      <c r="B251" s="1" t="n">
        <v>44999</v>
      </c>
      <c r="C251" s="1" t="n">
        <v>45190</v>
      </c>
      <c r="D251" t="inlineStr">
        <is>
          <t>VÄSTERBOTTENS LÄN</t>
        </is>
      </c>
      <c r="E251" t="inlineStr">
        <is>
          <t>NORSJÖ</t>
        </is>
      </c>
      <c r="G251" t="n">
        <v>0.6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12732-2023</t>
        </is>
      </c>
      <c r="B252" s="1" t="n">
        <v>45000</v>
      </c>
      <c r="C252" s="1" t="n">
        <v>45190</v>
      </c>
      <c r="D252" t="inlineStr">
        <is>
          <t>VÄSTERBOTTENS LÄN</t>
        </is>
      </c>
      <c r="E252" t="inlineStr">
        <is>
          <t>NORSJÖ</t>
        </is>
      </c>
      <c r="G252" t="n">
        <v>0.9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14226-2023</t>
        </is>
      </c>
      <c r="B253" s="1" t="n">
        <v>45009</v>
      </c>
      <c r="C253" s="1" t="n">
        <v>45190</v>
      </c>
      <c r="D253" t="inlineStr">
        <is>
          <t>VÄSTERBOTTENS LÄN</t>
        </is>
      </c>
      <c r="E253" t="inlineStr">
        <is>
          <t>NORSJÖ</t>
        </is>
      </c>
      <c r="G253" t="n">
        <v>0.8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15198-2023</t>
        </is>
      </c>
      <c r="B254" s="1" t="n">
        <v>45016</v>
      </c>
      <c r="C254" s="1" t="n">
        <v>45190</v>
      </c>
      <c r="D254" t="inlineStr">
        <is>
          <t>VÄSTERBOTTENS LÄN</t>
        </is>
      </c>
      <c r="E254" t="inlineStr">
        <is>
          <t>NORSJÖ</t>
        </is>
      </c>
      <c r="G254" t="n">
        <v>0.2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16608-2023</t>
        </is>
      </c>
      <c r="B255" s="1" t="n">
        <v>45027</v>
      </c>
      <c r="C255" s="1" t="n">
        <v>45190</v>
      </c>
      <c r="D255" t="inlineStr">
        <is>
          <t>VÄSTERBOTTENS LÄN</t>
        </is>
      </c>
      <c r="E255" t="inlineStr">
        <is>
          <t>NORSJÖ</t>
        </is>
      </c>
      <c r="G255" t="n">
        <v>7.6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17914-2023</t>
        </is>
      </c>
      <c r="B256" s="1" t="n">
        <v>45040</v>
      </c>
      <c r="C256" s="1" t="n">
        <v>45190</v>
      </c>
      <c r="D256" t="inlineStr">
        <is>
          <t>VÄSTERBOTTENS LÄN</t>
        </is>
      </c>
      <c r="E256" t="inlineStr">
        <is>
          <t>NORSJÖ</t>
        </is>
      </c>
      <c r="G256" t="n">
        <v>0.6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18974-2023</t>
        </is>
      </c>
      <c r="B257" s="1" t="n">
        <v>45044</v>
      </c>
      <c r="C257" s="1" t="n">
        <v>45190</v>
      </c>
      <c r="D257" t="inlineStr">
        <is>
          <t>VÄSTERBOTTENS LÄN</t>
        </is>
      </c>
      <c r="E257" t="inlineStr">
        <is>
          <t>NORSJÖ</t>
        </is>
      </c>
      <c r="G257" t="n">
        <v>7.6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19646-2023</t>
        </is>
      </c>
      <c r="B258" s="1" t="n">
        <v>45049</v>
      </c>
      <c r="C258" s="1" t="n">
        <v>45190</v>
      </c>
      <c r="D258" t="inlineStr">
        <is>
          <t>VÄSTERBOTTENS LÄN</t>
        </is>
      </c>
      <c r="E258" t="inlineStr">
        <is>
          <t>NORSJÖ</t>
        </is>
      </c>
      <c r="F258" t="inlineStr">
        <is>
          <t>Kommuner</t>
        </is>
      </c>
      <c r="G258" t="n">
        <v>14.7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19655-2023</t>
        </is>
      </c>
      <c r="B259" s="1" t="n">
        <v>45049</v>
      </c>
      <c r="C259" s="1" t="n">
        <v>45190</v>
      </c>
      <c r="D259" t="inlineStr">
        <is>
          <t>VÄSTERBOTTENS LÄN</t>
        </is>
      </c>
      <c r="E259" t="inlineStr">
        <is>
          <t>NORSJÖ</t>
        </is>
      </c>
      <c r="F259" t="inlineStr">
        <is>
          <t>Kommuner</t>
        </is>
      </c>
      <c r="G259" t="n">
        <v>7.8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19726-2023</t>
        </is>
      </c>
      <c r="B260" s="1" t="n">
        <v>45051</v>
      </c>
      <c r="C260" s="1" t="n">
        <v>45190</v>
      </c>
      <c r="D260" t="inlineStr">
        <is>
          <t>VÄSTERBOTTENS LÄN</t>
        </is>
      </c>
      <c r="E260" t="inlineStr">
        <is>
          <t>NORSJÖ</t>
        </is>
      </c>
      <c r="G260" t="n">
        <v>14.4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20801-2023</t>
        </is>
      </c>
      <c r="B261" s="1" t="n">
        <v>45058</v>
      </c>
      <c r="C261" s="1" t="n">
        <v>45190</v>
      </c>
      <c r="D261" t="inlineStr">
        <is>
          <t>VÄSTERBOTTENS LÄN</t>
        </is>
      </c>
      <c r="E261" t="inlineStr">
        <is>
          <t>NORSJÖ</t>
        </is>
      </c>
      <c r="F261" t="inlineStr">
        <is>
          <t>Holmen skog AB</t>
        </is>
      </c>
      <c r="G261" t="n">
        <v>0.5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21099-2023</t>
        </is>
      </c>
      <c r="B262" s="1" t="n">
        <v>45061</v>
      </c>
      <c r="C262" s="1" t="n">
        <v>45190</v>
      </c>
      <c r="D262" t="inlineStr">
        <is>
          <t>VÄSTERBOTTENS LÄN</t>
        </is>
      </c>
      <c r="E262" t="inlineStr">
        <is>
          <t>NORSJÖ</t>
        </is>
      </c>
      <c r="G262" t="n">
        <v>14.4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21239-2023</t>
        </is>
      </c>
      <c r="B263" s="1" t="n">
        <v>45062</v>
      </c>
      <c r="C263" s="1" t="n">
        <v>45190</v>
      </c>
      <c r="D263" t="inlineStr">
        <is>
          <t>VÄSTERBOTTENS LÄN</t>
        </is>
      </c>
      <c r="E263" t="inlineStr">
        <is>
          <t>NORSJÖ</t>
        </is>
      </c>
      <c r="G263" t="n">
        <v>11.2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22329-2023</t>
        </is>
      </c>
      <c r="B264" s="1" t="n">
        <v>45068</v>
      </c>
      <c r="C264" s="1" t="n">
        <v>45190</v>
      </c>
      <c r="D264" t="inlineStr">
        <is>
          <t>VÄSTERBOTTENS LÄN</t>
        </is>
      </c>
      <c r="E264" t="inlineStr">
        <is>
          <t>NORSJÖ</t>
        </is>
      </c>
      <c r="G264" t="n">
        <v>2.4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22327-2023</t>
        </is>
      </c>
      <c r="B265" s="1" t="n">
        <v>45068</v>
      </c>
      <c r="C265" s="1" t="n">
        <v>45190</v>
      </c>
      <c r="D265" t="inlineStr">
        <is>
          <t>VÄSTERBOTTENS LÄN</t>
        </is>
      </c>
      <c r="E265" t="inlineStr">
        <is>
          <t>NORSJÖ</t>
        </is>
      </c>
      <c r="G265" t="n">
        <v>6.1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22219-2023</t>
        </is>
      </c>
      <c r="B266" s="1" t="n">
        <v>45069</v>
      </c>
      <c r="C266" s="1" t="n">
        <v>45190</v>
      </c>
      <c r="D266" t="inlineStr">
        <is>
          <t>VÄSTERBOTTENS LÄN</t>
        </is>
      </c>
      <c r="E266" t="inlineStr">
        <is>
          <t>NORSJÖ</t>
        </is>
      </c>
      <c r="G266" t="n">
        <v>0.9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22218-2023</t>
        </is>
      </c>
      <c r="B267" s="1" t="n">
        <v>45069</v>
      </c>
      <c r="C267" s="1" t="n">
        <v>45190</v>
      </c>
      <c r="D267" t="inlineStr">
        <is>
          <t>VÄSTERBOTTENS LÄN</t>
        </is>
      </c>
      <c r="E267" t="inlineStr">
        <is>
          <t>NORSJÖ</t>
        </is>
      </c>
      <c r="G267" t="n">
        <v>2.3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22654-2023</t>
        </is>
      </c>
      <c r="B268" s="1" t="n">
        <v>45071</v>
      </c>
      <c r="C268" s="1" t="n">
        <v>45190</v>
      </c>
      <c r="D268" t="inlineStr">
        <is>
          <t>VÄSTERBOTTENS LÄN</t>
        </is>
      </c>
      <c r="E268" t="inlineStr">
        <is>
          <t>NORSJÖ</t>
        </is>
      </c>
      <c r="F268" t="inlineStr">
        <is>
          <t>Holmen skog AB</t>
        </is>
      </c>
      <c r="G268" t="n">
        <v>18.1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24453-2023</t>
        </is>
      </c>
      <c r="B269" s="1" t="n">
        <v>45076</v>
      </c>
      <c r="C269" s="1" t="n">
        <v>45190</v>
      </c>
      <c r="D269" t="inlineStr">
        <is>
          <t>VÄSTERBOTTENS LÄN</t>
        </is>
      </c>
      <c r="E269" t="inlineStr">
        <is>
          <t>NORSJÖ</t>
        </is>
      </c>
      <c r="G269" t="n">
        <v>19.8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24819-2023</t>
        </is>
      </c>
      <c r="B270" s="1" t="n">
        <v>45084</v>
      </c>
      <c r="C270" s="1" t="n">
        <v>45190</v>
      </c>
      <c r="D270" t="inlineStr">
        <is>
          <t>VÄSTERBOTTENS LÄN</t>
        </is>
      </c>
      <c r="E270" t="inlineStr">
        <is>
          <t>NORSJÖ</t>
        </is>
      </c>
      <c r="G270" t="n">
        <v>4.6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25036-2023</t>
        </is>
      </c>
      <c r="B271" s="1" t="n">
        <v>45085</v>
      </c>
      <c r="C271" s="1" t="n">
        <v>45190</v>
      </c>
      <c r="D271" t="inlineStr">
        <is>
          <t>VÄSTERBOTTENS LÄN</t>
        </is>
      </c>
      <c r="E271" t="inlineStr">
        <is>
          <t>NORSJÖ</t>
        </is>
      </c>
      <c r="G271" t="n">
        <v>1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24868-2023</t>
        </is>
      </c>
      <c r="B272" s="1" t="n">
        <v>45085</v>
      </c>
      <c r="C272" s="1" t="n">
        <v>45190</v>
      </c>
      <c r="D272" t="inlineStr">
        <is>
          <t>VÄSTERBOTTENS LÄN</t>
        </is>
      </c>
      <c r="E272" t="inlineStr">
        <is>
          <t>NORSJÖ</t>
        </is>
      </c>
      <c r="F272" t="inlineStr">
        <is>
          <t>Holmen skog AB</t>
        </is>
      </c>
      <c r="G272" t="n">
        <v>3.3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25002-2023</t>
        </is>
      </c>
      <c r="B273" s="1" t="n">
        <v>45085</v>
      </c>
      <c r="C273" s="1" t="n">
        <v>45190</v>
      </c>
      <c r="D273" t="inlineStr">
        <is>
          <t>VÄSTERBOTTENS LÄN</t>
        </is>
      </c>
      <c r="E273" t="inlineStr">
        <is>
          <t>NORSJÖ</t>
        </is>
      </c>
      <c r="G273" t="n">
        <v>5.4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25546-2023</t>
        </is>
      </c>
      <c r="B274" s="1" t="n">
        <v>45089</v>
      </c>
      <c r="C274" s="1" t="n">
        <v>45190</v>
      </c>
      <c r="D274" t="inlineStr">
        <is>
          <t>VÄSTERBOTTENS LÄN</t>
        </is>
      </c>
      <c r="E274" t="inlineStr">
        <is>
          <t>NORSJÖ</t>
        </is>
      </c>
      <c r="F274" t="inlineStr">
        <is>
          <t>Holmen skog AB</t>
        </is>
      </c>
      <c r="G274" t="n">
        <v>4.5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25421-2023</t>
        </is>
      </c>
      <c r="B275" s="1" t="n">
        <v>45089</v>
      </c>
      <c r="C275" s="1" t="n">
        <v>45190</v>
      </c>
      <c r="D275" t="inlineStr">
        <is>
          <t>VÄSTERBOTTENS LÄN</t>
        </is>
      </c>
      <c r="E275" t="inlineStr">
        <is>
          <t>NORSJÖ</t>
        </is>
      </c>
      <c r="F275" t="inlineStr">
        <is>
          <t>Holmen skog AB</t>
        </is>
      </c>
      <c r="G275" t="n">
        <v>4.9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25735-2023</t>
        </is>
      </c>
      <c r="B276" s="1" t="n">
        <v>45090</v>
      </c>
      <c r="C276" s="1" t="n">
        <v>45190</v>
      </c>
      <c r="D276" t="inlineStr">
        <is>
          <t>VÄSTERBOTTENS LÄN</t>
        </is>
      </c>
      <c r="E276" t="inlineStr">
        <is>
          <t>NORSJÖ</t>
        </is>
      </c>
      <c r="F276" t="inlineStr">
        <is>
          <t>Holmen skog AB</t>
        </is>
      </c>
      <c r="G276" t="n">
        <v>1.4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25921-2023</t>
        </is>
      </c>
      <c r="B277" s="1" t="n">
        <v>45090</v>
      </c>
      <c r="C277" s="1" t="n">
        <v>45190</v>
      </c>
      <c r="D277" t="inlineStr">
        <is>
          <t>VÄSTERBOTTENS LÄN</t>
        </is>
      </c>
      <c r="E277" t="inlineStr">
        <is>
          <t>NORSJÖ</t>
        </is>
      </c>
      <c r="F277" t="inlineStr">
        <is>
          <t>Holmen skog AB</t>
        </is>
      </c>
      <c r="G277" t="n">
        <v>9.4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27898-2023</t>
        </is>
      </c>
      <c r="B278" s="1" t="n">
        <v>45098</v>
      </c>
      <c r="C278" s="1" t="n">
        <v>45190</v>
      </c>
      <c r="D278" t="inlineStr">
        <is>
          <t>VÄSTERBOTTENS LÄN</t>
        </is>
      </c>
      <c r="E278" t="inlineStr">
        <is>
          <t>NORSJÖ</t>
        </is>
      </c>
      <c r="G278" t="n">
        <v>3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28093-2023</t>
        </is>
      </c>
      <c r="B279" s="1" t="n">
        <v>45099</v>
      </c>
      <c r="C279" s="1" t="n">
        <v>45190</v>
      </c>
      <c r="D279" t="inlineStr">
        <is>
          <t>VÄSTERBOTTENS LÄN</t>
        </is>
      </c>
      <c r="E279" t="inlineStr">
        <is>
          <t>NORSJÖ</t>
        </is>
      </c>
      <c r="F279" t="inlineStr">
        <is>
          <t>Holmen skog AB</t>
        </is>
      </c>
      <c r="G279" t="n">
        <v>14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28942-2023</t>
        </is>
      </c>
      <c r="B280" s="1" t="n">
        <v>45104</v>
      </c>
      <c r="C280" s="1" t="n">
        <v>45190</v>
      </c>
      <c r="D280" t="inlineStr">
        <is>
          <t>VÄSTERBOTTENS LÄN</t>
        </is>
      </c>
      <c r="E280" t="inlineStr">
        <is>
          <t>NORSJÖ</t>
        </is>
      </c>
      <c r="F280" t="inlineStr">
        <is>
          <t>Sveaskog</t>
        </is>
      </c>
      <c r="G280" t="n">
        <v>15.9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28966-2023</t>
        </is>
      </c>
      <c r="B281" s="1" t="n">
        <v>45104</v>
      </c>
      <c r="C281" s="1" t="n">
        <v>45190</v>
      </c>
      <c r="D281" t="inlineStr">
        <is>
          <t>VÄSTERBOTTENS LÄN</t>
        </is>
      </c>
      <c r="E281" t="inlineStr">
        <is>
          <t>NORSJÖ</t>
        </is>
      </c>
      <c r="F281" t="inlineStr">
        <is>
          <t>Sveaskog</t>
        </is>
      </c>
      <c r="G281" t="n">
        <v>2.5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28949-2023</t>
        </is>
      </c>
      <c r="B282" s="1" t="n">
        <v>45104</v>
      </c>
      <c r="C282" s="1" t="n">
        <v>45190</v>
      </c>
      <c r="D282" t="inlineStr">
        <is>
          <t>VÄSTERBOTTENS LÄN</t>
        </is>
      </c>
      <c r="E282" t="inlineStr">
        <is>
          <t>NORSJÖ</t>
        </is>
      </c>
      <c r="F282" t="inlineStr">
        <is>
          <t>Sveaskog</t>
        </is>
      </c>
      <c r="G282" t="n">
        <v>0.5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29124-2023</t>
        </is>
      </c>
      <c r="B283" s="1" t="n">
        <v>45105</v>
      </c>
      <c r="C283" s="1" t="n">
        <v>45190</v>
      </c>
      <c r="D283" t="inlineStr">
        <is>
          <t>VÄSTERBOTTENS LÄN</t>
        </is>
      </c>
      <c r="E283" t="inlineStr">
        <is>
          <t>NORSJÖ</t>
        </is>
      </c>
      <c r="F283" t="inlineStr">
        <is>
          <t>Holmen skog AB</t>
        </is>
      </c>
      <c r="G283" t="n">
        <v>12.1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29776-2023</t>
        </is>
      </c>
      <c r="B284" s="1" t="n">
        <v>45107</v>
      </c>
      <c r="C284" s="1" t="n">
        <v>45190</v>
      </c>
      <c r="D284" t="inlineStr">
        <is>
          <t>VÄSTERBOTTENS LÄN</t>
        </is>
      </c>
      <c r="E284" t="inlineStr">
        <is>
          <t>NORSJÖ</t>
        </is>
      </c>
      <c r="F284" t="inlineStr">
        <is>
          <t>Sveaskog</t>
        </is>
      </c>
      <c r="G284" t="n">
        <v>1.4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31281-2023</t>
        </is>
      </c>
      <c r="B285" s="1" t="n">
        <v>45114</v>
      </c>
      <c r="C285" s="1" t="n">
        <v>45190</v>
      </c>
      <c r="D285" t="inlineStr">
        <is>
          <t>VÄSTERBOTTENS LÄN</t>
        </is>
      </c>
      <c r="E285" t="inlineStr">
        <is>
          <t>NORSJÖ</t>
        </is>
      </c>
      <c r="G285" t="n">
        <v>6.4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32267-2023</t>
        </is>
      </c>
      <c r="B286" s="1" t="n">
        <v>45120</v>
      </c>
      <c r="C286" s="1" t="n">
        <v>45190</v>
      </c>
      <c r="D286" t="inlineStr">
        <is>
          <t>VÄSTERBOTTENS LÄN</t>
        </is>
      </c>
      <c r="E286" t="inlineStr">
        <is>
          <t>NORSJÖ</t>
        </is>
      </c>
      <c r="G286" t="n">
        <v>1.7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32288-2023</t>
        </is>
      </c>
      <c r="B287" s="1" t="n">
        <v>45120</v>
      </c>
      <c r="C287" s="1" t="n">
        <v>45190</v>
      </c>
      <c r="D287" t="inlineStr">
        <is>
          <t>VÄSTERBOTTENS LÄN</t>
        </is>
      </c>
      <c r="E287" t="inlineStr">
        <is>
          <t>NORSJÖ</t>
        </is>
      </c>
      <c r="G287" t="n">
        <v>6.7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33524-2023</t>
        </is>
      </c>
      <c r="B288" s="1" t="n">
        <v>45131</v>
      </c>
      <c r="C288" s="1" t="n">
        <v>45190</v>
      </c>
      <c r="D288" t="inlineStr">
        <is>
          <t>VÄSTERBOTTENS LÄN</t>
        </is>
      </c>
      <c r="E288" t="inlineStr">
        <is>
          <t>NORSJÖ</t>
        </is>
      </c>
      <c r="F288" t="inlineStr">
        <is>
          <t>Holmen skog AB</t>
        </is>
      </c>
      <c r="G288" t="n">
        <v>2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34654-2023</t>
        </is>
      </c>
      <c r="B289" s="1" t="n">
        <v>45140</v>
      </c>
      <c r="C289" s="1" t="n">
        <v>45190</v>
      </c>
      <c r="D289" t="inlineStr">
        <is>
          <t>VÄSTERBOTTENS LÄN</t>
        </is>
      </c>
      <c r="E289" t="inlineStr">
        <is>
          <t>NORSJÖ</t>
        </is>
      </c>
      <c r="F289" t="inlineStr">
        <is>
          <t>Sveaskog</t>
        </is>
      </c>
      <c r="G289" t="n">
        <v>17.6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34515-2023</t>
        </is>
      </c>
      <c r="B290" s="1" t="n">
        <v>45140</v>
      </c>
      <c r="C290" s="1" t="n">
        <v>45190</v>
      </c>
      <c r="D290" t="inlineStr">
        <is>
          <t>VÄSTERBOTTENS LÄN</t>
        </is>
      </c>
      <c r="E290" t="inlineStr">
        <is>
          <t>NORSJÖ</t>
        </is>
      </c>
      <c r="F290" t="inlineStr">
        <is>
          <t>Sveaskog</t>
        </is>
      </c>
      <c r="G290" t="n">
        <v>14.3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34504-2023</t>
        </is>
      </c>
      <c r="B291" s="1" t="n">
        <v>45140</v>
      </c>
      <c r="C291" s="1" t="n">
        <v>45190</v>
      </c>
      <c r="D291" t="inlineStr">
        <is>
          <t>VÄSTERBOTTENS LÄN</t>
        </is>
      </c>
      <c r="E291" t="inlineStr">
        <is>
          <t>NORSJÖ</t>
        </is>
      </c>
      <c r="F291" t="inlineStr">
        <is>
          <t>Sveaskog</t>
        </is>
      </c>
      <c r="G291" t="n">
        <v>20.3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35252-2023</t>
        </is>
      </c>
      <c r="B292" s="1" t="n">
        <v>45145</v>
      </c>
      <c r="C292" s="1" t="n">
        <v>45190</v>
      </c>
      <c r="D292" t="inlineStr">
        <is>
          <t>VÄSTERBOTTENS LÄN</t>
        </is>
      </c>
      <c r="E292" t="inlineStr">
        <is>
          <t>NORSJÖ</t>
        </is>
      </c>
      <c r="G292" t="n">
        <v>5.1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35871-2023</t>
        </is>
      </c>
      <c r="B293" s="1" t="n">
        <v>45147</v>
      </c>
      <c r="C293" s="1" t="n">
        <v>45190</v>
      </c>
      <c r="D293" t="inlineStr">
        <is>
          <t>VÄSTERBOTTENS LÄN</t>
        </is>
      </c>
      <c r="E293" t="inlineStr">
        <is>
          <t>NORSJÖ</t>
        </is>
      </c>
      <c r="G293" t="n">
        <v>33.4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35630-2023</t>
        </is>
      </c>
      <c r="B294" s="1" t="n">
        <v>45147</v>
      </c>
      <c r="C294" s="1" t="n">
        <v>45190</v>
      </c>
      <c r="D294" t="inlineStr">
        <is>
          <t>VÄSTERBOTTENS LÄN</t>
        </is>
      </c>
      <c r="E294" t="inlineStr">
        <is>
          <t>NORSJÖ</t>
        </is>
      </c>
      <c r="G294" t="n">
        <v>1.3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35999-2023</t>
        </is>
      </c>
      <c r="B295" s="1" t="n">
        <v>45149</v>
      </c>
      <c r="C295" s="1" t="n">
        <v>45190</v>
      </c>
      <c r="D295" t="inlineStr">
        <is>
          <t>VÄSTERBOTTENS LÄN</t>
        </is>
      </c>
      <c r="E295" t="inlineStr">
        <is>
          <t>NORSJÖ</t>
        </is>
      </c>
      <c r="G295" t="n">
        <v>19.8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36002-2023</t>
        </is>
      </c>
      <c r="B296" s="1" t="n">
        <v>45149</v>
      </c>
      <c r="C296" s="1" t="n">
        <v>45190</v>
      </c>
      <c r="D296" t="inlineStr">
        <is>
          <t>VÄSTERBOTTENS LÄN</t>
        </is>
      </c>
      <c r="E296" t="inlineStr">
        <is>
          <t>NORSJÖ</t>
        </is>
      </c>
      <c r="G296" t="n">
        <v>4.7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36474-2023</t>
        </is>
      </c>
      <c r="B297" s="1" t="n">
        <v>45152</v>
      </c>
      <c r="C297" s="1" t="n">
        <v>45190</v>
      </c>
      <c r="D297" t="inlineStr">
        <is>
          <t>VÄSTERBOTTENS LÄN</t>
        </is>
      </c>
      <c r="E297" t="inlineStr">
        <is>
          <t>NORSJÖ</t>
        </is>
      </c>
      <c r="G297" t="n">
        <v>5.2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36838-2023</t>
        </is>
      </c>
      <c r="B298" s="1" t="n">
        <v>45154</v>
      </c>
      <c r="C298" s="1" t="n">
        <v>45190</v>
      </c>
      <c r="D298" t="inlineStr">
        <is>
          <t>VÄSTERBOTTENS LÄN</t>
        </is>
      </c>
      <c r="E298" t="inlineStr">
        <is>
          <t>NORSJÖ</t>
        </is>
      </c>
      <c r="G298" t="n">
        <v>6.6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36842-2023</t>
        </is>
      </c>
      <c r="B299" s="1" t="n">
        <v>45154</v>
      </c>
      <c r="C299" s="1" t="n">
        <v>45190</v>
      </c>
      <c r="D299" t="inlineStr">
        <is>
          <t>VÄSTERBOTTENS LÄN</t>
        </is>
      </c>
      <c r="E299" t="inlineStr">
        <is>
          <t>NORSJÖ</t>
        </is>
      </c>
      <c r="G299" t="n">
        <v>2.9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37449-2023</t>
        </is>
      </c>
      <c r="B300" s="1" t="n">
        <v>45156</v>
      </c>
      <c r="C300" s="1" t="n">
        <v>45190</v>
      </c>
      <c r="D300" t="inlineStr">
        <is>
          <t>VÄSTERBOTTENS LÄN</t>
        </is>
      </c>
      <c r="E300" t="inlineStr">
        <is>
          <t>NORSJÖ</t>
        </is>
      </c>
      <c r="G300" t="n">
        <v>0.9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37562-2023</t>
        </is>
      </c>
      <c r="B301" s="1" t="n">
        <v>45159</v>
      </c>
      <c r="C301" s="1" t="n">
        <v>45190</v>
      </c>
      <c r="D301" t="inlineStr">
        <is>
          <t>VÄSTERBOTTENS LÄN</t>
        </is>
      </c>
      <c r="E301" t="inlineStr">
        <is>
          <t>NORSJÖ</t>
        </is>
      </c>
      <c r="G301" t="n">
        <v>7.9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37613-2023</t>
        </is>
      </c>
      <c r="B302" s="1" t="n">
        <v>45159</v>
      </c>
      <c r="C302" s="1" t="n">
        <v>45190</v>
      </c>
      <c r="D302" t="inlineStr">
        <is>
          <t>VÄSTERBOTTENS LÄN</t>
        </is>
      </c>
      <c r="E302" t="inlineStr">
        <is>
          <t>NORSJÖ</t>
        </is>
      </c>
      <c r="G302" t="n">
        <v>2.3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37756-2023</t>
        </is>
      </c>
      <c r="B303" s="1" t="n">
        <v>45159</v>
      </c>
      <c r="C303" s="1" t="n">
        <v>45190</v>
      </c>
      <c r="D303" t="inlineStr">
        <is>
          <t>VÄSTERBOTTENS LÄN</t>
        </is>
      </c>
      <c r="E303" t="inlineStr">
        <is>
          <t>NORSJÖ</t>
        </is>
      </c>
      <c r="G303" t="n">
        <v>3.4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37766-2023</t>
        </is>
      </c>
      <c r="B304" s="1" t="n">
        <v>45159</v>
      </c>
      <c r="C304" s="1" t="n">
        <v>45190</v>
      </c>
      <c r="D304" t="inlineStr">
        <is>
          <t>VÄSTERBOTTENS LÄN</t>
        </is>
      </c>
      <c r="E304" t="inlineStr">
        <is>
          <t>NORSJÖ</t>
        </is>
      </c>
      <c r="G304" t="n">
        <v>2.4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37794-2023</t>
        </is>
      </c>
      <c r="B305" s="1" t="n">
        <v>45159</v>
      </c>
      <c r="C305" s="1" t="n">
        <v>45190</v>
      </c>
      <c r="D305" t="inlineStr">
        <is>
          <t>VÄSTERBOTTENS LÄN</t>
        </is>
      </c>
      <c r="E305" t="inlineStr">
        <is>
          <t>NORSJÖ</t>
        </is>
      </c>
      <c r="G305" t="n">
        <v>2.8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37732-2023</t>
        </is>
      </c>
      <c r="B306" s="1" t="n">
        <v>45159</v>
      </c>
      <c r="C306" s="1" t="n">
        <v>45190</v>
      </c>
      <c r="D306" t="inlineStr">
        <is>
          <t>VÄSTERBOTTENS LÄN</t>
        </is>
      </c>
      <c r="E306" t="inlineStr">
        <is>
          <t>NORSJÖ</t>
        </is>
      </c>
      <c r="G306" t="n">
        <v>4.2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38080-2023</t>
        </is>
      </c>
      <c r="B307" s="1" t="n">
        <v>45160</v>
      </c>
      <c r="C307" s="1" t="n">
        <v>45190</v>
      </c>
      <c r="D307" t="inlineStr">
        <is>
          <t>VÄSTERBOTTENS LÄN</t>
        </is>
      </c>
      <c r="E307" t="inlineStr">
        <is>
          <t>NORSJÖ</t>
        </is>
      </c>
      <c r="G307" t="n">
        <v>1.1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38081-2023</t>
        </is>
      </c>
      <c r="B308" s="1" t="n">
        <v>45160</v>
      </c>
      <c r="C308" s="1" t="n">
        <v>45190</v>
      </c>
      <c r="D308" t="inlineStr">
        <is>
          <t>VÄSTERBOTTENS LÄN</t>
        </is>
      </c>
      <c r="E308" t="inlineStr">
        <is>
          <t>NORSJÖ</t>
        </is>
      </c>
      <c r="G308" t="n">
        <v>1.6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38082-2023</t>
        </is>
      </c>
      <c r="B309" s="1" t="n">
        <v>45160</v>
      </c>
      <c r="C309" s="1" t="n">
        <v>45190</v>
      </c>
      <c r="D309" t="inlineStr">
        <is>
          <t>VÄSTERBOTTENS LÄN</t>
        </is>
      </c>
      <c r="E309" t="inlineStr">
        <is>
          <t>NORSJÖ</t>
        </is>
      </c>
      <c r="G309" t="n">
        <v>3.5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38195-2023</t>
        </is>
      </c>
      <c r="B310" s="1" t="n">
        <v>45161</v>
      </c>
      <c r="C310" s="1" t="n">
        <v>45190</v>
      </c>
      <c r="D310" t="inlineStr">
        <is>
          <t>VÄSTERBOTTENS LÄN</t>
        </is>
      </c>
      <c r="E310" t="inlineStr">
        <is>
          <t>NORSJÖ</t>
        </is>
      </c>
      <c r="G310" t="n">
        <v>7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38272-2023</t>
        </is>
      </c>
      <c r="B311" s="1" t="n">
        <v>45161</v>
      </c>
      <c r="C311" s="1" t="n">
        <v>45190</v>
      </c>
      <c r="D311" t="inlineStr">
        <is>
          <t>VÄSTERBOTTENS LÄN</t>
        </is>
      </c>
      <c r="E311" t="inlineStr">
        <is>
          <t>NORSJÖ</t>
        </is>
      </c>
      <c r="G311" t="n">
        <v>3.4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38200-2023</t>
        </is>
      </c>
      <c r="B312" s="1" t="n">
        <v>45161</v>
      </c>
      <c r="C312" s="1" t="n">
        <v>45190</v>
      </c>
      <c r="D312" t="inlineStr">
        <is>
          <t>VÄSTERBOTTENS LÄN</t>
        </is>
      </c>
      <c r="E312" t="inlineStr">
        <is>
          <t>NORSJÖ</t>
        </is>
      </c>
      <c r="G312" t="n">
        <v>3.2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38808-2023</t>
        </is>
      </c>
      <c r="B313" s="1" t="n">
        <v>45161</v>
      </c>
      <c r="C313" s="1" t="n">
        <v>45190</v>
      </c>
      <c r="D313" t="inlineStr">
        <is>
          <t>VÄSTERBOTTENS LÄN</t>
        </is>
      </c>
      <c r="E313" t="inlineStr">
        <is>
          <t>NORSJÖ</t>
        </is>
      </c>
      <c r="G313" t="n">
        <v>20.4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38671-2023</t>
        </is>
      </c>
      <c r="B314" s="1" t="n">
        <v>45162</v>
      </c>
      <c r="C314" s="1" t="n">
        <v>45190</v>
      </c>
      <c r="D314" t="inlineStr">
        <is>
          <t>VÄSTERBOTTENS LÄN</t>
        </is>
      </c>
      <c r="E314" t="inlineStr">
        <is>
          <t>NORSJÖ</t>
        </is>
      </c>
      <c r="G314" t="n">
        <v>4.5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39350-2023</t>
        </is>
      </c>
      <c r="B315" s="1" t="n">
        <v>45162</v>
      </c>
      <c r="C315" s="1" t="n">
        <v>45190</v>
      </c>
      <c r="D315" t="inlineStr">
        <is>
          <t>VÄSTERBOTTENS LÄN</t>
        </is>
      </c>
      <c r="E315" t="inlineStr">
        <is>
          <t>NORSJÖ</t>
        </is>
      </c>
      <c r="G315" t="n">
        <v>2.5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38672-2023</t>
        </is>
      </c>
      <c r="B316" s="1" t="n">
        <v>45162</v>
      </c>
      <c r="C316" s="1" t="n">
        <v>45190</v>
      </c>
      <c r="D316" t="inlineStr">
        <is>
          <t>VÄSTERBOTTENS LÄN</t>
        </is>
      </c>
      <c r="E316" t="inlineStr">
        <is>
          <t>NORSJÖ</t>
        </is>
      </c>
      <c r="G316" t="n">
        <v>65.8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38798-2023</t>
        </is>
      </c>
      <c r="B317" s="1" t="n">
        <v>45163</v>
      </c>
      <c r="C317" s="1" t="n">
        <v>45190</v>
      </c>
      <c r="D317" t="inlineStr">
        <is>
          <t>VÄSTERBOTTENS LÄN</t>
        </is>
      </c>
      <c r="E317" t="inlineStr">
        <is>
          <t>NORSJÖ</t>
        </is>
      </c>
      <c r="F317" t="inlineStr">
        <is>
          <t>Sveaskog</t>
        </is>
      </c>
      <c r="G317" t="n">
        <v>12.5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38815-2023</t>
        </is>
      </c>
      <c r="B318" s="1" t="n">
        <v>45163</v>
      </c>
      <c r="C318" s="1" t="n">
        <v>45190</v>
      </c>
      <c r="D318" t="inlineStr">
        <is>
          <t>VÄSTERBOTTENS LÄN</t>
        </is>
      </c>
      <c r="E318" t="inlineStr">
        <is>
          <t>NORSJÖ</t>
        </is>
      </c>
      <c r="F318" t="inlineStr">
        <is>
          <t>Sveaskog</t>
        </is>
      </c>
      <c r="G318" t="n">
        <v>12.3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38822-2023</t>
        </is>
      </c>
      <c r="B319" s="1" t="n">
        <v>45163</v>
      </c>
      <c r="C319" s="1" t="n">
        <v>45190</v>
      </c>
      <c r="D319" t="inlineStr">
        <is>
          <t>VÄSTERBOTTENS LÄN</t>
        </is>
      </c>
      <c r="E319" t="inlineStr">
        <is>
          <t>NORSJÖ</t>
        </is>
      </c>
      <c r="G319" t="n">
        <v>2.8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38835-2023</t>
        </is>
      </c>
      <c r="B320" s="1" t="n">
        <v>45163</v>
      </c>
      <c r="C320" s="1" t="n">
        <v>45190</v>
      </c>
      <c r="D320" t="inlineStr">
        <is>
          <t>VÄSTERBOTTENS LÄN</t>
        </is>
      </c>
      <c r="E320" t="inlineStr">
        <is>
          <t>NORSJÖ</t>
        </is>
      </c>
      <c r="F320" t="inlineStr">
        <is>
          <t>Sveaskog</t>
        </is>
      </c>
      <c r="G320" t="n">
        <v>24.3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38848-2023</t>
        </is>
      </c>
      <c r="B321" s="1" t="n">
        <v>45163</v>
      </c>
      <c r="C321" s="1" t="n">
        <v>45190</v>
      </c>
      <c r="D321" t="inlineStr">
        <is>
          <t>VÄSTERBOTTENS LÄN</t>
        </is>
      </c>
      <c r="E321" t="inlineStr">
        <is>
          <t>NORSJÖ</t>
        </is>
      </c>
      <c r="F321" t="inlineStr">
        <is>
          <t>Sveaskog</t>
        </is>
      </c>
      <c r="G321" t="n">
        <v>15.4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38792-2023</t>
        </is>
      </c>
      <c r="B322" s="1" t="n">
        <v>45163</v>
      </c>
      <c r="C322" s="1" t="n">
        <v>45190</v>
      </c>
      <c r="D322" t="inlineStr">
        <is>
          <t>VÄSTERBOTTENS LÄN</t>
        </is>
      </c>
      <c r="E322" t="inlineStr">
        <is>
          <t>NORSJÖ</t>
        </is>
      </c>
      <c r="F322" t="inlineStr">
        <is>
          <t>Sveaskog</t>
        </is>
      </c>
      <c r="G322" t="n">
        <v>10.7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38812-2023</t>
        </is>
      </c>
      <c r="B323" s="1" t="n">
        <v>45163</v>
      </c>
      <c r="C323" s="1" t="n">
        <v>45190</v>
      </c>
      <c r="D323" t="inlineStr">
        <is>
          <t>VÄSTERBOTTENS LÄN</t>
        </is>
      </c>
      <c r="E323" t="inlineStr">
        <is>
          <t>NORSJÖ</t>
        </is>
      </c>
      <c r="F323" t="inlineStr">
        <is>
          <t>Sveaskog</t>
        </is>
      </c>
      <c r="G323" t="n">
        <v>15.5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38819-2023</t>
        </is>
      </c>
      <c r="B324" s="1" t="n">
        <v>45163</v>
      </c>
      <c r="C324" s="1" t="n">
        <v>45190</v>
      </c>
      <c r="D324" t="inlineStr">
        <is>
          <t>VÄSTERBOTTENS LÄN</t>
        </is>
      </c>
      <c r="E324" t="inlineStr">
        <is>
          <t>NORSJÖ</t>
        </is>
      </c>
      <c r="G324" t="n">
        <v>1.2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38828-2023</t>
        </is>
      </c>
      <c r="B325" s="1" t="n">
        <v>45163</v>
      </c>
      <c r="C325" s="1" t="n">
        <v>45190</v>
      </c>
      <c r="D325" t="inlineStr">
        <is>
          <t>VÄSTERBOTTENS LÄN</t>
        </is>
      </c>
      <c r="E325" t="inlineStr">
        <is>
          <t>NORSJÖ</t>
        </is>
      </c>
      <c r="F325" t="inlineStr">
        <is>
          <t>Sveaskog</t>
        </is>
      </c>
      <c r="G325" t="n">
        <v>8.199999999999999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38843-2023</t>
        </is>
      </c>
      <c r="B326" s="1" t="n">
        <v>45163</v>
      </c>
      <c r="C326" s="1" t="n">
        <v>45190</v>
      </c>
      <c r="D326" t="inlineStr">
        <is>
          <t>VÄSTERBOTTENS LÄN</t>
        </is>
      </c>
      <c r="E326" t="inlineStr">
        <is>
          <t>NORSJÖ</t>
        </is>
      </c>
      <c r="F326" t="inlineStr">
        <is>
          <t>Sveaskog</t>
        </is>
      </c>
      <c r="G326" t="n">
        <v>24.3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38853-2023</t>
        </is>
      </c>
      <c r="B327" s="1" t="n">
        <v>45163</v>
      </c>
      <c r="C327" s="1" t="n">
        <v>45190</v>
      </c>
      <c r="D327" t="inlineStr">
        <is>
          <t>VÄSTERBOTTENS LÄN</t>
        </is>
      </c>
      <c r="E327" t="inlineStr">
        <is>
          <t>NORSJÖ</t>
        </is>
      </c>
      <c r="F327" t="inlineStr">
        <is>
          <t>Sveaskog</t>
        </is>
      </c>
      <c r="G327" t="n">
        <v>10.9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38782-2023</t>
        </is>
      </c>
      <c r="B328" s="1" t="n">
        <v>45163</v>
      </c>
      <c r="C328" s="1" t="n">
        <v>45190</v>
      </c>
      <c r="D328" t="inlineStr">
        <is>
          <t>VÄSTERBOTTENS LÄN</t>
        </is>
      </c>
      <c r="E328" t="inlineStr">
        <is>
          <t>NORSJÖ</t>
        </is>
      </c>
      <c r="F328" t="inlineStr">
        <is>
          <t>Sveaskog</t>
        </is>
      </c>
      <c r="G328" t="n">
        <v>22.7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38801-2023</t>
        </is>
      </c>
      <c r="B329" s="1" t="n">
        <v>45163</v>
      </c>
      <c r="C329" s="1" t="n">
        <v>45190</v>
      </c>
      <c r="D329" t="inlineStr">
        <is>
          <t>VÄSTERBOTTENS LÄN</t>
        </is>
      </c>
      <c r="E329" t="inlineStr">
        <is>
          <t>NORSJÖ</t>
        </is>
      </c>
      <c r="F329" t="inlineStr">
        <is>
          <t>Sveaskog</t>
        </is>
      </c>
      <c r="G329" t="n">
        <v>21.3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38810-2023</t>
        </is>
      </c>
      <c r="B330" s="1" t="n">
        <v>45163</v>
      </c>
      <c r="C330" s="1" t="n">
        <v>45190</v>
      </c>
      <c r="D330" t="inlineStr">
        <is>
          <t>VÄSTERBOTTENS LÄN</t>
        </is>
      </c>
      <c r="E330" t="inlineStr">
        <is>
          <t>NORSJÖ</t>
        </is>
      </c>
      <c r="F330" t="inlineStr">
        <is>
          <t>Sveaskog</t>
        </is>
      </c>
      <c r="G330" t="n">
        <v>7.7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38816-2023</t>
        </is>
      </c>
      <c r="B331" s="1" t="n">
        <v>45163</v>
      </c>
      <c r="C331" s="1" t="n">
        <v>45190</v>
      </c>
      <c r="D331" t="inlineStr">
        <is>
          <t>VÄSTERBOTTENS LÄN</t>
        </is>
      </c>
      <c r="E331" t="inlineStr">
        <is>
          <t>NORSJÖ</t>
        </is>
      </c>
      <c r="G331" t="n">
        <v>8.199999999999999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38824-2023</t>
        </is>
      </c>
      <c r="B332" s="1" t="n">
        <v>45163</v>
      </c>
      <c r="C332" s="1" t="n">
        <v>45190</v>
      </c>
      <c r="D332" t="inlineStr">
        <is>
          <t>VÄSTERBOTTENS LÄN</t>
        </is>
      </c>
      <c r="E332" t="inlineStr">
        <is>
          <t>NORSJÖ</t>
        </is>
      </c>
      <c r="F332" t="inlineStr">
        <is>
          <t>Sveaskog</t>
        </is>
      </c>
      <c r="G332" t="n">
        <v>15.7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38839-2023</t>
        </is>
      </c>
      <c r="B333" s="1" t="n">
        <v>45163</v>
      </c>
      <c r="C333" s="1" t="n">
        <v>45190</v>
      </c>
      <c r="D333" t="inlineStr">
        <is>
          <t>VÄSTERBOTTENS LÄN</t>
        </is>
      </c>
      <c r="E333" t="inlineStr">
        <is>
          <t>NORSJÖ</t>
        </is>
      </c>
      <c r="F333" t="inlineStr">
        <is>
          <t>Sveaskog</t>
        </is>
      </c>
      <c r="G333" t="n">
        <v>11.6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38861-2023</t>
        </is>
      </c>
      <c r="B334" s="1" t="n">
        <v>45163</v>
      </c>
      <c r="C334" s="1" t="n">
        <v>45190</v>
      </c>
      <c r="D334" t="inlineStr">
        <is>
          <t>VÄSTERBOTTENS LÄN</t>
        </is>
      </c>
      <c r="E334" t="inlineStr">
        <is>
          <t>NORSJÖ</t>
        </is>
      </c>
      <c r="F334" t="inlineStr">
        <is>
          <t>Sveaskog</t>
        </is>
      </c>
      <c r="G334" t="n">
        <v>4.4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38776-2023</t>
        </is>
      </c>
      <c r="B335" s="1" t="n">
        <v>45163</v>
      </c>
      <c r="C335" s="1" t="n">
        <v>45190</v>
      </c>
      <c r="D335" t="inlineStr">
        <is>
          <t>VÄSTERBOTTENS LÄN</t>
        </is>
      </c>
      <c r="E335" t="inlineStr">
        <is>
          <t>NORSJÖ</t>
        </is>
      </c>
      <c r="F335" t="inlineStr">
        <is>
          <t>Sveaskog</t>
        </is>
      </c>
      <c r="G335" t="n">
        <v>19.6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38796-2023</t>
        </is>
      </c>
      <c r="B336" s="1" t="n">
        <v>45163</v>
      </c>
      <c r="C336" s="1" t="n">
        <v>45190</v>
      </c>
      <c r="D336" t="inlineStr">
        <is>
          <t>VÄSTERBOTTENS LÄN</t>
        </is>
      </c>
      <c r="E336" t="inlineStr">
        <is>
          <t>NORSJÖ</t>
        </is>
      </c>
      <c r="F336" t="inlineStr">
        <is>
          <t>Sveaskog</t>
        </is>
      </c>
      <c r="G336" t="n">
        <v>13.9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38814-2023</t>
        </is>
      </c>
      <c r="B337" s="1" t="n">
        <v>45163</v>
      </c>
      <c r="C337" s="1" t="n">
        <v>45190</v>
      </c>
      <c r="D337" t="inlineStr">
        <is>
          <t>VÄSTERBOTTENS LÄN</t>
        </is>
      </c>
      <c r="E337" t="inlineStr">
        <is>
          <t>NORSJÖ</t>
        </is>
      </c>
      <c r="F337" t="inlineStr">
        <is>
          <t>Sveaskog</t>
        </is>
      </c>
      <c r="G337" t="n">
        <v>12.2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38832-2023</t>
        </is>
      </c>
      <c r="B338" s="1" t="n">
        <v>45163</v>
      </c>
      <c r="C338" s="1" t="n">
        <v>45190</v>
      </c>
      <c r="D338" t="inlineStr">
        <is>
          <t>VÄSTERBOTTENS LÄN</t>
        </is>
      </c>
      <c r="E338" t="inlineStr">
        <is>
          <t>NORSJÖ</t>
        </is>
      </c>
      <c r="F338" t="inlineStr">
        <is>
          <t>Sveaskog</t>
        </is>
      </c>
      <c r="G338" t="n">
        <v>20.7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38990-2023</t>
        </is>
      </c>
      <c r="B339" s="1" t="n">
        <v>45163</v>
      </c>
      <c r="C339" s="1" t="n">
        <v>45190</v>
      </c>
      <c r="D339" t="inlineStr">
        <is>
          <t>VÄSTERBOTTENS LÄN</t>
        </is>
      </c>
      <c r="E339" t="inlineStr">
        <is>
          <t>NORSJÖ</t>
        </is>
      </c>
      <c r="F339" t="inlineStr">
        <is>
          <t>Sveaskog</t>
        </is>
      </c>
      <c r="G339" t="n">
        <v>2.7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39280-2023</t>
        </is>
      </c>
      <c r="B340" s="1" t="n">
        <v>45166</v>
      </c>
      <c r="C340" s="1" t="n">
        <v>45190</v>
      </c>
      <c r="D340" t="inlineStr">
        <is>
          <t>VÄSTERBOTTENS LÄN</t>
        </is>
      </c>
      <c r="E340" t="inlineStr">
        <is>
          <t>NORSJÖ</t>
        </is>
      </c>
      <c r="F340" t="inlineStr">
        <is>
          <t>Sveaskog</t>
        </is>
      </c>
      <c r="G340" t="n">
        <v>5.8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39365-2023</t>
        </is>
      </c>
      <c r="B341" s="1" t="n">
        <v>45166</v>
      </c>
      <c r="C341" s="1" t="n">
        <v>45190</v>
      </c>
      <c r="D341" t="inlineStr">
        <is>
          <t>VÄSTERBOTTENS LÄN</t>
        </is>
      </c>
      <c r="E341" t="inlineStr">
        <is>
          <t>NORSJÖ</t>
        </is>
      </c>
      <c r="F341" t="inlineStr">
        <is>
          <t>Sveaskog</t>
        </is>
      </c>
      <c r="G341" t="n">
        <v>15.8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39262-2023</t>
        </is>
      </c>
      <c r="B342" s="1" t="n">
        <v>45166</v>
      </c>
      <c r="C342" s="1" t="n">
        <v>45190</v>
      </c>
      <c r="D342" t="inlineStr">
        <is>
          <t>VÄSTERBOTTENS LÄN</t>
        </is>
      </c>
      <c r="E342" t="inlineStr">
        <is>
          <t>NORSJÖ</t>
        </is>
      </c>
      <c r="F342" t="inlineStr">
        <is>
          <t>Sveaskog</t>
        </is>
      </c>
      <c r="G342" t="n">
        <v>16.4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39483-2023</t>
        </is>
      </c>
      <c r="B343" s="1" t="n">
        <v>45166</v>
      </c>
      <c r="C343" s="1" t="n">
        <v>45190</v>
      </c>
      <c r="D343" t="inlineStr">
        <is>
          <t>VÄSTERBOTTENS LÄN</t>
        </is>
      </c>
      <c r="E343" t="inlineStr">
        <is>
          <t>NORSJÖ</t>
        </is>
      </c>
      <c r="G343" t="n">
        <v>18.5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40081-2023</t>
        </is>
      </c>
      <c r="B344" s="1" t="n">
        <v>45168</v>
      </c>
      <c r="C344" s="1" t="n">
        <v>45190</v>
      </c>
      <c r="D344" t="inlineStr">
        <is>
          <t>VÄSTERBOTTENS LÄN</t>
        </is>
      </c>
      <c r="E344" t="inlineStr">
        <is>
          <t>NORSJÖ</t>
        </is>
      </c>
      <c r="G344" t="n">
        <v>5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>
      <c r="A345" t="inlineStr">
        <is>
          <t>A 44310-2023</t>
        </is>
      </c>
      <c r="B345" s="1" t="n">
        <v>45187</v>
      </c>
      <c r="C345" s="1" t="n">
        <v>45190</v>
      </c>
      <c r="D345" t="inlineStr">
        <is>
          <t>VÄSTERBOTTENS LÄN</t>
        </is>
      </c>
      <c r="E345" t="inlineStr">
        <is>
          <t>NORSJÖ</t>
        </is>
      </c>
      <c r="G345" t="n">
        <v>1.9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2023-09-21T06:51:14Z</dcterms:created>
  <dcterms:modified xmlns:dcterms="http://purl.org/dc/terms/" xmlns:xsi="http://www.w3.org/2001/XMLSchema-instance" xsi:type="dcterms:W3CDTF">2023-09-21T06:51:14Z</dcterms:modified>
</cp:coreProperties>
</file>