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45182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45182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45182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45182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45182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45182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45182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45182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45182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45182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45182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45182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45182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45182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45182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45182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45182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45182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45182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45182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45182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45182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45182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45182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45182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45182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45182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45182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45182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45182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45182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45182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45182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45182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45182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45182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45182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45182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45182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45182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45182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45182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45182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45182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45182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45182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45182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45182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45182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58767-2018.xlsx")</f>
        <v/>
      </c>
      <c r="T51">
        <f>HYPERLINK("https://klasma.github.io/Logging_NYKOPING/kartor/A 58767-2018.png")</f>
        <v/>
      </c>
      <c r="V51">
        <f>HYPERLINK("https://klasma.github.io/Logging_NYKOPING/klagomål/A 58767-2018.docx")</f>
        <v/>
      </c>
      <c r="W51">
        <f>HYPERLINK("https://klasma.github.io/Logging_NYKOPING/klagomålsmail/A 58767-2018.docx")</f>
        <v/>
      </c>
      <c r="X51">
        <f>HYPERLINK("https://klasma.github.io/Logging_NYKOPING/tillsyn/A 58767-2018.docx")</f>
        <v/>
      </c>
      <c r="Y51">
        <f>HYPERLINK("https://klasma.github.io/Logging_NYKOPING/tillsynsmail/A 58767-2018.docx")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45182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67790-2018.xlsx")</f>
        <v/>
      </c>
      <c r="T52">
        <f>HYPERLINK("https://klasma.github.io/Logging_NYKOPING/kartor/A 67790-2018.png")</f>
        <v/>
      </c>
      <c r="V52">
        <f>HYPERLINK("https://klasma.github.io/Logging_NYKOPING/klagomål/A 67790-2018.docx")</f>
        <v/>
      </c>
      <c r="W52">
        <f>HYPERLINK("https://klasma.github.io/Logging_NYKOPING/klagomålsmail/A 67790-2018.docx")</f>
        <v/>
      </c>
      <c r="X52">
        <f>HYPERLINK("https://klasma.github.io/Logging_NYKOPING/tillsyn/A 67790-2018.docx")</f>
        <v/>
      </c>
      <c r="Y52">
        <f>HYPERLINK("https://klasma.github.io/Logging_NYKOPING/tillsynsmail/A 67790-2018.docx")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45182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68180-2018.xlsx")</f>
        <v/>
      </c>
      <c r="T53">
        <f>HYPERLINK("https://klasma.github.io/Logging_NYKOPING/kartor/A 68180-2018.png")</f>
        <v/>
      </c>
      <c r="V53">
        <f>HYPERLINK("https://klasma.github.io/Logging_NYKOPING/klagomål/A 68180-2018.docx")</f>
        <v/>
      </c>
      <c r="W53">
        <f>HYPERLINK("https://klasma.github.io/Logging_NYKOPING/klagomålsmail/A 68180-2018.docx")</f>
        <v/>
      </c>
      <c r="X53">
        <f>HYPERLINK("https://klasma.github.io/Logging_NYKOPING/tillsyn/A 68180-2018.docx")</f>
        <v/>
      </c>
      <c r="Y53">
        <f>HYPERLINK("https://klasma.github.io/Logging_NYKOPING/tillsynsmail/A 68180-2018.docx")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45182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9659-2019.xlsx")</f>
        <v/>
      </c>
      <c r="T54">
        <f>HYPERLINK("https://klasma.github.io/Logging_NYKOPING/kartor/A 9659-2019.png")</f>
        <v/>
      </c>
      <c r="V54">
        <f>HYPERLINK("https://klasma.github.io/Logging_NYKOPING/klagomål/A 9659-2019.docx")</f>
        <v/>
      </c>
      <c r="W54">
        <f>HYPERLINK("https://klasma.github.io/Logging_NYKOPING/klagomålsmail/A 9659-2019.docx")</f>
        <v/>
      </c>
      <c r="X54">
        <f>HYPERLINK("https://klasma.github.io/Logging_NYKOPING/tillsyn/A 9659-2019.docx")</f>
        <v/>
      </c>
      <c r="Y54">
        <f>HYPERLINK("https://klasma.github.io/Logging_NYKOPING/tillsynsmail/A 9659-2019.docx")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45182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13821-2019.xlsx")</f>
        <v/>
      </c>
      <c r="T55">
        <f>HYPERLINK("https://klasma.github.io/Logging_NYKOPING/kartor/A 13821-2019.png")</f>
        <v/>
      </c>
      <c r="V55">
        <f>HYPERLINK("https://klasma.github.io/Logging_NYKOPING/klagomål/A 13821-2019.docx")</f>
        <v/>
      </c>
      <c r="W55">
        <f>HYPERLINK("https://klasma.github.io/Logging_NYKOPING/klagomålsmail/A 13821-2019.docx")</f>
        <v/>
      </c>
      <c r="X55">
        <f>HYPERLINK("https://klasma.github.io/Logging_NYKOPING/tillsyn/A 13821-2019.docx")</f>
        <v/>
      </c>
      <c r="Y55">
        <f>HYPERLINK("https://klasma.github.io/Logging_NYKOPING/tillsynsmail/A 13821-2019.docx")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45182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23556-2019.xlsx")</f>
        <v/>
      </c>
      <c r="T56">
        <f>HYPERLINK("https://klasma.github.io/Logging_NYKOPING/kartor/A 23556-2019.png")</f>
        <v/>
      </c>
      <c r="V56">
        <f>HYPERLINK("https://klasma.github.io/Logging_NYKOPING/klagomål/A 23556-2019.docx")</f>
        <v/>
      </c>
      <c r="W56">
        <f>HYPERLINK("https://klasma.github.io/Logging_NYKOPING/klagomålsmail/A 23556-2019.docx")</f>
        <v/>
      </c>
      <c r="X56">
        <f>HYPERLINK("https://klasma.github.io/Logging_NYKOPING/tillsyn/A 23556-2019.docx")</f>
        <v/>
      </c>
      <c r="Y56">
        <f>HYPERLINK("https://klasma.github.io/Logging_NYKOPING/tillsynsmail/A 23556-2019.docx")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45182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28647-2019.xlsx")</f>
        <v/>
      </c>
      <c r="T57">
        <f>HYPERLINK("https://klasma.github.io/Logging_NYKOPING/kartor/A 28647-2019.png")</f>
        <v/>
      </c>
      <c r="V57">
        <f>HYPERLINK("https://klasma.github.io/Logging_NYKOPING/klagomål/A 28647-2019.docx")</f>
        <v/>
      </c>
      <c r="W57">
        <f>HYPERLINK("https://klasma.github.io/Logging_NYKOPING/klagomålsmail/A 28647-2019.docx")</f>
        <v/>
      </c>
      <c r="X57">
        <f>HYPERLINK("https://klasma.github.io/Logging_NYKOPING/tillsyn/A 28647-2019.docx")</f>
        <v/>
      </c>
      <c r="Y57">
        <f>HYPERLINK("https://klasma.github.io/Logging_NYKOPING/tillsynsmail/A 28647-2019.docx")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45182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28403-2019.xlsx")</f>
        <v/>
      </c>
      <c r="T58">
        <f>HYPERLINK("https://klasma.github.io/Logging_NYKOPING/kartor/A 28403-2019.png")</f>
        <v/>
      </c>
      <c r="V58">
        <f>HYPERLINK("https://klasma.github.io/Logging_NYKOPING/klagomål/A 28403-2019.docx")</f>
        <v/>
      </c>
      <c r="W58">
        <f>HYPERLINK("https://klasma.github.io/Logging_NYKOPING/klagomålsmail/A 28403-2019.docx")</f>
        <v/>
      </c>
      <c r="X58">
        <f>HYPERLINK("https://klasma.github.io/Logging_NYKOPING/tillsyn/A 28403-2019.docx")</f>
        <v/>
      </c>
      <c r="Y58">
        <f>HYPERLINK("https://klasma.github.io/Logging_NYKOPING/tillsynsmail/A 28403-2019.docx")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45182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30159-2019.xlsx")</f>
        <v/>
      </c>
      <c r="T59">
        <f>HYPERLINK("https://klasma.github.io/Logging_NYKOPING/kartor/A 30159-2019.png")</f>
        <v/>
      </c>
      <c r="V59">
        <f>HYPERLINK("https://klasma.github.io/Logging_NYKOPING/klagomål/A 30159-2019.docx")</f>
        <v/>
      </c>
      <c r="W59">
        <f>HYPERLINK("https://klasma.github.io/Logging_NYKOPING/klagomålsmail/A 30159-2019.docx")</f>
        <v/>
      </c>
      <c r="X59">
        <f>HYPERLINK("https://klasma.github.io/Logging_NYKOPING/tillsyn/A 30159-2019.docx")</f>
        <v/>
      </c>
      <c r="Y59">
        <f>HYPERLINK("https://klasma.github.io/Logging_NYKOPING/tillsynsmail/A 30159-2019.docx")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45182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33322-2019.xlsx")</f>
        <v/>
      </c>
      <c r="T60">
        <f>HYPERLINK("https://klasma.github.io/Logging_NYKOPING/kartor/A 33322-2019.png")</f>
        <v/>
      </c>
      <c r="V60">
        <f>HYPERLINK("https://klasma.github.io/Logging_NYKOPING/klagomål/A 33322-2019.docx")</f>
        <v/>
      </c>
      <c r="W60">
        <f>HYPERLINK("https://klasma.github.io/Logging_NYKOPING/klagomålsmail/A 33322-2019.docx")</f>
        <v/>
      </c>
      <c r="X60">
        <f>HYPERLINK("https://klasma.github.io/Logging_NYKOPING/tillsyn/A 33322-2019.docx")</f>
        <v/>
      </c>
      <c r="Y60">
        <f>HYPERLINK("https://klasma.github.io/Logging_NYKOPING/tillsynsmail/A 33322-2019.docx")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45182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35143-2019.xlsx")</f>
        <v/>
      </c>
      <c r="T61">
        <f>HYPERLINK("https://klasma.github.io/Logging_NYKOPING/kartor/A 35143-2019.png")</f>
        <v/>
      </c>
      <c r="V61">
        <f>HYPERLINK("https://klasma.github.io/Logging_NYKOPING/klagomål/A 35143-2019.docx")</f>
        <v/>
      </c>
      <c r="W61">
        <f>HYPERLINK("https://klasma.github.io/Logging_NYKOPING/klagomålsmail/A 35143-2019.docx")</f>
        <v/>
      </c>
      <c r="X61">
        <f>HYPERLINK("https://klasma.github.io/Logging_NYKOPING/tillsyn/A 35143-2019.docx")</f>
        <v/>
      </c>
      <c r="Y61">
        <f>HYPERLINK("https://klasma.github.io/Logging_NYKOPING/tillsynsmail/A 35143-2019.docx")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45182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42633-2019.xlsx")</f>
        <v/>
      </c>
      <c r="T62">
        <f>HYPERLINK("https://klasma.github.io/Logging_NYKOPING/kartor/A 42633-2019.png")</f>
        <v/>
      </c>
      <c r="V62">
        <f>HYPERLINK("https://klasma.github.io/Logging_NYKOPING/klagomål/A 42633-2019.docx")</f>
        <v/>
      </c>
      <c r="W62">
        <f>HYPERLINK("https://klasma.github.io/Logging_NYKOPING/klagomålsmail/A 42633-2019.docx")</f>
        <v/>
      </c>
      <c r="X62">
        <f>HYPERLINK("https://klasma.github.io/Logging_NYKOPING/tillsyn/A 42633-2019.docx")</f>
        <v/>
      </c>
      <c r="Y62">
        <f>HYPERLINK("https://klasma.github.io/Logging_NYKOPING/tillsynsmail/A 42633-2019.docx")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45182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54163-2019.xlsx")</f>
        <v/>
      </c>
      <c r="T63">
        <f>HYPERLINK("https://klasma.github.io/Logging_NYKOPING/kartor/A 54163-2019.png")</f>
        <v/>
      </c>
      <c r="V63">
        <f>HYPERLINK("https://klasma.github.io/Logging_NYKOPING/klagomål/A 54163-2019.docx")</f>
        <v/>
      </c>
      <c r="W63">
        <f>HYPERLINK("https://klasma.github.io/Logging_NYKOPING/klagomålsmail/A 54163-2019.docx")</f>
        <v/>
      </c>
      <c r="X63">
        <f>HYPERLINK("https://klasma.github.io/Logging_NYKOPING/tillsyn/A 54163-2019.docx")</f>
        <v/>
      </c>
      <c r="Y63">
        <f>HYPERLINK("https://klasma.github.io/Logging_NYKOPING/tillsynsmail/A 54163-2019.docx")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45182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872-2020.xlsx")</f>
        <v/>
      </c>
      <c r="T64">
        <f>HYPERLINK("https://klasma.github.io/Logging_NYKOPING/kartor/A 872-2020.png")</f>
        <v/>
      </c>
      <c r="V64">
        <f>HYPERLINK("https://klasma.github.io/Logging_NYKOPING/klagomål/A 872-2020.docx")</f>
        <v/>
      </c>
      <c r="W64">
        <f>HYPERLINK("https://klasma.github.io/Logging_NYKOPING/klagomålsmail/A 872-2020.docx")</f>
        <v/>
      </c>
      <c r="X64">
        <f>HYPERLINK("https://klasma.github.io/Logging_NYKOPING/tillsyn/A 872-2020.docx")</f>
        <v/>
      </c>
      <c r="Y64">
        <f>HYPERLINK("https://klasma.github.io/Logging_NYKOPING/tillsynsmail/A 872-2020.docx")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45182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1380-2020.xlsx")</f>
        <v/>
      </c>
      <c r="T65">
        <f>HYPERLINK("https://klasma.github.io/Logging_NYKOPING/kartor/A 1380-2020.png")</f>
        <v/>
      </c>
      <c r="V65">
        <f>HYPERLINK("https://klasma.github.io/Logging_NYKOPING/klagomål/A 1380-2020.docx")</f>
        <v/>
      </c>
      <c r="W65">
        <f>HYPERLINK("https://klasma.github.io/Logging_NYKOPING/klagomålsmail/A 1380-2020.docx")</f>
        <v/>
      </c>
      <c r="X65">
        <f>HYPERLINK("https://klasma.github.io/Logging_NYKOPING/tillsyn/A 1380-2020.docx")</f>
        <v/>
      </c>
      <c r="Y65">
        <f>HYPERLINK("https://klasma.github.io/Logging_NYKOPING/tillsynsmail/A 1380-2020.docx")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45182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4244-2020.xlsx")</f>
        <v/>
      </c>
      <c r="T66">
        <f>HYPERLINK("https://klasma.github.io/Logging_NYKOPING/kartor/A 4244-2020.png")</f>
        <v/>
      </c>
      <c r="U66">
        <f>HYPERLINK("https://klasma.github.io/Logging_NYKOPING/knärot/A 4244-2020.png")</f>
        <v/>
      </c>
      <c r="V66">
        <f>HYPERLINK("https://klasma.github.io/Logging_NYKOPING/klagomål/A 4244-2020.docx")</f>
        <v/>
      </c>
      <c r="W66">
        <f>HYPERLINK("https://klasma.github.io/Logging_NYKOPING/klagomålsmail/A 4244-2020.docx")</f>
        <v/>
      </c>
      <c r="X66">
        <f>HYPERLINK("https://klasma.github.io/Logging_NYKOPING/tillsyn/A 4244-2020.docx")</f>
        <v/>
      </c>
      <c r="Y66">
        <f>HYPERLINK("https://klasma.github.io/Logging_NYKOPING/tillsynsmail/A 4244-2020.docx")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45182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7702-2020.xlsx")</f>
        <v/>
      </c>
      <c r="T67">
        <f>HYPERLINK("https://klasma.github.io/Logging_NYKOPING/kartor/A 7702-2020.png")</f>
        <v/>
      </c>
      <c r="V67">
        <f>HYPERLINK("https://klasma.github.io/Logging_NYKOPING/klagomål/A 7702-2020.docx")</f>
        <v/>
      </c>
      <c r="W67">
        <f>HYPERLINK("https://klasma.github.io/Logging_NYKOPING/klagomålsmail/A 7702-2020.docx")</f>
        <v/>
      </c>
      <c r="X67">
        <f>HYPERLINK("https://klasma.github.io/Logging_NYKOPING/tillsyn/A 7702-2020.docx")</f>
        <v/>
      </c>
      <c r="Y67">
        <f>HYPERLINK("https://klasma.github.io/Logging_NYKOPING/tillsynsmail/A 7702-2020.docx")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45182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13756-2020.xlsx")</f>
        <v/>
      </c>
      <c r="T68">
        <f>HYPERLINK("https://klasma.github.io/Logging_NYKOPING/kartor/A 13756-2020.png")</f>
        <v/>
      </c>
      <c r="V68">
        <f>HYPERLINK("https://klasma.github.io/Logging_NYKOPING/klagomål/A 13756-2020.docx")</f>
        <v/>
      </c>
      <c r="W68">
        <f>HYPERLINK("https://klasma.github.io/Logging_NYKOPING/klagomålsmail/A 13756-2020.docx")</f>
        <v/>
      </c>
      <c r="X68">
        <f>HYPERLINK("https://klasma.github.io/Logging_NYKOPING/tillsyn/A 13756-2020.docx")</f>
        <v/>
      </c>
      <c r="Y68">
        <f>HYPERLINK("https://klasma.github.io/Logging_NYKOPING/tillsynsmail/A 13756-2020.docx")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45182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19647-2020.xlsx")</f>
        <v/>
      </c>
      <c r="T69">
        <f>HYPERLINK("https://klasma.github.io/Logging_NYKOPING/kartor/A 19647-2020.png")</f>
        <v/>
      </c>
      <c r="V69">
        <f>HYPERLINK("https://klasma.github.io/Logging_NYKOPING/klagomål/A 19647-2020.docx")</f>
        <v/>
      </c>
      <c r="W69">
        <f>HYPERLINK("https://klasma.github.io/Logging_NYKOPING/klagomålsmail/A 19647-2020.docx")</f>
        <v/>
      </c>
      <c r="X69">
        <f>HYPERLINK("https://klasma.github.io/Logging_NYKOPING/tillsyn/A 19647-2020.docx")</f>
        <v/>
      </c>
      <c r="Y69">
        <f>HYPERLINK("https://klasma.github.io/Logging_NYKOPING/tillsynsmail/A 19647-2020.docx")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45182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20017-2020.xlsx")</f>
        <v/>
      </c>
      <c r="T70">
        <f>HYPERLINK("https://klasma.github.io/Logging_NYKOPING/kartor/A 20017-2020.png")</f>
        <v/>
      </c>
      <c r="V70">
        <f>HYPERLINK("https://klasma.github.io/Logging_NYKOPING/klagomål/A 20017-2020.docx")</f>
        <v/>
      </c>
      <c r="W70">
        <f>HYPERLINK("https://klasma.github.io/Logging_NYKOPING/klagomålsmail/A 20017-2020.docx")</f>
        <v/>
      </c>
      <c r="X70">
        <f>HYPERLINK("https://klasma.github.io/Logging_NYKOPING/tillsyn/A 20017-2020.docx")</f>
        <v/>
      </c>
      <c r="Y70">
        <f>HYPERLINK("https://klasma.github.io/Logging_NYKOPING/tillsynsmail/A 20017-2020.docx")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45182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25802-2020.xlsx")</f>
        <v/>
      </c>
      <c r="T71">
        <f>HYPERLINK("https://klasma.github.io/Logging_NYKOPING/kartor/A 25802-2020.png")</f>
        <v/>
      </c>
      <c r="V71">
        <f>HYPERLINK("https://klasma.github.io/Logging_NYKOPING/klagomål/A 25802-2020.docx")</f>
        <v/>
      </c>
      <c r="W71">
        <f>HYPERLINK("https://klasma.github.io/Logging_NYKOPING/klagomålsmail/A 25802-2020.docx")</f>
        <v/>
      </c>
      <c r="X71">
        <f>HYPERLINK("https://klasma.github.io/Logging_NYKOPING/tillsyn/A 25802-2020.docx")</f>
        <v/>
      </c>
      <c r="Y71">
        <f>HYPERLINK("https://klasma.github.io/Logging_NYKOPING/tillsynsmail/A 25802-2020.docx")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45182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29320-2020.xlsx")</f>
        <v/>
      </c>
      <c r="T72">
        <f>HYPERLINK("https://klasma.github.io/Logging_NYKOPING/kartor/A 29320-2020.png")</f>
        <v/>
      </c>
      <c r="V72">
        <f>HYPERLINK("https://klasma.github.io/Logging_NYKOPING/klagomål/A 29320-2020.docx")</f>
        <v/>
      </c>
      <c r="W72">
        <f>HYPERLINK("https://klasma.github.io/Logging_NYKOPING/klagomålsmail/A 29320-2020.docx")</f>
        <v/>
      </c>
      <c r="X72">
        <f>HYPERLINK("https://klasma.github.io/Logging_NYKOPING/tillsyn/A 29320-2020.docx")</f>
        <v/>
      </c>
      <c r="Y72">
        <f>HYPERLINK("https://klasma.github.io/Logging_NYKOPING/tillsynsmail/A 29320-2020.docx")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45182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29400-2020.xlsx")</f>
        <v/>
      </c>
      <c r="T73">
        <f>HYPERLINK("https://klasma.github.io/Logging_NYKOPING/kartor/A 29400-2020.png")</f>
        <v/>
      </c>
      <c r="V73">
        <f>HYPERLINK("https://klasma.github.io/Logging_NYKOPING/klagomål/A 29400-2020.docx")</f>
        <v/>
      </c>
      <c r="W73">
        <f>HYPERLINK("https://klasma.github.io/Logging_NYKOPING/klagomålsmail/A 29400-2020.docx")</f>
        <v/>
      </c>
      <c r="X73">
        <f>HYPERLINK("https://klasma.github.io/Logging_NYKOPING/tillsyn/A 29400-2020.docx")</f>
        <v/>
      </c>
      <c r="Y73">
        <f>HYPERLINK("https://klasma.github.io/Logging_NYKOPING/tillsynsmail/A 29400-2020.docx")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45182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29402-2020.xlsx")</f>
        <v/>
      </c>
      <c r="T74">
        <f>HYPERLINK("https://klasma.github.io/Logging_NYKOPING/kartor/A 29402-2020.png")</f>
        <v/>
      </c>
      <c r="V74">
        <f>HYPERLINK("https://klasma.github.io/Logging_NYKOPING/klagomål/A 29402-2020.docx")</f>
        <v/>
      </c>
      <c r="W74">
        <f>HYPERLINK("https://klasma.github.io/Logging_NYKOPING/klagomålsmail/A 29402-2020.docx")</f>
        <v/>
      </c>
      <c r="X74">
        <f>HYPERLINK("https://klasma.github.io/Logging_NYKOPING/tillsyn/A 29402-2020.docx")</f>
        <v/>
      </c>
      <c r="Y74">
        <f>HYPERLINK("https://klasma.github.io/Logging_NYKOPING/tillsynsmail/A 29402-2020.docx")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45182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30887-2020.xlsx")</f>
        <v/>
      </c>
      <c r="T75">
        <f>HYPERLINK("https://klasma.github.io/Logging_NYKOPING/kartor/A 30887-2020.png")</f>
        <v/>
      </c>
      <c r="V75">
        <f>HYPERLINK("https://klasma.github.io/Logging_NYKOPING/klagomål/A 30887-2020.docx")</f>
        <v/>
      </c>
      <c r="W75">
        <f>HYPERLINK("https://klasma.github.io/Logging_NYKOPING/klagomålsmail/A 30887-2020.docx")</f>
        <v/>
      </c>
      <c r="X75">
        <f>HYPERLINK("https://klasma.github.io/Logging_NYKOPING/tillsyn/A 30887-2020.docx")</f>
        <v/>
      </c>
      <c r="Y75">
        <f>HYPERLINK("https://klasma.github.io/Logging_NYKOPING/tillsynsmail/A 30887-2020.docx")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45182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44224-2020.xlsx")</f>
        <v/>
      </c>
      <c r="T76">
        <f>HYPERLINK("https://klasma.github.io/Logging_NYKOPING/kartor/A 44224-2020.png")</f>
        <v/>
      </c>
      <c r="V76">
        <f>HYPERLINK("https://klasma.github.io/Logging_NYKOPING/klagomål/A 44224-2020.docx")</f>
        <v/>
      </c>
      <c r="W76">
        <f>HYPERLINK("https://klasma.github.io/Logging_NYKOPING/klagomålsmail/A 44224-2020.docx")</f>
        <v/>
      </c>
      <c r="X76">
        <f>HYPERLINK("https://klasma.github.io/Logging_NYKOPING/tillsyn/A 44224-2020.docx")</f>
        <v/>
      </c>
      <c r="Y76">
        <f>HYPERLINK("https://klasma.github.io/Logging_NYKOPING/tillsynsmail/A 44224-2020.docx")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44227-2020.xlsx")</f>
        <v/>
      </c>
      <c r="T77">
        <f>HYPERLINK("https://klasma.github.io/Logging_NYKOPING/kartor/A 44227-2020.png")</f>
        <v/>
      </c>
      <c r="V77">
        <f>HYPERLINK("https://klasma.github.io/Logging_NYKOPING/klagomål/A 44227-2020.docx")</f>
        <v/>
      </c>
      <c r="W77">
        <f>HYPERLINK("https://klasma.github.io/Logging_NYKOPING/klagomålsmail/A 44227-2020.docx")</f>
        <v/>
      </c>
      <c r="X77">
        <f>HYPERLINK("https://klasma.github.io/Logging_NYKOPING/tillsyn/A 44227-2020.docx")</f>
        <v/>
      </c>
      <c r="Y77">
        <f>HYPERLINK("https://klasma.github.io/Logging_NYKOPING/tillsynsmail/A 44227-2020.docx")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7130-2021.xlsx")</f>
        <v/>
      </c>
      <c r="T78">
        <f>HYPERLINK("https://klasma.github.io/Logging_NYKOPING/kartor/A 7130-2021.png")</f>
        <v/>
      </c>
      <c r="V78">
        <f>HYPERLINK("https://klasma.github.io/Logging_NYKOPING/klagomål/A 7130-2021.docx")</f>
        <v/>
      </c>
      <c r="W78">
        <f>HYPERLINK("https://klasma.github.io/Logging_NYKOPING/klagomålsmail/A 7130-2021.docx")</f>
        <v/>
      </c>
      <c r="X78">
        <f>HYPERLINK("https://klasma.github.io/Logging_NYKOPING/tillsyn/A 7130-2021.docx")</f>
        <v/>
      </c>
      <c r="Y78">
        <f>HYPERLINK("https://klasma.github.io/Logging_NYKOPING/tillsynsmail/A 7130-2021.docx")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45182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11354-2021.xlsx")</f>
        <v/>
      </c>
      <c r="T79">
        <f>HYPERLINK("https://klasma.github.io/Logging_NYKOPING/kartor/A 11354-2021.png")</f>
        <v/>
      </c>
      <c r="V79">
        <f>HYPERLINK("https://klasma.github.io/Logging_NYKOPING/klagomål/A 11354-2021.docx")</f>
        <v/>
      </c>
      <c r="W79">
        <f>HYPERLINK("https://klasma.github.io/Logging_NYKOPING/klagomålsmail/A 11354-2021.docx")</f>
        <v/>
      </c>
      <c r="X79">
        <f>HYPERLINK("https://klasma.github.io/Logging_NYKOPING/tillsyn/A 11354-2021.docx")</f>
        <v/>
      </c>
      <c r="Y79">
        <f>HYPERLINK("https://klasma.github.io/Logging_NYKOPING/tillsynsmail/A 11354-2021.docx")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45182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26647-2021.xlsx")</f>
        <v/>
      </c>
      <c r="T80">
        <f>HYPERLINK("https://klasma.github.io/Logging_NYKOPING/kartor/A 26647-2021.png")</f>
        <v/>
      </c>
      <c r="V80">
        <f>HYPERLINK("https://klasma.github.io/Logging_NYKOPING/klagomål/A 26647-2021.docx")</f>
        <v/>
      </c>
      <c r="W80">
        <f>HYPERLINK("https://klasma.github.io/Logging_NYKOPING/klagomålsmail/A 26647-2021.docx")</f>
        <v/>
      </c>
      <c r="X80">
        <f>HYPERLINK("https://klasma.github.io/Logging_NYKOPING/tillsyn/A 26647-2021.docx")</f>
        <v/>
      </c>
      <c r="Y80">
        <f>HYPERLINK("https://klasma.github.io/Logging_NYKOPING/tillsynsmail/A 26647-2021.docx")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45182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30155-2021.xlsx")</f>
        <v/>
      </c>
      <c r="T81">
        <f>HYPERLINK("https://klasma.github.io/Logging_NYKOPING/kartor/A 30155-2021.png")</f>
        <v/>
      </c>
      <c r="V81">
        <f>HYPERLINK("https://klasma.github.io/Logging_NYKOPING/klagomål/A 30155-2021.docx")</f>
        <v/>
      </c>
      <c r="W81">
        <f>HYPERLINK("https://klasma.github.io/Logging_NYKOPING/klagomålsmail/A 30155-2021.docx")</f>
        <v/>
      </c>
      <c r="X81">
        <f>HYPERLINK("https://klasma.github.io/Logging_NYKOPING/tillsyn/A 30155-2021.docx")</f>
        <v/>
      </c>
      <c r="Y81">
        <f>HYPERLINK("https://klasma.github.io/Logging_NYKOPING/tillsynsmail/A 30155-2021.docx")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45182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37879-2021.xlsx")</f>
        <v/>
      </c>
      <c r="T82">
        <f>HYPERLINK("https://klasma.github.io/Logging_NYKOPING/kartor/A 37879-2021.png")</f>
        <v/>
      </c>
      <c r="V82">
        <f>HYPERLINK("https://klasma.github.io/Logging_NYKOPING/klagomål/A 37879-2021.docx")</f>
        <v/>
      </c>
      <c r="W82">
        <f>HYPERLINK("https://klasma.github.io/Logging_NYKOPING/klagomålsmail/A 37879-2021.docx")</f>
        <v/>
      </c>
      <c r="X82">
        <f>HYPERLINK("https://klasma.github.io/Logging_NYKOPING/tillsyn/A 37879-2021.docx")</f>
        <v/>
      </c>
      <c r="Y82">
        <f>HYPERLINK("https://klasma.github.io/Logging_NYKOPING/tillsynsmail/A 37879-2021.docx")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45182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38366-2021.xlsx")</f>
        <v/>
      </c>
      <c r="T83">
        <f>HYPERLINK("https://klasma.github.io/Logging_NYKOPING/kartor/A 38366-2021.png")</f>
        <v/>
      </c>
      <c r="V83">
        <f>HYPERLINK("https://klasma.github.io/Logging_NYKOPING/klagomål/A 38366-2021.docx")</f>
        <v/>
      </c>
      <c r="W83">
        <f>HYPERLINK("https://klasma.github.io/Logging_NYKOPING/klagomålsmail/A 38366-2021.docx")</f>
        <v/>
      </c>
      <c r="X83">
        <f>HYPERLINK("https://klasma.github.io/Logging_NYKOPING/tillsyn/A 38366-2021.docx")</f>
        <v/>
      </c>
      <c r="Y83">
        <f>HYPERLINK("https://klasma.github.io/Logging_NYKOPING/tillsynsmail/A 38366-2021.docx")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45182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42903-2021.xlsx")</f>
        <v/>
      </c>
      <c r="T84">
        <f>HYPERLINK("https://klasma.github.io/Logging_NYKOPING/kartor/A 42903-2021.png")</f>
        <v/>
      </c>
      <c r="V84">
        <f>HYPERLINK("https://klasma.github.io/Logging_NYKOPING/klagomål/A 42903-2021.docx")</f>
        <v/>
      </c>
      <c r="W84">
        <f>HYPERLINK("https://klasma.github.io/Logging_NYKOPING/klagomålsmail/A 42903-2021.docx")</f>
        <v/>
      </c>
      <c r="X84">
        <f>HYPERLINK("https://klasma.github.io/Logging_NYKOPING/tillsyn/A 42903-2021.docx")</f>
        <v/>
      </c>
      <c r="Y84">
        <f>HYPERLINK("https://klasma.github.io/Logging_NYKOPING/tillsynsmail/A 42903-2021.docx")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45182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47095-2021.xlsx")</f>
        <v/>
      </c>
      <c r="T85">
        <f>HYPERLINK("https://klasma.github.io/Logging_NYKOPING/kartor/A 47095-2021.png")</f>
        <v/>
      </c>
      <c r="V85">
        <f>HYPERLINK("https://klasma.github.io/Logging_NYKOPING/klagomål/A 47095-2021.docx")</f>
        <v/>
      </c>
      <c r="W85">
        <f>HYPERLINK("https://klasma.github.io/Logging_NYKOPING/klagomålsmail/A 47095-2021.docx")</f>
        <v/>
      </c>
      <c r="X85">
        <f>HYPERLINK("https://klasma.github.io/Logging_NYKOPING/tillsyn/A 47095-2021.docx")</f>
        <v/>
      </c>
      <c r="Y85">
        <f>HYPERLINK("https://klasma.github.io/Logging_NYKOPING/tillsynsmail/A 47095-2021.docx")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45182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47107-2021.xlsx")</f>
        <v/>
      </c>
      <c r="T86">
        <f>HYPERLINK("https://klasma.github.io/Logging_NYKOPING/kartor/A 47107-2021.png")</f>
        <v/>
      </c>
      <c r="V86">
        <f>HYPERLINK("https://klasma.github.io/Logging_NYKOPING/klagomål/A 47107-2021.docx")</f>
        <v/>
      </c>
      <c r="W86">
        <f>HYPERLINK("https://klasma.github.io/Logging_NYKOPING/klagomålsmail/A 47107-2021.docx")</f>
        <v/>
      </c>
      <c r="X86">
        <f>HYPERLINK("https://klasma.github.io/Logging_NYKOPING/tillsyn/A 47107-2021.docx")</f>
        <v/>
      </c>
      <c r="Y86">
        <f>HYPERLINK("https://klasma.github.io/Logging_NYKOPING/tillsynsmail/A 47107-2021.docx")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45182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56420-2021.xlsx")</f>
        <v/>
      </c>
      <c r="T87">
        <f>HYPERLINK("https://klasma.github.io/Logging_NYKOPING/kartor/A 56420-2021.png")</f>
        <v/>
      </c>
      <c r="V87">
        <f>HYPERLINK("https://klasma.github.io/Logging_NYKOPING/klagomål/A 56420-2021.docx")</f>
        <v/>
      </c>
      <c r="W87">
        <f>HYPERLINK("https://klasma.github.io/Logging_NYKOPING/klagomålsmail/A 56420-2021.docx")</f>
        <v/>
      </c>
      <c r="X87">
        <f>HYPERLINK("https://klasma.github.io/Logging_NYKOPING/tillsyn/A 56420-2021.docx")</f>
        <v/>
      </c>
      <c r="Y87">
        <f>HYPERLINK("https://klasma.github.io/Logging_NYKOPING/tillsynsmail/A 56420-2021.docx")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45182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61071-2021.xlsx")</f>
        <v/>
      </c>
      <c r="T88">
        <f>HYPERLINK("https://klasma.github.io/Logging_NYKOPING/kartor/A 61071-2021.png")</f>
        <v/>
      </c>
      <c r="V88">
        <f>HYPERLINK("https://klasma.github.io/Logging_NYKOPING/klagomål/A 61071-2021.docx")</f>
        <v/>
      </c>
      <c r="W88">
        <f>HYPERLINK("https://klasma.github.io/Logging_NYKOPING/klagomålsmail/A 61071-2021.docx")</f>
        <v/>
      </c>
      <c r="X88">
        <f>HYPERLINK("https://klasma.github.io/Logging_NYKOPING/tillsyn/A 61071-2021.docx")</f>
        <v/>
      </c>
      <c r="Y88">
        <f>HYPERLINK("https://klasma.github.io/Logging_NYKOPING/tillsynsmail/A 61071-2021.docx")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45182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62716-2021.xlsx")</f>
        <v/>
      </c>
      <c r="T89">
        <f>HYPERLINK("https://klasma.github.io/Logging_NYKOPING/kartor/A 62716-2021.png")</f>
        <v/>
      </c>
      <c r="V89">
        <f>HYPERLINK("https://klasma.github.io/Logging_NYKOPING/klagomål/A 62716-2021.docx")</f>
        <v/>
      </c>
      <c r="W89">
        <f>HYPERLINK("https://klasma.github.io/Logging_NYKOPING/klagomålsmail/A 62716-2021.docx")</f>
        <v/>
      </c>
      <c r="X89">
        <f>HYPERLINK("https://klasma.github.io/Logging_NYKOPING/tillsyn/A 62716-2021.docx")</f>
        <v/>
      </c>
      <c r="Y89">
        <f>HYPERLINK("https://klasma.github.io/Logging_NYKOPING/tillsynsmail/A 62716-2021.docx")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45182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65889-2021.xlsx")</f>
        <v/>
      </c>
      <c r="T90">
        <f>HYPERLINK("https://klasma.github.io/Logging_NYKOPING/kartor/A 65889-2021.png")</f>
        <v/>
      </c>
      <c r="V90">
        <f>HYPERLINK("https://klasma.github.io/Logging_NYKOPING/klagomål/A 65889-2021.docx")</f>
        <v/>
      </c>
      <c r="W90">
        <f>HYPERLINK("https://klasma.github.io/Logging_NYKOPING/klagomålsmail/A 65889-2021.docx")</f>
        <v/>
      </c>
      <c r="X90">
        <f>HYPERLINK("https://klasma.github.io/Logging_NYKOPING/tillsyn/A 65889-2021.docx")</f>
        <v/>
      </c>
      <c r="Y90">
        <f>HYPERLINK("https://klasma.github.io/Logging_NYKOPING/tillsynsmail/A 65889-2021.docx")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45182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65892-2021.xlsx")</f>
        <v/>
      </c>
      <c r="T91">
        <f>HYPERLINK("https://klasma.github.io/Logging_NYKOPING/kartor/A 65892-2021.png")</f>
        <v/>
      </c>
      <c r="V91">
        <f>HYPERLINK("https://klasma.github.io/Logging_NYKOPING/klagomål/A 65892-2021.docx")</f>
        <v/>
      </c>
      <c r="W91">
        <f>HYPERLINK("https://klasma.github.io/Logging_NYKOPING/klagomålsmail/A 65892-2021.docx")</f>
        <v/>
      </c>
      <c r="X91">
        <f>HYPERLINK("https://klasma.github.io/Logging_NYKOPING/tillsyn/A 65892-2021.docx")</f>
        <v/>
      </c>
      <c r="Y91">
        <f>HYPERLINK("https://klasma.github.io/Logging_NYKOPING/tillsynsmail/A 65892-2021.docx")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45182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67819-2021.xlsx")</f>
        <v/>
      </c>
      <c r="T92">
        <f>HYPERLINK("https://klasma.github.io/Logging_NYKOPING/kartor/A 67819-2021.png")</f>
        <v/>
      </c>
      <c r="V92">
        <f>HYPERLINK("https://klasma.github.io/Logging_NYKOPING/klagomål/A 67819-2021.docx")</f>
        <v/>
      </c>
      <c r="W92">
        <f>HYPERLINK("https://klasma.github.io/Logging_NYKOPING/klagomålsmail/A 67819-2021.docx")</f>
        <v/>
      </c>
      <c r="X92">
        <f>HYPERLINK("https://klasma.github.io/Logging_NYKOPING/tillsyn/A 67819-2021.docx")</f>
        <v/>
      </c>
      <c r="Y92">
        <f>HYPERLINK("https://klasma.github.io/Logging_NYKOPING/tillsynsmail/A 67819-2021.docx")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45182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9973-2022.xlsx")</f>
        <v/>
      </c>
      <c r="T93">
        <f>HYPERLINK("https://klasma.github.io/Logging_NYKOPING/kartor/A 9973-2022.png")</f>
        <v/>
      </c>
      <c r="V93">
        <f>HYPERLINK("https://klasma.github.io/Logging_NYKOPING/klagomål/A 9973-2022.docx")</f>
        <v/>
      </c>
      <c r="W93">
        <f>HYPERLINK("https://klasma.github.io/Logging_NYKOPING/klagomålsmail/A 9973-2022.docx")</f>
        <v/>
      </c>
      <c r="X93">
        <f>HYPERLINK("https://klasma.github.io/Logging_NYKOPING/tillsyn/A 9973-2022.docx")</f>
        <v/>
      </c>
      <c r="Y93">
        <f>HYPERLINK("https://klasma.github.io/Logging_NYKOPING/tillsynsmail/A 9973-2022.docx")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45182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11751-2022.xlsx")</f>
        <v/>
      </c>
      <c r="T94">
        <f>HYPERLINK("https://klasma.github.io/Logging_NYKOPING/kartor/A 11751-2022.png")</f>
        <v/>
      </c>
      <c r="V94">
        <f>HYPERLINK("https://klasma.github.io/Logging_NYKOPING/klagomål/A 11751-2022.docx")</f>
        <v/>
      </c>
      <c r="W94">
        <f>HYPERLINK("https://klasma.github.io/Logging_NYKOPING/klagomålsmail/A 11751-2022.docx")</f>
        <v/>
      </c>
      <c r="X94">
        <f>HYPERLINK("https://klasma.github.io/Logging_NYKOPING/tillsyn/A 11751-2022.docx")</f>
        <v/>
      </c>
      <c r="Y94">
        <f>HYPERLINK("https://klasma.github.io/Logging_NYKOPING/tillsynsmail/A 11751-2022.docx")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45182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13464-2022.xlsx")</f>
        <v/>
      </c>
      <c r="T95">
        <f>HYPERLINK("https://klasma.github.io/Logging_NYKOPING/kartor/A 13464-2022.png")</f>
        <v/>
      </c>
      <c r="V95">
        <f>HYPERLINK("https://klasma.github.io/Logging_NYKOPING/klagomål/A 13464-2022.docx")</f>
        <v/>
      </c>
      <c r="W95">
        <f>HYPERLINK("https://klasma.github.io/Logging_NYKOPING/klagomålsmail/A 13464-2022.docx")</f>
        <v/>
      </c>
      <c r="X95">
        <f>HYPERLINK("https://klasma.github.io/Logging_NYKOPING/tillsyn/A 13464-2022.docx")</f>
        <v/>
      </c>
      <c r="Y95">
        <f>HYPERLINK("https://klasma.github.io/Logging_NYKOPING/tillsynsmail/A 13464-2022.docx")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45182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36996-2022.xlsx")</f>
        <v/>
      </c>
      <c r="T96">
        <f>HYPERLINK("https://klasma.github.io/Logging_NYKOPING/kartor/A 36996-2022.png")</f>
        <v/>
      </c>
      <c r="V96">
        <f>HYPERLINK("https://klasma.github.io/Logging_NYKOPING/klagomål/A 36996-2022.docx")</f>
        <v/>
      </c>
      <c r="W96">
        <f>HYPERLINK("https://klasma.github.io/Logging_NYKOPING/klagomålsmail/A 36996-2022.docx")</f>
        <v/>
      </c>
      <c r="X96">
        <f>HYPERLINK("https://klasma.github.io/Logging_NYKOPING/tillsyn/A 36996-2022.docx")</f>
        <v/>
      </c>
      <c r="Y96">
        <f>HYPERLINK("https://klasma.github.io/Logging_NYKOPING/tillsynsmail/A 36996-2022.docx")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45182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39740-2022.xlsx")</f>
        <v/>
      </c>
      <c r="T97">
        <f>HYPERLINK("https://klasma.github.io/Logging_NYKOPING/kartor/A 39740-2022.png")</f>
        <v/>
      </c>
      <c r="V97">
        <f>HYPERLINK("https://klasma.github.io/Logging_NYKOPING/klagomål/A 39740-2022.docx")</f>
        <v/>
      </c>
      <c r="W97">
        <f>HYPERLINK("https://klasma.github.io/Logging_NYKOPING/klagomålsmail/A 39740-2022.docx")</f>
        <v/>
      </c>
      <c r="X97">
        <f>HYPERLINK("https://klasma.github.io/Logging_NYKOPING/tillsyn/A 39740-2022.docx")</f>
        <v/>
      </c>
      <c r="Y97">
        <f>HYPERLINK("https://klasma.github.io/Logging_NYKOPING/tillsynsmail/A 39740-2022.docx")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45182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2842-2023.xlsx")</f>
        <v/>
      </c>
      <c r="T98">
        <f>HYPERLINK("https://klasma.github.io/Logging_NYKOPING/kartor/A 2842-2023.png")</f>
        <v/>
      </c>
      <c r="V98">
        <f>HYPERLINK("https://klasma.github.io/Logging_NYKOPING/klagomål/A 2842-2023.docx")</f>
        <v/>
      </c>
      <c r="W98">
        <f>HYPERLINK("https://klasma.github.io/Logging_NYKOPING/klagomålsmail/A 2842-2023.docx")</f>
        <v/>
      </c>
      <c r="X98">
        <f>HYPERLINK("https://klasma.github.io/Logging_NYKOPING/tillsyn/A 2842-2023.docx")</f>
        <v/>
      </c>
      <c r="Y98">
        <f>HYPERLINK("https://klasma.github.io/Logging_NYKOPING/tillsynsmail/A 2842-2023.docx")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45182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12891-2023.xlsx")</f>
        <v/>
      </c>
      <c r="T99">
        <f>HYPERLINK("https://klasma.github.io/Logging_NYKOPING/kartor/A 12891-2023.png")</f>
        <v/>
      </c>
      <c r="V99">
        <f>HYPERLINK("https://klasma.github.io/Logging_NYKOPING/klagomål/A 12891-2023.docx")</f>
        <v/>
      </c>
      <c r="W99">
        <f>HYPERLINK("https://klasma.github.io/Logging_NYKOPING/klagomålsmail/A 12891-2023.docx")</f>
        <v/>
      </c>
      <c r="X99">
        <f>HYPERLINK("https://klasma.github.io/Logging_NYKOPING/tillsyn/A 12891-2023.docx")</f>
        <v/>
      </c>
      <c r="Y99">
        <f>HYPERLINK("https://klasma.github.io/Logging_NYKOPING/tillsynsmail/A 12891-2023.docx")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45182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20325-2023.xlsx")</f>
        <v/>
      </c>
      <c r="T100">
        <f>HYPERLINK("https://klasma.github.io/Logging_NYKOPING/kartor/A 20325-2023.png")</f>
        <v/>
      </c>
      <c r="V100">
        <f>HYPERLINK("https://klasma.github.io/Logging_NYKOPING/klagomål/A 20325-2023.docx")</f>
        <v/>
      </c>
      <c r="W100">
        <f>HYPERLINK("https://klasma.github.io/Logging_NYKOPING/klagomålsmail/A 20325-2023.docx")</f>
        <v/>
      </c>
      <c r="X100">
        <f>HYPERLINK("https://klasma.github.io/Logging_NYKOPING/tillsyn/A 20325-2023.docx")</f>
        <v/>
      </c>
      <c r="Y100">
        <f>HYPERLINK("https://klasma.github.io/Logging_NYKOPING/tillsynsmail/A 20325-2023.docx")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45182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28542-2023.xlsx")</f>
        <v/>
      </c>
      <c r="T101">
        <f>HYPERLINK("https://klasma.github.io/Logging_NYKOPING/kartor/A 28542-2023.png")</f>
        <v/>
      </c>
      <c r="U101">
        <f>HYPERLINK("https://klasma.github.io/Logging_NYKOPING/knärot/A 28542-2023.png")</f>
        <v/>
      </c>
      <c r="V101">
        <f>HYPERLINK("https://klasma.github.io/Logging_NYKOPING/klagomål/A 28542-2023.docx")</f>
        <v/>
      </c>
      <c r="W101">
        <f>HYPERLINK("https://klasma.github.io/Logging_NYKOPING/klagomålsmail/A 28542-2023.docx")</f>
        <v/>
      </c>
      <c r="X101">
        <f>HYPERLINK("https://klasma.github.io/Logging_NYKOPING/tillsyn/A 28542-2023.docx")</f>
        <v/>
      </c>
      <c r="Y101">
        <f>HYPERLINK("https://klasma.github.io/Logging_NYKOPING/tillsynsmail/A 28542-2023.docx")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45182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35122-2023.xlsx")</f>
        <v/>
      </c>
      <c r="T102">
        <f>HYPERLINK("https://klasma.github.io/Logging_NYKOPING/kartor/A 35122-2023.png")</f>
        <v/>
      </c>
      <c r="V102">
        <f>HYPERLINK("https://klasma.github.io/Logging_NYKOPING/klagomål/A 35122-2023.docx")</f>
        <v/>
      </c>
      <c r="W102">
        <f>HYPERLINK("https://klasma.github.io/Logging_NYKOPING/klagomålsmail/A 35122-2023.docx")</f>
        <v/>
      </c>
      <c r="X102">
        <f>HYPERLINK("https://klasma.github.io/Logging_NYKOPING/tillsyn/A 35122-2023.docx")</f>
        <v/>
      </c>
      <c r="Y102">
        <f>HYPERLINK("https://klasma.github.io/Logging_NYKOPING/tillsynsmail/A 35122-2023.docx")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45182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39019-2023.xlsx")</f>
        <v/>
      </c>
      <c r="T103">
        <f>HYPERLINK("https://klasma.github.io/Logging_NYKOPING/kartor/A 39019-2023.png")</f>
        <v/>
      </c>
      <c r="V103">
        <f>HYPERLINK("https://klasma.github.io/Logging_NYKOPING/klagomål/A 39019-2023.docx")</f>
        <v/>
      </c>
      <c r="W103">
        <f>HYPERLINK("https://klasma.github.io/Logging_NYKOPING/klagomålsmail/A 39019-2023.docx")</f>
        <v/>
      </c>
      <c r="X103">
        <f>HYPERLINK("https://klasma.github.io/Logging_NYKOPING/tillsyn/A 39019-2023.docx")</f>
        <v/>
      </c>
      <c r="Y103">
        <f>HYPERLINK("https://klasma.github.io/Logging_NYKOPING/tillsynsmail/A 39019-2023.docx")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45182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45182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45182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45182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45182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45182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45182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45182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45182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45182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45182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45182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45182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45182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45182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45182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45182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45182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45182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45182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45182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45182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45182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45182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45182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45182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45182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45182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45182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45182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45182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45182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45182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45182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45182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45182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45182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45182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45182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45182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45182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45182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45182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45182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45182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45182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45182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45182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45182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45182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45182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45182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45182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45182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45182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45182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45182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45182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45182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45182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45182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45182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45182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45182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45182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45182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45182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45182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45182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45182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45182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45182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45182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45182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45182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45182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45182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45182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45182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45182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45182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45182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45182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45182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45182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45182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45182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45182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45182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45182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45182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45182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45182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45182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45182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45182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45182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45182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45182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45182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45182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45182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45182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45182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45182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45182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45182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45182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45182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45182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45182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45182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45182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45182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45182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45182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45182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45182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45182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45182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45182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45182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45182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45182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45182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45182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45182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45182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45182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45182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45182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45182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45182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45182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45182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45182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45182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45182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45182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45182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45182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45182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45182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45182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45182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45182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45182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45182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45182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45182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45182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45182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45182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45182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45182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45182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45182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45182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45182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45182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45182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45182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45182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45182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45182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45182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45182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45182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45182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45182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45182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45182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45182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45182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45182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45182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45182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45182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45182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45182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45182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45182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45182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45182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45182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45182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45182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45182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45182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45182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45182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45182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45182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45182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45182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45182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45182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45182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45182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45182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45182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45182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45182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45182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45182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45182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45182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45182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45182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45182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45182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45182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45182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45182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45182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45182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45182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45182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45182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45182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45182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45182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45182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45182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45182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45182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45182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45182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45182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45182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45182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45182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45182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45182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45182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45182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45182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45182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45182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45182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45182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45182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45182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45182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45182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45182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45182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45182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45182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45182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45182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45182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45182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45182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45182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45182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45182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45182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45182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45182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45182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45182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45182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45182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45182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45182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45182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45182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45182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45182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45182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45182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45182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45182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45182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45182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45182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45182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45182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45182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45182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45182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45182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45182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45182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45182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45182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45182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45182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45182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45182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45182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45182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45182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45182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45182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45182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45182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45182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45182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45182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45182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45182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45182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45182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45182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45182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45182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45182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45182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45182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45182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45182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45182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45182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45182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45182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45182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45182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45182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45182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45182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45182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45182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45182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45182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45182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45182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45182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45182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45182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45182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45182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45182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45182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45182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45182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45182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45182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45182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45182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45182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45182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45182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45182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45182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45182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45182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45182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45182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45182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45182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45182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45182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45182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45182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45182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45182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45182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45182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45182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45182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45182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45182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45182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45182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45182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45182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45182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45182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45182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45182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45182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45182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45182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45182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45182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45182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45182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45182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45182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45182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45182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45182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45182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45182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45182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45182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45182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45182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45182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45182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45182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45182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45182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45182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45182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45182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45182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45182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45182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45182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45182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45182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45182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45182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45182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45182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45182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45182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45182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45182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45182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45182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45182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45182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45182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45182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45182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45182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45182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45182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45182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45182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45182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45182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45182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45182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45182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45182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45182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45182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45182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45182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45182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45182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45182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45182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45182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45182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45182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45182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45182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45182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45182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45182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45182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45182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45182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45182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45182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45182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45182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45182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45182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45182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45182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45182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45182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45182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45182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45182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45182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45182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45182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45182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45182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45182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45182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45182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45182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45182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45182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45182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45182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45182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45182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45182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45182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45182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45182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45182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45182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45182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45182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45182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45182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45182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45182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45182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45182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45182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45182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45182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45182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45182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45182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45182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45182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45182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45182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45182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45182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45182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45182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45182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45182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45182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45182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45182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45182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45182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45182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45182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45182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45182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45182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45182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45182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45182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45182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45182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45182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45182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45182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45182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45182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45182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45182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45182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45182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45182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45182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45182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45182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45182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45182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45182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45182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45182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45182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45182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45182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45182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45182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45182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45182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45182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45182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45182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45182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45182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45182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45182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45182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45182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45182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45182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45182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45182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45182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45182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45182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45182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45182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45182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45182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45182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45182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45182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45182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45182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45182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45182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45182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45182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45182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45182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45182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45182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45182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45182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45182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45182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45182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45182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45182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45182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45182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45182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45182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45182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45182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45182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45182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45182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45182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45182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45182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45182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45182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45182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45182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45182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45182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45182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45182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45182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45182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45182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45182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45182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45182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45182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45182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45182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45182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45182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45182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45182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45182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45182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45182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45182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45182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45182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45182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45182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45182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45182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45182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45182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45182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45182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45182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45182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45182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45182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45182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45182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45182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45182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45182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45182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45182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45182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45182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45182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45182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45182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45182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45182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45182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45182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45182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45182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45182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45182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45182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45182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45182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45182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45182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45182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45182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45182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45182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45182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45182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45182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45182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45182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45182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45182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45182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45182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45182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45182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45182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45182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45182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45182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45182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45182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45182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45182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45182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45182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45182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45182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45182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45182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45182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45182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45182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45182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45182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45182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45182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45182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45182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45182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45182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45182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45182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45182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45182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45182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45182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45182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45182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45182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45182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45182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45182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45182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45182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45182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45182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45182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45182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45182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45182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45182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45182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45182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45182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45182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45182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45182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45182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45182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45182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45182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45182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45182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45182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45182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45182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45182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45182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45182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45182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45182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45182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45182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45182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45182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45182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45182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45182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45182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45182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45182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45182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45182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45182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45182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45182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45182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45182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45182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45182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45182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45182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45182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45182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45182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45182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45182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45182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45182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45182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45182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45182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45182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45182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45182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45182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45182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45182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45182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45182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45182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45182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45182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45182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45182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45182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45182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45182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45182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45182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45182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45182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45182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45182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45182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45182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45182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45182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45182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45182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45182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45182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45182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45182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45182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45182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45182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45182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45182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45182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45182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45182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45182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45182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45182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45182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45182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45182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45182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45182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45182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45182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45182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45182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45182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45182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45182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45182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45182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45182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45182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45182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45182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45182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45182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45182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45182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45182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45182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45182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45182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45182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45182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45182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45182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45182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45182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45182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45182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45182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45182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45182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45182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45182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45182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45182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45182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45182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45182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45182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45182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45182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45182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45182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45182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45182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45182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45182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45182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45182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45182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45182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45182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45182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45182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45182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45182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45182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45182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45182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45182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45182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45182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45182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45182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45182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45182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45182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45182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45182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45182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45182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45182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45182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45182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45182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45182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45182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45182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45182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45182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45182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45182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45182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45182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45182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45182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45182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45182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45182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45182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45182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45182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45182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45182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45182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45182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45182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45182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45182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45182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45182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45182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45182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45182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45182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45182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45182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45182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45182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45182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45182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45182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45182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45182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45182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45182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45182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45182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45182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45182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45182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45182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45182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45182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45182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45182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45182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45182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45182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45182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45182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45182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45182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45182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45182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45182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45182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45182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45182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45182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45182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45182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45182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45182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45182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45182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45182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45182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45182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45182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45182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45182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45182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45182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45182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45182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45182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45182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45182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45182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45182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45182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45182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45182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45182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45182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45182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45182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45182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45182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45182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45182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45182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45182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45182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45182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45182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45182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45182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45182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45182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45182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45182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45182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45182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45182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45182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45182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45182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45182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45182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45182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45182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45182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45182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45182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45182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45182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45182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45182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45182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45182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45182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45182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45182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45182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45182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45182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45182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45182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45182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45182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45182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45182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45182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45182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45182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45182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45182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45182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45182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45182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45182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45182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45182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45182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45182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45182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45182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45182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45182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45182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45182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45182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45182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45182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45182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45182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45182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45182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45182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45182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45182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45182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45182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45182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2023-09-13T06:38:11Z</dcterms:created>
  <dcterms:modified xmlns:dcterms="http://purl.org/dc/terms/" xmlns:xsi="http://www.w3.org/2001/XMLSchema-instance" xsi:type="dcterms:W3CDTF">2023-09-13T06:38:11Z</dcterms:modified>
</cp:coreProperties>
</file>