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45074-2020</t>
        </is>
      </c>
      <c r="B2" s="1" t="n">
        <v>44088</v>
      </c>
      <c r="C2" s="1" t="n">
        <v>45186</v>
      </c>
      <c r="D2" t="inlineStr">
        <is>
          <t>GÄVLEBORGS LÄN</t>
        </is>
      </c>
      <c r="E2" t="inlineStr">
        <is>
          <t>OCKELBO</t>
        </is>
      </c>
      <c r="G2" t="n">
        <v>3.8</v>
      </c>
      <c r="H2" t="n">
        <v>0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4</v>
      </c>
      <c r="R2" s="2" t="inlineStr">
        <is>
          <t>Ostticka
Tallticka
Ullticka
Vedskivlav</t>
        </is>
      </c>
      <c r="S2">
        <f>HYPERLINK("https://klasma.github.io/Logging_OCKELBO/artfynd/A 45074-2020.xlsx", "A 45074-2020")</f>
        <v/>
      </c>
      <c r="T2">
        <f>HYPERLINK("https://klasma.github.io/Logging_OCKELBO/kartor/A 45074-2020.png", "A 45074-2020")</f>
        <v/>
      </c>
      <c r="V2">
        <f>HYPERLINK("https://klasma.github.io/Logging_OCKELBO/klagomål/A 45074-2020.docx", "A 45074-2020")</f>
        <v/>
      </c>
      <c r="W2">
        <f>HYPERLINK("https://klasma.github.io/Logging_OCKELBO/klagomålsmail/A 45074-2020.docx", "A 45074-2020")</f>
        <v/>
      </c>
      <c r="X2">
        <f>HYPERLINK("https://klasma.github.io/Logging_OCKELBO/tillsyn/A 45074-2020.docx", "A 45074-2020")</f>
        <v/>
      </c>
      <c r="Y2">
        <f>HYPERLINK("https://klasma.github.io/Logging_OCKELBO/tillsynsmail/A 45074-2020.docx", "A 45074-2020")</f>
        <v/>
      </c>
    </row>
    <row r="3" ht="15" customHeight="1">
      <c r="A3" t="inlineStr">
        <is>
          <t>A 52965-2019</t>
        </is>
      </c>
      <c r="B3" s="1" t="n">
        <v>43747</v>
      </c>
      <c r="C3" s="1" t="n">
        <v>45186</v>
      </c>
      <c r="D3" t="inlineStr">
        <is>
          <t>GÄVLEBORGS LÄN</t>
        </is>
      </c>
      <c r="E3" t="inlineStr">
        <is>
          <t>OCKELBO</t>
        </is>
      </c>
      <c r="G3" t="n">
        <v>1.6</v>
      </c>
      <c r="H3" t="n">
        <v>1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Större träfjäril
Skogsödla</t>
        </is>
      </c>
      <c r="S3">
        <f>HYPERLINK("https://klasma.github.io/Logging_OCKELBO/artfynd/A 52965-2019.xlsx", "A 52965-2019")</f>
        <v/>
      </c>
      <c r="T3">
        <f>HYPERLINK("https://klasma.github.io/Logging_OCKELBO/kartor/A 52965-2019.png", "A 52965-2019")</f>
        <v/>
      </c>
      <c r="V3">
        <f>HYPERLINK("https://klasma.github.io/Logging_OCKELBO/klagomål/A 52965-2019.docx", "A 52965-2019")</f>
        <v/>
      </c>
      <c r="W3">
        <f>HYPERLINK("https://klasma.github.io/Logging_OCKELBO/klagomålsmail/A 52965-2019.docx", "A 52965-2019")</f>
        <v/>
      </c>
      <c r="X3">
        <f>HYPERLINK("https://klasma.github.io/Logging_OCKELBO/tillsyn/A 52965-2019.docx", "A 52965-2019")</f>
        <v/>
      </c>
      <c r="Y3">
        <f>HYPERLINK("https://klasma.github.io/Logging_OCKELBO/tillsynsmail/A 52965-2019.docx", "A 52965-2019")</f>
        <v/>
      </c>
    </row>
    <row r="4" ht="15" customHeight="1">
      <c r="A4" t="inlineStr">
        <is>
          <t>A 59286-2019</t>
        </is>
      </c>
      <c r="B4" s="1" t="n">
        <v>43775</v>
      </c>
      <c r="C4" s="1" t="n">
        <v>45186</v>
      </c>
      <c r="D4" t="inlineStr">
        <is>
          <t>GÄVLEBORGS LÄN</t>
        </is>
      </c>
      <c r="E4" t="inlineStr">
        <is>
          <t>OCKELBO</t>
        </is>
      </c>
      <c r="G4" t="n">
        <v>2.2</v>
      </c>
      <c r="H4" t="n">
        <v>0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Garnlav
Koralltaggsvamp</t>
        </is>
      </c>
      <c r="S4">
        <f>HYPERLINK("https://klasma.github.io/Logging_OCKELBO/artfynd/A 59286-2019.xlsx", "A 59286-2019")</f>
        <v/>
      </c>
      <c r="T4">
        <f>HYPERLINK("https://klasma.github.io/Logging_OCKELBO/kartor/A 59286-2019.png", "A 59286-2019")</f>
        <v/>
      </c>
      <c r="V4">
        <f>HYPERLINK("https://klasma.github.io/Logging_OCKELBO/klagomål/A 59286-2019.docx", "A 59286-2019")</f>
        <v/>
      </c>
      <c r="W4">
        <f>HYPERLINK("https://klasma.github.io/Logging_OCKELBO/klagomålsmail/A 59286-2019.docx", "A 59286-2019")</f>
        <v/>
      </c>
      <c r="X4">
        <f>HYPERLINK("https://klasma.github.io/Logging_OCKELBO/tillsyn/A 59286-2019.docx", "A 59286-2019")</f>
        <v/>
      </c>
      <c r="Y4">
        <f>HYPERLINK("https://klasma.github.io/Logging_OCKELBO/tillsynsmail/A 59286-2019.docx", "A 59286-2019")</f>
        <v/>
      </c>
    </row>
    <row r="5" ht="15" customHeight="1">
      <c r="A5" t="inlineStr">
        <is>
          <t>A 21956-2023</t>
        </is>
      </c>
      <c r="B5" s="1" t="n">
        <v>45068</v>
      </c>
      <c r="C5" s="1" t="n">
        <v>45186</v>
      </c>
      <c r="D5" t="inlineStr">
        <is>
          <t>GÄVLEBORGS LÄN</t>
        </is>
      </c>
      <c r="E5" t="inlineStr">
        <is>
          <t>OCKELBO</t>
        </is>
      </c>
      <c r="F5" t="inlineStr">
        <is>
          <t>Bergvik skog väst AB</t>
        </is>
      </c>
      <c r="G5" t="n">
        <v>12.2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Grönpyrola
Mattlummer</t>
        </is>
      </c>
      <c r="S5">
        <f>HYPERLINK("https://klasma.github.io/Logging_OCKELBO/artfynd/A 21956-2023.xlsx", "A 21956-2023")</f>
        <v/>
      </c>
      <c r="T5">
        <f>HYPERLINK("https://klasma.github.io/Logging_OCKELBO/kartor/A 21956-2023.png", "A 21956-2023")</f>
        <v/>
      </c>
      <c r="V5">
        <f>HYPERLINK("https://klasma.github.io/Logging_OCKELBO/klagomål/A 21956-2023.docx", "A 21956-2023")</f>
        <v/>
      </c>
      <c r="W5">
        <f>HYPERLINK("https://klasma.github.io/Logging_OCKELBO/klagomålsmail/A 21956-2023.docx", "A 21956-2023")</f>
        <v/>
      </c>
      <c r="X5">
        <f>HYPERLINK("https://klasma.github.io/Logging_OCKELBO/tillsyn/A 21956-2023.docx", "A 21956-2023")</f>
        <v/>
      </c>
      <c r="Y5">
        <f>HYPERLINK("https://klasma.github.io/Logging_OCKELBO/tillsynsmail/A 21956-2023.docx", "A 21956-2023")</f>
        <v/>
      </c>
    </row>
    <row r="6" ht="15" customHeight="1">
      <c r="A6" t="inlineStr">
        <is>
          <t>A 5605-2019</t>
        </is>
      </c>
      <c r="B6" s="1" t="n">
        <v>43489</v>
      </c>
      <c r="C6" s="1" t="n">
        <v>45186</v>
      </c>
      <c r="D6" t="inlineStr">
        <is>
          <t>GÄVLEBORGS LÄN</t>
        </is>
      </c>
      <c r="E6" t="inlineStr">
        <is>
          <t>OCKELBO</t>
        </is>
      </c>
      <c r="G6" t="n">
        <v>5.9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Havsörn</t>
        </is>
      </c>
      <c r="S6">
        <f>HYPERLINK("https://klasma.github.io/Logging_OCKELBO/artfynd/A 5605-2019.xlsx", "A 5605-2019")</f>
        <v/>
      </c>
      <c r="T6">
        <f>HYPERLINK("https://klasma.github.io/Logging_OCKELBO/kartor/A 5605-2019.png", "A 5605-2019")</f>
        <v/>
      </c>
      <c r="V6">
        <f>HYPERLINK("https://klasma.github.io/Logging_OCKELBO/klagomål/A 5605-2019.docx", "A 5605-2019")</f>
        <v/>
      </c>
      <c r="W6">
        <f>HYPERLINK("https://klasma.github.io/Logging_OCKELBO/klagomålsmail/A 5605-2019.docx", "A 5605-2019")</f>
        <v/>
      </c>
      <c r="X6">
        <f>HYPERLINK("https://klasma.github.io/Logging_OCKELBO/tillsyn/A 5605-2019.docx", "A 5605-2019")</f>
        <v/>
      </c>
      <c r="Y6">
        <f>HYPERLINK("https://klasma.github.io/Logging_OCKELBO/tillsynsmail/A 5605-2019.docx", "A 5605-2019")</f>
        <v/>
      </c>
    </row>
    <row r="7" ht="15" customHeight="1">
      <c r="A7" t="inlineStr">
        <is>
          <t>A 11693-2019</t>
        </is>
      </c>
      <c r="B7" s="1" t="n">
        <v>43518</v>
      </c>
      <c r="C7" s="1" t="n">
        <v>45186</v>
      </c>
      <c r="D7" t="inlineStr">
        <is>
          <t>GÄVLEBORGS LÄN</t>
        </is>
      </c>
      <c r="E7" t="inlineStr">
        <is>
          <t>OCKELBO</t>
        </is>
      </c>
      <c r="G7" t="n">
        <v>4</v>
      </c>
      <c r="H7" t="n">
        <v>0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Raggbock</t>
        </is>
      </c>
      <c r="S7">
        <f>HYPERLINK("https://klasma.github.io/Logging_OCKELBO/artfynd/A 11693-2019.xlsx", "A 11693-2019")</f>
        <v/>
      </c>
      <c r="T7">
        <f>HYPERLINK("https://klasma.github.io/Logging_OCKELBO/kartor/A 11693-2019.png", "A 11693-2019")</f>
        <v/>
      </c>
      <c r="V7">
        <f>HYPERLINK("https://klasma.github.io/Logging_OCKELBO/klagomål/A 11693-2019.docx", "A 11693-2019")</f>
        <v/>
      </c>
      <c r="W7">
        <f>HYPERLINK("https://klasma.github.io/Logging_OCKELBO/klagomålsmail/A 11693-2019.docx", "A 11693-2019")</f>
        <v/>
      </c>
      <c r="X7">
        <f>HYPERLINK("https://klasma.github.io/Logging_OCKELBO/tillsyn/A 11693-2019.docx", "A 11693-2019")</f>
        <v/>
      </c>
      <c r="Y7">
        <f>HYPERLINK("https://klasma.github.io/Logging_OCKELBO/tillsynsmail/A 11693-2019.docx", "A 11693-2019")</f>
        <v/>
      </c>
    </row>
    <row r="8" ht="15" customHeight="1">
      <c r="A8" t="inlineStr">
        <is>
          <t>A 62064-2019</t>
        </is>
      </c>
      <c r="B8" s="1" t="n">
        <v>43787</v>
      </c>
      <c r="C8" s="1" t="n">
        <v>45186</v>
      </c>
      <c r="D8" t="inlineStr">
        <is>
          <t>GÄVLEBORGS LÄN</t>
        </is>
      </c>
      <c r="E8" t="inlineStr">
        <is>
          <t>OCKELBO</t>
        </is>
      </c>
      <c r="F8" t="inlineStr">
        <is>
          <t>Bergvik skog väst AB</t>
        </is>
      </c>
      <c r="G8" t="n">
        <v>1.1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Ögonpyrola</t>
        </is>
      </c>
      <c r="S8">
        <f>HYPERLINK("https://klasma.github.io/Logging_OCKELBO/artfynd/A 62064-2019.xlsx", "A 62064-2019")</f>
        <v/>
      </c>
      <c r="T8">
        <f>HYPERLINK("https://klasma.github.io/Logging_OCKELBO/kartor/A 62064-2019.png", "A 62064-2019")</f>
        <v/>
      </c>
      <c r="V8">
        <f>HYPERLINK("https://klasma.github.io/Logging_OCKELBO/klagomål/A 62064-2019.docx", "A 62064-2019")</f>
        <v/>
      </c>
      <c r="W8">
        <f>HYPERLINK("https://klasma.github.io/Logging_OCKELBO/klagomålsmail/A 62064-2019.docx", "A 62064-2019")</f>
        <v/>
      </c>
      <c r="X8">
        <f>HYPERLINK("https://klasma.github.io/Logging_OCKELBO/tillsyn/A 62064-2019.docx", "A 62064-2019")</f>
        <v/>
      </c>
      <c r="Y8">
        <f>HYPERLINK("https://klasma.github.io/Logging_OCKELBO/tillsynsmail/A 62064-2019.docx", "A 62064-2019")</f>
        <v/>
      </c>
    </row>
    <row r="9" ht="15" customHeight="1">
      <c r="A9" t="inlineStr">
        <is>
          <t>A 326-2020</t>
        </is>
      </c>
      <c r="B9" s="1" t="n">
        <v>43837</v>
      </c>
      <c r="C9" s="1" t="n">
        <v>45186</v>
      </c>
      <c r="D9" t="inlineStr">
        <is>
          <t>GÄVLEBORGS LÄN</t>
        </is>
      </c>
      <c r="E9" t="inlineStr">
        <is>
          <t>OCKELBO</t>
        </is>
      </c>
      <c r="G9" t="n">
        <v>1.7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Garnlav</t>
        </is>
      </c>
      <c r="S9">
        <f>HYPERLINK("https://klasma.github.io/Logging_OCKELBO/artfynd/A 326-2020.xlsx", "A 326-2020")</f>
        <v/>
      </c>
      <c r="T9">
        <f>HYPERLINK("https://klasma.github.io/Logging_OCKELBO/kartor/A 326-2020.png", "A 326-2020")</f>
        <v/>
      </c>
      <c r="V9">
        <f>HYPERLINK("https://klasma.github.io/Logging_OCKELBO/klagomål/A 326-2020.docx", "A 326-2020")</f>
        <v/>
      </c>
      <c r="W9">
        <f>HYPERLINK("https://klasma.github.io/Logging_OCKELBO/klagomålsmail/A 326-2020.docx", "A 326-2020")</f>
        <v/>
      </c>
      <c r="X9">
        <f>HYPERLINK("https://klasma.github.io/Logging_OCKELBO/tillsyn/A 326-2020.docx", "A 326-2020")</f>
        <v/>
      </c>
      <c r="Y9">
        <f>HYPERLINK("https://klasma.github.io/Logging_OCKELBO/tillsynsmail/A 326-2020.docx", "A 326-2020")</f>
        <v/>
      </c>
    </row>
    <row r="10" ht="15" customHeight="1">
      <c r="A10" t="inlineStr">
        <is>
          <t>A 25565-2020</t>
        </is>
      </c>
      <c r="B10" s="1" t="n">
        <v>43983</v>
      </c>
      <c r="C10" s="1" t="n">
        <v>45186</v>
      </c>
      <c r="D10" t="inlineStr">
        <is>
          <t>GÄVLEBORGS LÄN</t>
        </is>
      </c>
      <c r="E10" t="inlineStr">
        <is>
          <t>OCKELBO</t>
        </is>
      </c>
      <c r="G10" t="n">
        <v>3.8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Plattlummer</t>
        </is>
      </c>
      <c r="S10">
        <f>HYPERLINK("https://klasma.github.io/Logging_OCKELBO/artfynd/A 25565-2020.xlsx", "A 25565-2020")</f>
        <v/>
      </c>
      <c r="T10">
        <f>HYPERLINK("https://klasma.github.io/Logging_OCKELBO/kartor/A 25565-2020.png", "A 25565-2020")</f>
        <v/>
      </c>
      <c r="V10">
        <f>HYPERLINK("https://klasma.github.io/Logging_OCKELBO/klagomål/A 25565-2020.docx", "A 25565-2020")</f>
        <v/>
      </c>
      <c r="W10">
        <f>HYPERLINK("https://klasma.github.io/Logging_OCKELBO/klagomålsmail/A 25565-2020.docx", "A 25565-2020")</f>
        <v/>
      </c>
      <c r="X10">
        <f>HYPERLINK("https://klasma.github.io/Logging_OCKELBO/tillsyn/A 25565-2020.docx", "A 25565-2020")</f>
        <v/>
      </c>
      <c r="Y10">
        <f>HYPERLINK("https://klasma.github.io/Logging_OCKELBO/tillsynsmail/A 25565-2020.docx", "A 25565-2020")</f>
        <v/>
      </c>
    </row>
    <row r="11" ht="15" customHeight="1">
      <c r="A11" t="inlineStr">
        <is>
          <t>A 35878-2020</t>
        </is>
      </c>
      <c r="B11" s="1" t="n">
        <v>44047</v>
      </c>
      <c r="C11" s="1" t="n">
        <v>45186</v>
      </c>
      <c r="D11" t="inlineStr">
        <is>
          <t>GÄVLEBORGS LÄN</t>
        </is>
      </c>
      <c r="E11" t="inlineStr">
        <is>
          <t>OCKELBO</t>
        </is>
      </c>
      <c r="G11" t="n">
        <v>2.5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Knärot</t>
        </is>
      </c>
      <c r="S11">
        <f>HYPERLINK("https://klasma.github.io/Logging_OCKELBO/artfynd/A 35878-2020.xlsx", "A 35878-2020")</f>
        <v/>
      </c>
      <c r="T11">
        <f>HYPERLINK("https://klasma.github.io/Logging_OCKELBO/kartor/A 35878-2020.png", "A 35878-2020")</f>
        <v/>
      </c>
      <c r="U11">
        <f>HYPERLINK("https://klasma.github.io/Logging_OCKELBO/knärot/A 35878-2020.png", "A 35878-2020")</f>
        <v/>
      </c>
      <c r="V11">
        <f>HYPERLINK("https://klasma.github.io/Logging_OCKELBO/klagomål/A 35878-2020.docx", "A 35878-2020")</f>
        <v/>
      </c>
      <c r="W11">
        <f>HYPERLINK("https://klasma.github.io/Logging_OCKELBO/klagomålsmail/A 35878-2020.docx", "A 35878-2020")</f>
        <v/>
      </c>
      <c r="X11">
        <f>HYPERLINK("https://klasma.github.io/Logging_OCKELBO/tillsyn/A 35878-2020.docx", "A 35878-2020")</f>
        <v/>
      </c>
      <c r="Y11">
        <f>HYPERLINK("https://klasma.github.io/Logging_OCKELBO/tillsynsmail/A 35878-2020.docx", "A 35878-2020")</f>
        <v/>
      </c>
    </row>
    <row r="12" ht="15" customHeight="1">
      <c r="A12" t="inlineStr">
        <is>
          <t>A 51574-2021</t>
        </is>
      </c>
      <c r="B12" s="1" t="n">
        <v>44462</v>
      </c>
      <c r="C12" s="1" t="n">
        <v>45186</v>
      </c>
      <c r="D12" t="inlineStr">
        <is>
          <t>GÄVLEBORGS LÄN</t>
        </is>
      </c>
      <c r="E12" t="inlineStr">
        <is>
          <t>OCKELBO</t>
        </is>
      </c>
      <c r="F12" t="inlineStr">
        <is>
          <t>Bergvik skog väst AB</t>
        </is>
      </c>
      <c r="G12" t="n">
        <v>3.2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Tibast</t>
        </is>
      </c>
      <c r="S12">
        <f>HYPERLINK("https://klasma.github.io/Logging_OCKELBO/artfynd/A 51574-2021.xlsx", "A 51574-2021")</f>
        <v/>
      </c>
      <c r="T12">
        <f>HYPERLINK("https://klasma.github.io/Logging_OCKELBO/kartor/A 51574-2021.png", "A 51574-2021")</f>
        <v/>
      </c>
      <c r="V12">
        <f>HYPERLINK("https://klasma.github.io/Logging_OCKELBO/klagomål/A 51574-2021.docx", "A 51574-2021")</f>
        <v/>
      </c>
      <c r="W12">
        <f>HYPERLINK("https://klasma.github.io/Logging_OCKELBO/klagomålsmail/A 51574-2021.docx", "A 51574-2021")</f>
        <v/>
      </c>
      <c r="X12">
        <f>HYPERLINK("https://klasma.github.io/Logging_OCKELBO/tillsyn/A 51574-2021.docx", "A 51574-2021")</f>
        <v/>
      </c>
      <c r="Y12">
        <f>HYPERLINK("https://klasma.github.io/Logging_OCKELBO/tillsynsmail/A 51574-2021.docx", "A 51574-2021")</f>
        <v/>
      </c>
    </row>
    <row r="13" ht="15" customHeight="1">
      <c r="A13" t="inlineStr">
        <is>
          <t>A 41350-2018</t>
        </is>
      </c>
      <c r="B13" s="1" t="n">
        <v>43349</v>
      </c>
      <c r="C13" s="1" t="n">
        <v>45186</v>
      </c>
      <c r="D13" t="inlineStr">
        <is>
          <t>GÄVLEBORGS LÄN</t>
        </is>
      </c>
      <c r="E13" t="inlineStr">
        <is>
          <t>OCKELBO</t>
        </is>
      </c>
      <c r="G13" t="n">
        <v>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42876-2018</t>
        </is>
      </c>
      <c r="B14" s="1" t="n">
        <v>43355</v>
      </c>
      <c r="C14" s="1" t="n">
        <v>45186</v>
      </c>
      <c r="D14" t="inlineStr">
        <is>
          <t>GÄVLEBORGS LÄN</t>
        </is>
      </c>
      <c r="E14" t="inlineStr">
        <is>
          <t>OCKELBO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46117-2018</t>
        </is>
      </c>
      <c r="B15" s="1" t="n">
        <v>43363</v>
      </c>
      <c r="C15" s="1" t="n">
        <v>45186</v>
      </c>
      <c r="D15" t="inlineStr">
        <is>
          <t>GÄVLEBORGS LÄN</t>
        </is>
      </c>
      <c r="E15" t="inlineStr">
        <is>
          <t>OCKELBO</t>
        </is>
      </c>
      <c r="G15" t="n">
        <v>1.5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52628-2018</t>
        </is>
      </c>
      <c r="B16" s="1" t="n">
        <v>43383</v>
      </c>
      <c r="C16" s="1" t="n">
        <v>45186</v>
      </c>
      <c r="D16" t="inlineStr">
        <is>
          <t>GÄVLEBORGS LÄN</t>
        </is>
      </c>
      <c r="E16" t="inlineStr">
        <is>
          <t>OCKELBO</t>
        </is>
      </c>
      <c r="G16" t="n">
        <v>1.5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62143-2018</t>
        </is>
      </c>
      <c r="B17" s="1" t="n">
        <v>43385</v>
      </c>
      <c r="C17" s="1" t="n">
        <v>45186</v>
      </c>
      <c r="D17" t="inlineStr">
        <is>
          <t>GÄVLEBORGS LÄN</t>
        </is>
      </c>
      <c r="E17" t="inlineStr">
        <is>
          <t>OCKELBO</t>
        </is>
      </c>
      <c r="F17" t="inlineStr">
        <is>
          <t>Bergvik skog väst AB</t>
        </is>
      </c>
      <c r="G17" t="n">
        <v>19.6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53856-2018</t>
        </is>
      </c>
      <c r="B18" s="1" t="n">
        <v>43391</v>
      </c>
      <c r="C18" s="1" t="n">
        <v>45186</v>
      </c>
      <c r="D18" t="inlineStr">
        <is>
          <t>GÄVLEBORGS LÄN</t>
        </is>
      </c>
      <c r="E18" t="inlineStr">
        <is>
          <t>OCKELBO</t>
        </is>
      </c>
      <c r="G18" t="n">
        <v>5.7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59120-2018</t>
        </is>
      </c>
      <c r="B19" s="1" t="n">
        <v>43411</v>
      </c>
      <c r="C19" s="1" t="n">
        <v>45186</v>
      </c>
      <c r="D19" t="inlineStr">
        <is>
          <t>GÄVLEBORGS LÄN</t>
        </is>
      </c>
      <c r="E19" t="inlineStr">
        <is>
          <t>OCKELBO</t>
        </is>
      </c>
      <c r="G19" t="n">
        <v>2.2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62684-2018</t>
        </is>
      </c>
      <c r="B20" s="1" t="n">
        <v>43413</v>
      </c>
      <c r="C20" s="1" t="n">
        <v>45186</v>
      </c>
      <c r="D20" t="inlineStr">
        <is>
          <t>GÄVLEBORGS LÄN</t>
        </is>
      </c>
      <c r="E20" t="inlineStr">
        <is>
          <t>OCKELBO</t>
        </is>
      </c>
      <c r="F20" t="inlineStr">
        <is>
          <t>Bergvik skog väst AB</t>
        </is>
      </c>
      <c r="G20" t="n">
        <v>6.8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62692-2018</t>
        </is>
      </c>
      <c r="B21" s="1" t="n">
        <v>43413</v>
      </c>
      <c r="C21" s="1" t="n">
        <v>45186</v>
      </c>
      <c r="D21" t="inlineStr">
        <is>
          <t>GÄVLEBORGS LÄN</t>
        </is>
      </c>
      <c r="E21" t="inlineStr">
        <is>
          <t>OCKELBO</t>
        </is>
      </c>
      <c r="F21" t="inlineStr">
        <is>
          <t>Bergvik skog väst AB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60310-2018</t>
        </is>
      </c>
      <c r="B22" s="1" t="n">
        <v>43420</v>
      </c>
      <c r="C22" s="1" t="n">
        <v>45186</v>
      </c>
      <c r="D22" t="inlineStr">
        <is>
          <t>GÄVLEBORGS LÄN</t>
        </is>
      </c>
      <c r="E22" t="inlineStr">
        <is>
          <t>OCKELBO</t>
        </is>
      </c>
      <c r="G22" t="n">
        <v>10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60361-2018</t>
        </is>
      </c>
      <c r="B23" s="1" t="n">
        <v>43420</v>
      </c>
      <c r="C23" s="1" t="n">
        <v>45186</v>
      </c>
      <c r="D23" t="inlineStr">
        <is>
          <t>GÄVLEBORGS LÄN</t>
        </is>
      </c>
      <c r="E23" t="inlineStr">
        <is>
          <t>OCKELBO</t>
        </is>
      </c>
      <c r="G23" t="n">
        <v>3.8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60378-2018</t>
        </is>
      </c>
      <c r="B24" s="1" t="n">
        <v>43420</v>
      </c>
      <c r="C24" s="1" t="n">
        <v>45186</v>
      </c>
      <c r="D24" t="inlineStr">
        <is>
          <t>GÄVLEBORGS LÄN</t>
        </is>
      </c>
      <c r="E24" t="inlineStr">
        <is>
          <t>OCKELBO</t>
        </is>
      </c>
      <c r="G24" t="n">
        <v>2.5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60392-2018</t>
        </is>
      </c>
      <c r="B25" s="1" t="n">
        <v>43420</v>
      </c>
      <c r="C25" s="1" t="n">
        <v>45186</v>
      </c>
      <c r="D25" t="inlineStr">
        <is>
          <t>GÄVLEBORGS LÄN</t>
        </is>
      </c>
      <c r="E25" t="inlineStr">
        <is>
          <t>OCKELBO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60349-2018</t>
        </is>
      </c>
      <c r="B26" s="1" t="n">
        <v>43420</v>
      </c>
      <c r="C26" s="1" t="n">
        <v>45186</v>
      </c>
      <c r="D26" t="inlineStr">
        <is>
          <t>GÄVLEBORGS LÄN</t>
        </is>
      </c>
      <c r="E26" t="inlineStr">
        <is>
          <t>OCKELBO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60384-2018</t>
        </is>
      </c>
      <c r="B27" s="1" t="n">
        <v>43420</v>
      </c>
      <c r="C27" s="1" t="n">
        <v>45186</v>
      </c>
      <c r="D27" t="inlineStr">
        <is>
          <t>GÄVLEBORGS LÄN</t>
        </is>
      </c>
      <c r="E27" t="inlineStr">
        <is>
          <t>OCKELBO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60344-2018</t>
        </is>
      </c>
      <c r="B28" s="1" t="n">
        <v>43420</v>
      </c>
      <c r="C28" s="1" t="n">
        <v>45186</v>
      </c>
      <c r="D28" t="inlineStr">
        <is>
          <t>GÄVLEBORGS LÄN</t>
        </is>
      </c>
      <c r="E28" t="inlineStr">
        <is>
          <t>OCKELBO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62617-2018</t>
        </is>
      </c>
      <c r="B29" s="1" t="n">
        <v>43426</v>
      </c>
      <c r="C29" s="1" t="n">
        <v>45186</v>
      </c>
      <c r="D29" t="inlineStr">
        <is>
          <t>GÄVLEBORGS LÄN</t>
        </is>
      </c>
      <c r="E29" t="inlineStr">
        <is>
          <t>OCKELBO</t>
        </is>
      </c>
      <c r="F29" t="inlineStr">
        <is>
          <t>Bergvik skog väst AB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65223-2018</t>
        </is>
      </c>
      <c r="B30" s="1" t="n">
        <v>43432</v>
      </c>
      <c r="C30" s="1" t="n">
        <v>45186</v>
      </c>
      <c r="D30" t="inlineStr">
        <is>
          <t>GÄVLEBORGS LÄN</t>
        </is>
      </c>
      <c r="E30" t="inlineStr">
        <is>
          <t>OCKELBO</t>
        </is>
      </c>
      <c r="F30" t="inlineStr">
        <is>
          <t>Bergvik skog väst AB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67437-2018</t>
        </is>
      </c>
      <c r="B31" s="1" t="n">
        <v>43439</v>
      </c>
      <c r="C31" s="1" t="n">
        <v>45186</v>
      </c>
      <c r="D31" t="inlineStr">
        <is>
          <t>GÄVLEBORGS LÄN</t>
        </is>
      </c>
      <c r="E31" t="inlineStr">
        <is>
          <t>OCKELBO</t>
        </is>
      </c>
      <c r="G31" t="n">
        <v>2.7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67368-2018</t>
        </is>
      </c>
      <c r="B32" s="1" t="n">
        <v>43439</v>
      </c>
      <c r="C32" s="1" t="n">
        <v>45186</v>
      </c>
      <c r="D32" t="inlineStr">
        <is>
          <t>GÄVLEBORGS LÄN</t>
        </is>
      </c>
      <c r="E32" t="inlineStr">
        <is>
          <t>OCKELBO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67447-2018</t>
        </is>
      </c>
      <c r="B33" s="1" t="n">
        <v>43439</v>
      </c>
      <c r="C33" s="1" t="n">
        <v>45186</v>
      </c>
      <c r="D33" t="inlineStr">
        <is>
          <t>GÄVLEBORGS LÄN</t>
        </is>
      </c>
      <c r="E33" t="inlineStr">
        <is>
          <t>OCKELBO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67347-2018</t>
        </is>
      </c>
      <c r="B34" s="1" t="n">
        <v>43439</v>
      </c>
      <c r="C34" s="1" t="n">
        <v>45186</v>
      </c>
      <c r="D34" t="inlineStr">
        <is>
          <t>GÄVLEBORGS LÄN</t>
        </is>
      </c>
      <c r="E34" t="inlineStr">
        <is>
          <t>OCKELBO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69065-2018</t>
        </is>
      </c>
      <c r="B35" s="1" t="n">
        <v>43440</v>
      </c>
      <c r="C35" s="1" t="n">
        <v>45186</v>
      </c>
      <c r="D35" t="inlineStr">
        <is>
          <t>GÄVLEBORGS LÄN</t>
        </is>
      </c>
      <c r="E35" t="inlineStr">
        <is>
          <t>OCKELBO</t>
        </is>
      </c>
      <c r="G35" t="n">
        <v>1.2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69084-2018</t>
        </is>
      </c>
      <c r="B36" s="1" t="n">
        <v>43440</v>
      </c>
      <c r="C36" s="1" t="n">
        <v>45186</v>
      </c>
      <c r="D36" t="inlineStr">
        <is>
          <t>GÄVLEBORGS LÄN</t>
        </is>
      </c>
      <c r="E36" t="inlineStr">
        <is>
          <t>OCKELBO</t>
        </is>
      </c>
      <c r="G36" t="n">
        <v>4.8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68052-2018</t>
        </is>
      </c>
      <c r="B37" s="1" t="n">
        <v>43441</v>
      </c>
      <c r="C37" s="1" t="n">
        <v>45186</v>
      </c>
      <c r="D37" t="inlineStr">
        <is>
          <t>GÄVLEBORGS LÄN</t>
        </is>
      </c>
      <c r="E37" t="inlineStr">
        <is>
          <t>OCKELBO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68753-2018</t>
        </is>
      </c>
      <c r="B38" s="1" t="n">
        <v>43444</v>
      </c>
      <c r="C38" s="1" t="n">
        <v>45186</v>
      </c>
      <c r="D38" t="inlineStr">
        <is>
          <t>GÄVLEBORGS LÄN</t>
        </is>
      </c>
      <c r="E38" t="inlineStr">
        <is>
          <t>OCKELBO</t>
        </is>
      </c>
      <c r="G38" t="n">
        <v>2.6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68770-2018</t>
        </is>
      </c>
      <c r="B39" s="1" t="n">
        <v>43444</v>
      </c>
      <c r="C39" s="1" t="n">
        <v>45186</v>
      </c>
      <c r="D39" t="inlineStr">
        <is>
          <t>GÄVLEBORGS LÄN</t>
        </is>
      </c>
      <c r="E39" t="inlineStr">
        <is>
          <t>OCKELBO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68703-2018</t>
        </is>
      </c>
      <c r="B40" s="1" t="n">
        <v>43444</v>
      </c>
      <c r="C40" s="1" t="n">
        <v>45186</v>
      </c>
      <c r="D40" t="inlineStr">
        <is>
          <t>GÄVLEBORGS LÄN</t>
        </is>
      </c>
      <c r="E40" t="inlineStr">
        <is>
          <t>OCKELBO</t>
        </is>
      </c>
      <c r="G40" t="n">
        <v>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70183-2018</t>
        </is>
      </c>
      <c r="B41" s="1" t="n">
        <v>43448</v>
      </c>
      <c r="C41" s="1" t="n">
        <v>45186</v>
      </c>
      <c r="D41" t="inlineStr">
        <is>
          <t>GÄVLEBORGS LÄN</t>
        </is>
      </c>
      <c r="E41" t="inlineStr">
        <is>
          <t>OCKELBO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70128-2018</t>
        </is>
      </c>
      <c r="B42" s="1" t="n">
        <v>43448</v>
      </c>
      <c r="C42" s="1" t="n">
        <v>45186</v>
      </c>
      <c r="D42" t="inlineStr">
        <is>
          <t>GÄVLEBORGS LÄN</t>
        </is>
      </c>
      <c r="E42" t="inlineStr">
        <is>
          <t>OCKELBO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70038-2018</t>
        </is>
      </c>
      <c r="B43" s="1" t="n">
        <v>43448</v>
      </c>
      <c r="C43" s="1" t="n">
        <v>45186</v>
      </c>
      <c r="D43" t="inlineStr">
        <is>
          <t>GÄVLEBORGS LÄN</t>
        </is>
      </c>
      <c r="E43" t="inlineStr">
        <is>
          <t>OCKELBO</t>
        </is>
      </c>
      <c r="F43" t="inlineStr">
        <is>
          <t>Bergvik skog väst AB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70127-2018</t>
        </is>
      </c>
      <c r="B44" s="1" t="n">
        <v>43448</v>
      </c>
      <c r="C44" s="1" t="n">
        <v>45186</v>
      </c>
      <c r="D44" t="inlineStr">
        <is>
          <t>GÄVLEBORGS LÄN</t>
        </is>
      </c>
      <c r="E44" t="inlineStr">
        <is>
          <t>OCKELBO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70151-2018</t>
        </is>
      </c>
      <c r="B45" s="1" t="n">
        <v>43448</v>
      </c>
      <c r="C45" s="1" t="n">
        <v>45186</v>
      </c>
      <c r="D45" t="inlineStr">
        <is>
          <t>GÄVLEBORGS LÄN</t>
        </is>
      </c>
      <c r="E45" t="inlineStr">
        <is>
          <t>OCKELBO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70768-2018</t>
        </is>
      </c>
      <c r="B46" s="1" t="n">
        <v>43451</v>
      </c>
      <c r="C46" s="1" t="n">
        <v>45186</v>
      </c>
      <c r="D46" t="inlineStr">
        <is>
          <t>GÄVLEBORGS LÄN</t>
        </is>
      </c>
      <c r="E46" t="inlineStr">
        <is>
          <t>OCKELBO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2712-2019</t>
        </is>
      </c>
      <c r="B47" s="1" t="n">
        <v>43479</v>
      </c>
      <c r="C47" s="1" t="n">
        <v>45186</v>
      </c>
      <c r="D47" t="inlineStr">
        <is>
          <t>GÄVLEBORGS LÄN</t>
        </is>
      </c>
      <c r="E47" t="inlineStr">
        <is>
          <t>OCKELBO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4347-2019</t>
        </is>
      </c>
      <c r="B48" s="1" t="n">
        <v>43483</v>
      </c>
      <c r="C48" s="1" t="n">
        <v>45186</v>
      </c>
      <c r="D48" t="inlineStr">
        <is>
          <t>GÄVLEBORGS LÄN</t>
        </is>
      </c>
      <c r="E48" t="inlineStr">
        <is>
          <t>OCKELBO</t>
        </is>
      </c>
      <c r="G48" t="n">
        <v>3.2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4358-2019</t>
        </is>
      </c>
      <c r="B49" s="1" t="n">
        <v>43483</v>
      </c>
      <c r="C49" s="1" t="n">
        <v>45186</v>
      </c>
      <c r="D49" t="inlineStr">
        <is>
          <t>GÄVLEBORGS LÄN</t>
        </is>
      </c>
      <c r="E49" t="inlineStr">
        <is>
          <t>OCKELBO</t>
        </is>
      </c>
      <c r="G49" t="n">
        <v>2.4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5739-2019</t>
        </is>
      </c>
      <c r="B50" s="1" t="n">
        <v>43490</v>
      </c>
      <c r="C50" s="1" t="n">
        <v>45186</v>
      </c>
      <c r="D50" t="inlineStr">
        <is>
          <t>GÄVLEBORGS LÄN</t>
        </is>
      </c>
      <c r="E50" t="inlineStr">
        <is>
          <t>OCKELBO</t>
        </is>
      </c>
      <c r="G50" t="n">
        <v>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5898-2019</t>
        </is>
      </c>
      <c r="B51" s="1" t="n">
        <v>43490</v>
      </c>
      <c r="C51" s="1" t="n">
        <v>45186</v>
      </c>
      <c r="D51" t="inlineStr">
        <is>
          <t>GÄVLEBORGS LÄN</t>
        </is>
      </c>
      <c r="E51" t="inlineStr">
        <is>
          <t>OCKELBO</t>
        </is>
      </c>
      <c r="G51" t="n">
        <v>4.8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6244-2019</t>
        </is>
      </c>
      <c r="B52" s="1" t="n">
        <v>43493</v>
      </c>
      <c r="C52" s="1" t="n">
        <v>45186</v>
      </c>
      <c r="D52" t="inlineStr">
        <is>
          <t>GÄVLEBORGS LÄN</t>
        </is>
      </c>
      <c r="E52" t="inlineStr">
        <is>
          <t>OCKELBO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7162-2019</t>
        </is>
      </c>
      <c r="B53" s="1" t="n">
        <v>43496</v>
      </c>
      <c r="C53" s="1" t="n">
        <v>45186</v>
      </c>
      <c r="D53" t="inlineStr">
        <is>
          <t>GÄVLEBORGS LÄN</t>
        </is>
      </c>
      <c r="E53" t="inlineStr">
        <is>
          <t>OCKELBO</t>
        </is>
      </c>
      <c r="G53" t="n">
        <v>4.4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8287-2019</t>
        </is>
      </c>
      <c r="B54" s="1" t="n">
        <v>43502</v>
      </c>
      <c r="C54" s="1" t="n">
        <v>45186</v>
      </c>
      <c r="D54" t="inlineStr">
        <is>
          <t>GÄVLEBORGS LÄN</t>
        </is>
      </c>
      <c r="E54" t="inlineStr">
        <is>
          <t>OCKELBO</t>
        </is>
      </c>
      <c r="F54" t="inlineStr">
        <is>
          <t>Bergvik skog väst AB</t>
        </is>
      </c>
      <c r="G54" t="n">
        <v>11.7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8290-2019</t>
        </is>
      </c>
      <c r="B55" s="1" t="n">
        <v>43502</v>
      </c>
      <c r="C55" s="1" t="n">
        <v>45186</v>
      </c>
      <c r="D55" t="inlineStr">
        <is>
          <t>GÄVLEBORGS LÄN</t>
        </is>
      </c>
      <c r="E55" t="inlineStr">
        <is>
          <t>OCKELBO</t>
        </is>
      </c>
      <c r="F55" t="inlineStr">
        <is>
          <t>Bergvik skog väst AB</t>
        </is>
      </c>
      <c r="G55" t="n">
        <v>12.7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8313-2019</t>
        </is>
      </c>
      <c r="B56" s="1" t="n">
        <v>43502</v>
      </c>
      <c r="C56" s="1" t="n">
        <v>45186</v>
      </c>
      <c r="D56" t="inlineStr">
        <is>
          <t>GÄVLEBORGS LÄN</t>
        </is>
      </c>
      <c r="E56" t="inlineStr">
        <is>
          <t>OCKELBO</t>
        </is>
      </c>
      <c r="G56" t="n">
        <v>14.1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9485-2019</t>
        </is>
      </c>
      <c r="B57" s="1" t="n">
        <v>43507</v>
      </c>
      <c r="C57" s="1" t="n">
        <v>45186</v>
      </c>
      <c r="D57" t="inlineStr">
        <is>
          <t>GÄVLEBORGS LÄN</t>
        </is>
      </c>
      <c r="E57" t="inlineStr">
        <is>
          <t>OCKELBO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13070-2019</t>
        </is>
      </c>
      <c r="B58" s="1" t="n">
        <v>43528</v>
      </c>
      <c r="C58" s="1" t="n">
        <v>45186</v>
      </c>
      <c r="D58" t="inlineStr">
        <is>
          <t>GÄVLEBORGS LÄN</t>
        </is>
      </c>
      <c r="E58" t="inlineStr">
        <is>
          <t>OCKELBO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17501-2019</t>
        </is>
      </c>
      <c r="B59" s="1" t="n">
        <v>43553</v>
      </c>
      <c r="C59" s="1" t="n">
        <v>45186</v>
      </c>
      <c r="D59" t="inlineStr">
        <is>
          <t>GÄVLEBORGS LÄN</t>
        </is>
      </c>
      <c r="E59" t="inlineStr">
        <is>
          <t>OCKELBO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17504-2019</t>
        </is>
      </c>
      <c r="B60" s="1" t="n">
        <v>43553</v>
      </c>
      <c r="C60" s="1" t="n">
        <v>45186</v>
      </c>
      <c r="D60" t="inlineStr">
        <is>
          <t>GÄVLEBORGS LÄN</t>
        </is>
      </c>
      <c r="E60" t="inlineStr">
        <is>
          <t>OCKELBO</t>
        </is>
      </c>
      <c r="G60" t="n">
        <v>1.7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17830-2019</t>
        </is>
      </c>
      <c r="B61" s="1" t="n">
        <v>43556</v>
      </c>
      <c r="C61" s="1" t="n">
        <v>45186</v>
      </c>
      <c r="D61" t="inlineStr">
        <is>
          <t>GÄVLEBORGS LÄN</t>
        </is>
      </c>
      <c r="E61" t="inlineStr">
        <is>
          <t>OCKELBO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21349-2019</t>
        </is>
      </c>
      <c r="B62" s="1" t="n">
        <v>43579</v>
      </c>
      <c r="C62" s="1" t="n">
        <v>45186</v>
      </c>
      <c r="D62" t="inlineStr">
        <is>
          <t>GÄVLEBORGS LÄN</t>
        </is>
      </c>
      <c r="E62" t="inlineStr">
        <is>
          <t>OCKELBO</t>
        </is>
      </c>
      <c r="G62" t="n">
        <v>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28287-2019</t>
        </is>
      </c>
      <c r="B63" s="1" t="n">
        <v>43623</v>
      </c>
      <c r="C63" s="1" t="n">
        <v>45186</v>
      </c>
      <c r="D63" t="inlineStr">
        <is>
          <t>GÄVLEBORGS LÄN</t>
        </is>
      </c>
      <c r="E63" t="inlineStr">
        <is>
          <t>OCKELBO</t>
        </is>
      </c>
      <c r="F63" t="inlineStr">
        <is>
          <t>Bergvik skog väst AB</t>
        </is>
      </c>
      <c r="G63" t="n">
        <v>6.7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34322-2019</t>
        </is>
      </c>
      <c r="B64" s="1" t="n">
        <v>43647</v>
      </c>
      <c r="C64" s="1" t="n">
        <v>45186</v>
      </c>
      <c r="D64" t="inlineStr">
        <is>
          <t>GÄVLEBORGS LÄN</t>
        </is>
      </c>
      <c r="E64" t="inlineStr">
        <is>
          <t>OCKELBO</t>
        </is>
      </c>
      <c r="G64" t="n">
        <v>11.1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32571-2019</t>
        </is>
      </c>
      <c r="B65" s="1" t="n">
        <v>43647</v>
      </c>
      <c r="C65" s="1" t="n">
        <v>45186</v>
      </c>
      <c r="D65" t="inlineStr">
        <is>
          <t>GÄVLEBORGS LÄN</t>
        </is>
      </c>
      <c r="E65" t="inlineStr">
        <is>
          <t>OCKELBO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32576-2019</t>
        </is>
      </c>
      <c r="B66" s="1" t="n">
        <v>43647</v>
      </c>
      <c r="C66" s="1" t="n">
        <v>45186</v>
      </c>
      <c r="D66" t="inlineStr">
        <is>
          <t>GÄVLEBORGS LÄN</t>
        </is>
      </c>
      <c r="E66" t="inlineStr">
        <is>
          <t>OCKELBO</t>
        </is>
      </c>
      <c r="G66" t="n">
        <v>4.6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33128-2019</t>
        </is>
      </c>
      <c r="B67" s="1" t="n">
        <v>43649</v>
      </c>
      <c r="C67" s="1" t="n">
        <v>45186</v>
      </c>
      <c r="D67" t="inlineStr">
        <is>
          <t>GÄVLEBORGS LÄN</t>
        </is>
      </c>
      <c r="E67" t="inlineStr">
        <is>
          <t>OCKELBO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33359-2019</t>
        </is>
      </c>
      <c r="B68" s="1" t="n">
        <v>43650</v>
      </c>
      <c r="C68" s="1" t="n">
        <v>45186</v>
      </c>
      <c r="D68" t="inlineStr">
        <is>
          <t>GÄVLEBORGS LÄN</t>
        </is>
      </c>
      <c r="E68" t="inlineStr">
        <is>
          <t>OCKELBO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33378-2019</t>
        </is>
      </c>
      <c r="B69" s="1" t="n">
        <v>43650</v>
      </c>
      <c r="C69" s="1" t="n">
        <v>45186</v>
      </c>
      <c r="D69" t="inlineStr">
        <is>
          <t>GÄVLEBORGS LÄN</t>
        </is>
      </c>
      <c r="E69" t="inlineStr">
        <is>
          <t>OCKELBO</t>
        </is>
      </c>
      <c r="G69" t="n">
        <v>1.8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33423-2019</t>
        </is>
      </c>
      <c r="B70" s="1" t="n">
        <v>43650</v>
      </c>
      <c r="C70" s="1" t="n">
        <v>45186</v>
      </c>
      <c r="D70" t="inlineStr">
        <is>
          <t>GÄVLEBORGS LÄN</t>
        </is>
      </c>
      <c r="E70" t="inlineStr">
        <is>
          <t>OCKELBO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33374-2019</t>
        </is>
      </c>
      <c r="B71" s="1" t="n">
        <v>43650</v>
      </c>
      <c r="C71" s="1" t="n">
        <v>45186</v>
      </c>
      <c r="D71" t="inlineStr">
        <is>
          <t>GÄVLEBORGS LÄN</t>
        </is>
      </c>
      <c r="E71" t="inlineStr">
        <is>
          <t>OCKELBO</t>
        </is>
      </c>
      <c r="G71" t="n">
        <v>1.6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33600-2019</t>
        </is>
      </c>
      <c r="B72" s="1" t="n">
        <v>43651</v>
      </c>
      <c r="C72" s="1" t="n">
        <v>45186</v>
      </c>
      <c r="D72" t="inlineStr">
        <is>
          <t>GÄVLEBORGS LÄN</t>
        </is>
      </c>
      <c r="E72" t="inlineStr">
        <is>
          <t>OCKELBO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36062-2019</t>
        </is>
      </c>
      <c r="B73" s="1" t="n">
        <v>43668</v>
      </c>
      <c r="C73" s="1" t="n">
        <v>45186</v>
      </c>
      <c r="D73" t="inlineStr">
        <is>
          <t>GÄVLEBORGS LÄN</t>
        </is>
      </c>
      <c r="E73" t="inlineStr">
        <is>
          <t>OCKELBO</t>
        </is>
      </c>
      <c r="F73" t="inlineStr">
        <is>
          <t>Bergvik skog väst AB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36056-2019</t>
        </is>
      </c>
      <c r="B74" s="1" t="n">
        <v>43668</v>
      </c>
      <c r="C74" s="1" t="n">
        <v>45186</v>
      </c>
      <c r="D74" t="inlineStr">
        <is>
          <t>GÄVLEBORGS LÄN</t>
        </is>
      </c>
      <c r="E74" t="inlineStr">
        <is>
          <t>OCKELBO</t>
        </is>
      </c>
      <c r="F74" t="inlineStr">
        <is>
          <t>Bergvik skog väst AB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36864-2019</t>
        </is>
      </c>
      <c r="B75" s="1" t="n">
        <v>43675</v>
      </c>
      <c r="C75" s="1" t="n">
        <v>45186</v>
      </c>
      <c r="D75" t="inlineStr">
        <is>
          <t>GÄVLEBORGS LÄN</t>
        </is>
      </c>
      <c r="E75" t="inlineStr">
        <is>
          <t>OCKELBO</t>
        </is>
      </c>
      <c r="G75" t="n">
        <v>5.2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39513-2019</t>
        </is>
      </c>
      <c r="B76" s="1" t="n">
        <v>43691</v>
      </c>
      <c r="C76" s="1" t="n">
        <v>45186</v>
      </c>
      <c r="D76" t="inlineStr">
        <is>
          <t>GÄVLEBORGS LÄN</t>
        </is>
      </c>
      <c r="E76" t="inlineStr">
        <is>
          <t>OCKELBO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40327-2019</t>
        </is>
      </c>
      <c r="B77" s="1" t="n">
        <v>43696</v>
      </c>
      <c r="C77" s="1" t="n">
        <v>45186</v>
      </c>
      <c r="D77" t="inlineStr">
        <is>
          <t>GÄVLEBORGS LÄN</t>
        </is>
      </c>
      <c r="E77" t="inlineStr">
        <is>
          <t>OCKELBO</t>
        </is>
      </c>
      <c r="G77" t="n">
        <v>1.8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40915-2019</t>
        </is>
      </c>
      <c r="B78" s="1" t="n">
        <v>43697</v>
      </c>
      <c r="C78" s="1" t="n">
        <v>45186</v>
      </c>
      <c r="D78" t="inlineStr">
        <is>
          <t>GÄVLEBORGS LÄN</t>
        </is>
      </c>
      <c r="E78" t="inlineStr">
        <is>
          <t>OCKELBO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41558-2019</t>
        </is>
      </c>
      <c r="B79" s="1" t="n">
        <v>43699</v>
      </c>
      <c r="C79" s="1" t="n">
        <v>45186</v>
      </c>
      <c r="D79" t="inlineStr">
        <is>
          <t>GÄVLEBORGS LÄN</t>
        </is>
      </c>
      <c r="E79" t="inlineStr">
        <is>
          <t>OCKELBO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41569-2019</t>
        </is>
      </c>
      <c r="B80" s="1" t="n">
        <v>43699</v>
      </c>
      <c r="C80" s="1" t="n">
        <v>45186</v>
      </c>
      <c r="D80" t="inlineStr">
        <is>
          <t>GÄVLEBORGS LÄN</t>
        </is>
      </c>
      <c r="E80" t="inlineStr">
        <is>
          <t>OCKELBO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42820-2019</t>
        </is>
      </c>
      <c r="B81" s="1" t="n">
        <v>43705</v>
      </c>
      <c r="C81" s="1" t="n">
        <v>45186</v>
      </c>
      <c r="D81" t="inlineStr">
        <is>
          <t>GÄVLEBORGS LÄN</t>
        </is>
      </c>
      <c r="E81" t="inlineStr">
        <is>
          <t>OCKELBO</t>
        </is>
      </c>
      <c r="G81" t="n">
        <v>4.1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45211-2019</t>
        </is>
      </c>
      <c r="B82" s="1" t="n">
        <v>43713</v>
      </c>
      <c r="C82" s="1" t="n">
        <v>45186</v>
      </c>
      <c r="D82" t="inlineStr">
        <is>
          <t>GÄVLEBORGS LÄN</t>
        </is>
      </c>
      <c r="E82" t="inlineStr">
        <is>
          <t>OCKELBO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45661-2019</t>
        </is>
      </c>
      <c r="B83" s="1" t="n">
        <v>43717</v>
      </c>
      <c r="C83" s="1" t="n">
        <v>45186</v>
      </c>
      <c r="D83" t="inlineStr">
        <is>
          <t>GÄVLEBORGS LÄN</t>
        </is>
      </c>
      <c r="E83" t="inlineStr">
        <is>
          <t>OCKELBO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47003-2019</t>
        </is>
      </c>
      <c r="B84" s="1" t="n">
        <v>43720</v>
      </c>
      <c r="C84" s="1" t="n">
        <v>45186</v>
      </c>
      <c r="D84" t="inlineStr">
        <is>
          <t>GÄVLEBORGS LÄN</t>
        </is>
      </c>
      <c r="E84" t="inlineStr">
        <is>
          <t>OCKELBO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47205-2019</t>
        </is>
      </c>
      <c r="B85" s="1" t="n">
        <v>43721</v>
      </c>
      <c r="C85" s="1" t="n">
        <v>45186</v>
      </c>
      <c r="D85" t="inlineStr">
        <is>
          <t>GÄVLEBORGS LÄN</t>
        </is>
      </c>
      <c r="E85" t="inlineStr">
        <is>
          <t>OCKELBO</t>
        </is>
      </c>
      <c r="F85" t="inlineStr">
        <is>
          <t>Bergvik skog väst AB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49622-2019</t>
        </is>
      </c>
      <c r="B86" s="1" t="n">
        <v>43732</v>
      </c>
      <c r="C86" s="1" t="n">
        <v>45186</v>
      </c>
      <c r="D86" t="inlineStr">
        <is>
          <t>GÄVLEBORGS LÄN</t>
        </is>
      </c>
      <c r="E86" t="inlineStr">
        <is>
          <t>OCKELBO</t>
        </is>
      </c>
      <c r="G86" t="n">
        <v>5.6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53010-2019</t>
        </is>
      </c>
      <c r="B87" s="1" t="n">
        <v>43747</v>
      </c>
      <c r="C87" s="1" t="n">
        <v>45186</v>
      </c>
      <c r="D87" t="inlineStr">
        <is>
          <t>GÄVLEBORGS LÄN</t>
        </is>
      </c>
      <c r="E87" t="inlineStr">
        <is>
          <t>OCKELBO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53218-2019</t>
        </is>
      </c>
      <c r="B88" s="1" t="n">
        <v>43748</v>
      </c>
      <c r="C88" s="1" t="n">
        <v>45186</v>
      </c>
      <c r="D88" t="inlineStr">
        <is>
          <t>GÄVLEBORGS LÄN</t>
        </is>
      </c>
      <c r="E88" t="inlineStr">
        <is>
          <t>OCKELBO</t>
        </is>
      </c>
      <c r="G88" t="n">
        <v>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53356-2019</t>
        </is>
      </c>
      <c r="B89" s="1" t="n">
        <v>43748</v>
      </c>
      <c r="C89" s="1" t="n">
        <v>45186</v>
      </c>
      <c r="D89" t="inlineStr">
        <is>
          <t>GÄVLEBORGS LÄN</t>
        </is>
      </c>
      <c r="E89" t="inlineStr">
        <is>
          <t>OCKELBO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53219-2019</t>
        </is>
      </c>
      <c r="B90" s="1" t="n">
        <v>43748</v>
      </c>
      <c r="C90" s="1" t="n">
        <v>45186</v>
      </c>
      <c r="D90" t="inlineStr">
        <is>
          <t>GÄVLEBORGS LÄN</t>
        </is>
      </c>
      <c r="E90" t="inlineStr">
        <is>
          <t>OCKELBO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53215-2019</t>
        </is>
      </c>
      <c r="B91" s="1" t="n">
        <v>43748</v>
      </c>
      <c r="C91" s="1" t="n">
        <v>45186</v>
      </c>
      <c r="D91" t="inlineStr">
        <is>
          <t>GÄVLEBORGS LÄN</t>
        </is>
      </c>
      <c r="E91" t="inlineStr">
        <is>
          <t>OCKELBO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54172-2019</t>
        </is>
      </c>
      <c r="B92" s="1" t="n">
        <v>43753</v>
      </c>
      <c r="C92" s="1" t="n">
        <v>45186</v>
      </c>
      <c r="D92" t="inlineStr">
        <is>
          <t>GÄVLEBORGS LÄN</t>
        </is>
      </c>
      <c r="E92" t="inlineStr">
        <is>
          <t>OCKELBO</t>
        </is>
      </c>
      <c r="F92" t="inlineStr">
        <is>
          <t>Bergvik skog väst AB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54840-2019</t>
        </is>
      </c>
      <c r="B93" s="1" t="n">
        <v>43755</v>
      </c>
      <c r="C93" s="1" t="n">
        <v>45186</v>
      </c>
      <c r="D93" t="inlineStr">
        <is>
          <t>GÄVLEBORGS LÄN</t>
        </is>
      </c>
      <c r="E93" t="inlineStr">
        <is>
          <t>OCKELBO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55108-2019</t>
        </is>
      </c>
      <c r="B94" s="1" t="n">
        <v>43756</v>
      </c>
      <c r="C94" s="1" t="n">
        <v>45186</v>
      </c>
      <c r="D94" t="inlineStr">
        <is>
          <t>GÄVLEBORGS LÄN</t>
        </is>
      </c>
      <c r="E94" t="inlineStr">
        <is>
          <t>OCKELBO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56447-2019</t>
        </is>
      </c>
      <c r="B95" s="1" t="n">
        <v>43762</v>
      </c>
      <c r="C95" s="1" t="n">
        <v>45186</v>
      </c>
      <c r="D95" t="inlineStr">
        <is>
          <t>GÄVLEBORGS LÄN</t>
        </is>
      </c>
      <c r="E95" t="inlineStr">
        <is>
          <t>OCKELBO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57002-2019</t>
        </is>
      </c>
      <c r="B96" s="1" t="n">
        <v>43766</v>
      </c>
      <c r="C96" s="1" t="n">
        <v>45186</v>
      </c>
      <c r="D96" t="inlineStr">
        <is>
          <t>GÄVLEBORGS LÄN</t>
        </is>
      </c>
      <c r="E96" t="inlineStr">
        <is>
          <t>OCKELBO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57043-2019</t>
        </is>
      </c>
      <c r="B97" s="1" t="n">
        <v>43766</v>
      </c>
      <c r="C97" s="1" t="n">
        <v>45186</v>
      </c>
      <c r="D97" t="inlineStr">
        <is>
          <t>GÄVLEBORGS LÄN</t>
        </is>
      </c>
      <c r="E97" t="inlineStr">
        <is>
          <t>OCKELBO</t>
        </is>
      </c>
      <c r="G97" t="n">
        <v>0.2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57061-2019</t>
        </is>
      </c>
      <c r="B98" s="1" t="n">
        <v>43766</v>
      </c>
      <c r="C98" s="1" t="n">
        <v>45186</v>
      </c>
      <c r="D98" t="inlineStr">
        <is>
          <t>GÄVLEBORGS LÄN</t>
        </is>
      </c>
      <c r="E98" t="inlineStr">
        <is>
          <t>OCKELBO</t>
        </is>
      </c>
      <c r="G98" t="n">
        <v>0.1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61030-2019</t>
        </is>
      </c>
      <c r="B99" s="1" t="n">
        <v>43782</v>
      </c>
      <c r="C99" s="1" t="n">
        <v>45186</v>
      </c>
      <c r="D99" t="inlineStr">
        <is>
          <t>GÄVLEBORGS LÄN</t>
        </is>
      </c>
      <c r="E99" t="inlineStr">
        <is>
          <t>OCKELBO</t>
        </is>
      </c>
      <c r="G99" t="n">
        <v>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60993-2019</t>
        </is>
      </c>
      <c r="B100" s="1" t="n">
        <v>43782</v>
      </c>
      <c r="C100" s="1" t="n">
        <v>45186</v>
      </c>
      <c r="D100" t="inlineStr">
        <is>
          <t>GÄVLEBORGS LÄN</t>
        </is>
      </c>
      <c r="E100" t="inlineStr">
        <is>
          <t>OCKELBO</t>
        </is>
      </c>
      <c r="G100" t="n">
        <v>2.8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61364-2019</t>
        </is>
      </c>
      <c r="B101" s="1" t="n">
        <v>43783</v>
      </c>
      <c r="C101" s="1" t="n">
        <v>45186</v>
      </c>
      <c r="D101" t="inlineStr">
        <is>
          <t>GÄVLEBORGS LÄN</t>
        </is>
      </c>
      <c r="E101" t="inlineStr">
        <is>
          <t>OCKELBO</t>
        </is>
      </c>
      <c r="F101" t="inlineStr">
        <is>
          <t>Bergvik skog väst AB</t>
        </is>
      </c>
      <c r="G101" t="n">
        <v>8.6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63068-2019</t>
        </is>
      </c>
      <c r="B102" s="1" t="n">
        <v>43791</v>
      </c>
      <c r="C102" s="1" t="n">
        <v>45186</v>
      </c>
      <c r="D102" t="inlineStr">
        <is>
          <t>GÄVLEBORGS LÄN</t>
        </is>
      </c>
      <c r="E102" t="inlineStr">
        <is>
          <t>OCKELBO</t>
        </is>
      </c>
      <c r="F102" t="inlineStr">
        <is>
          <t>Bergvik skog väst AB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63996-2019</t>
        </is>
      </c>
      <c r="B103" s="1" t="n">
        <v>43796</v>
      </c>
      <c r="C103" s="1" t="n">
        <v>45186</v>
      </c>
      <c r="D103" t="inlineStr">
        <is>
          <t>GÄVLEBORGS LÄN</t>
        </is>
      </c>
      <c r="E103" t="inlineStr">
        <is>
          <t>OCKELBO</t>
        </is>
      </c>
      <c r="G103" t="n">
        <v>3.6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63894-2019</t>
        </is>
      </c>
      <c r="B104" s="1" t="n">
        <v>43796</v>
      </c>
      <c r="C104" s="1" t="n">
        <v>45186</v>
      </c>
      <c r="D104" t="inlineStr">
        <is>
          <t>GÄVLEBORGS LÄN</t>
        </is>
      </c>
      <c r="E104" t="inlineStr">
        <is>
          <t>OCKELBO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64179-2019</t>
        </is>
      </c>
      <c r="B105" s="1" t="n">
        <v>43797</v>
      </c>
      <c r="C105" s="1" t="n">
        <v>45186</v>
      </c>
      <c r="D105" t="inlineStr">
        <is>
          <t>GÄVLEBORGS LÄN</t>
        </is>
      </c>
      <c r="E105" t="inlineStr">
        <is>
          <t>OCKELBO</t>
        </is>
      </c>
      <c r="G105" t="n">
        <v>6.4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66265-2019</t>
        </is>
      </c>
      <c r="B106" s="1" t="n">
        <v>43808</v>
      </c>
      <c r="C106" s="1" t="n">
        <v>45186</v>
      </c>
      <c r="D106" t="inlineStr">
        <is>
          <t>GÄVLEBORGS LÄN</t>
        </is>
      </c>
      <c r="E106" t="inlineStr">
        <is>
          <t>OCKELBO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66211-2019</t>
        </is>
      </c>
      <c r="B107" s="1" t="n">
        <v>43808</v>
      </c>
      <c r="C107" s="1" t="n">
        <v>45186</v>
      </c>
      <c r="D107" t="inlineStr">
        <is>
          <t>GÄVLEBORGS LÄN</t>
        </is>
      </c>
      <c r="E107" t="inlineStr">
        <is>
          <t>OCKELBO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360-2020</t>
        </is>
      </c>
      <c r="B108" s="1" t="n">
        <v>43837</v>
      </c>
      <c r="C108" s="1" t="n">
        <v>45186</v>
      </c>
      <c r="D108" t="inlineStr">
        <is>
          <t>GÄVLEBORGS LÄN</t>
        </is>
      </c>
      <c r="E108" t="inlineStr">
        <is>
          <t>OCKELBO</t>
        </is>
      </c>
      <c r="G108" t="n">
        <v>3.5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1118-2020</t>
        </is>
      </c>
      <c r="B109" s="1" t="n">
        <v>43840</v>
      </c>
      <c r="C109" s="1" t="n">
        <v>45186</v>
      </c>
      <c r="D109" t="inlineStr">
        <is>
          <t>GÄVLEBORGS LÄN</t>
        </is>
      </c>
      <c r="E109" t="inlineStr">
        <is>
          <t>OCKELBO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1163-2020</t>
        </is>
      </c>
      <c r="B110" s="1" t="n">
        <v>43840</v>
      </c>
      <c r="C110" s="1" t="n">
        <v>45186</v>
      </c>
      <c r="D110" t="inlineStr">
        <is>
          <t>GÄVLEBORGS LÄN</t>
        </is>
      </c>
      <c r="E110" t="inlineStr">
        <is>
          <t>OCKELBO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1451-2020</t>
        </is>
      </c>
      <c r="B111" s="1" t="n">
        <v>43843</v>
      </c>
      <c r="C111" s="1" t="n">
        <v>45186</v>
      </c>
      <c r="D111" t="inlineStr">
        <is>
          <t>GÄVLEBORGS LÄN</t>
        </is>
      </c>
      <c r="E111" t="inlineStr">
        <is>
          <t>OCKELBO</t>
        </is>
      </c>
      <c r="F111" t="inlineStr">
        <is>
          <t>Bergvik skog väst AB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3794-2020</t>
        </is>
      </c>
      <c r="B112" s="1" t="n">
        <v>43854</v>
      </c>
      <c r="C112" s="1" t="n">
        <v>45186</v>
      </c>
      <c r="D112" t="inlineStr">
        <is>
          <t>GÄVLEBORGS LÄN</t>
        </is>
      </c>
      <c r="E112" t="inlineStr">
        <is>
          <t>OCKELBO</t>
        </is>
      </c>
      <c r="F112" t="inlineStr">
        <is>
          <t>Kyrkan</t>
        </is>
      </c>
      <c r="G112" t="n">
        <v>6.4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8581-2020</t>
        </is>
      </c>
      <c r="B113" s="1" t="n">
        <v>43878</v>
      </c>
      <c r="C113" s="1" t="n">
        <v>45186</v>
      </c>
      <c r="D113" t="inlineStr">
        <is>
          <t>GÄVLEBORGS LÄN</t>
        </is>
      </c>
      <c r="E113" t="inlineStr">
        <is>
          <t>OCKELBO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9293-2020</t>
        </is>
      </c>
      <c r="B114" s="1" t="n">
        <v>43880</v>
      </c>
      <c r="C114" s="1" t="n">
        <v>45186</v>
      </c>
      <c r="D114" t="inlineStr">
        <is>
          <t>GÄVLEBORGS LÄN</t>
        </is>
      </c>
      <c r="E114" t="inlineStr">
        <is>
          <t>OCKELBO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13836-2020</t>
        </is>
      </c>
      <c r="B115" s="1" t="n">
        <v>43906</v>
      </c>
      <c r="C115" s="1" t="n">
        <v>45186</v>
      </c>
      <c r="D115" t="inlineStr">
        <is>
          <t>GÄVLEBORGS LÄN</t>
        </is>
      </c>
      <c r="E115" t="inlineStr">
        <is>
          <t>OCKELBO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14096-2020</t>
        </is>
      </c>
      <c r="B116" s="1" t="n">
        <v>43907</v>
      </c>
      <c r="C116" s="1" t="n">
        <v>45186</v>
      </c>
      <c r="D116" t="inlineStr">
        <is>
          <t>GÄVLEBORGS LÄN</t>
        </is>
      </c>
      <c r="E116" t="inlineStr">
        <is>
          <t>OCKELBO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15159-2020</t>
        </is>
      </c>
      <c r="B117" s="1" t="n">
        <v>43912</v>
      </c>
      <c r="C117" s="1" t="n">
        <v>45186</v>
      </c>
      <c r="D117" t="inlineStr">
        <is>
          <t>GÄVLEBORGS LÄN</t>
        </is>
      </c>
      <c r="E117" t="inlineStr">
        <is>
          <t>OCKELBO</t>
        </is>
      </c>
      <c r="G117" t="n">
        <v>4.1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15656-2020</t>
        </is>
      </c>
      <c r="B118" s="1" t="n">
        <v>43915</v>
      </c>
      <c r="C118" s="1" t="n">
        <v>45186</v>
      </c>
      <c r="D118" t="inlineStr">
        <is>
          <t>GÄVLEBORGS LÄN</t>
        </is>
      </c>
      <c r="E118" t="inlineStr">
        <is>
          <t>OCKELBO</t>
        </is>
      </c>
      <c r="F118" t="inlineStr">
        <is>
          <t>Kyrkan</t>
        </is>
      </c>
      <c r="G118" t="n">
        <v>3.9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16863-2020</t>
        </is>
      </c>
      <c r="B119" s="1" t="n">
        <v>43921</v>
      </c>
      <c r="C119" s="1" t="n">
        <v>45186</v>
      </c>
      <c r="D119" t="inlineStr">
        <is>
          <t>GÄVLEBORGS LÄN</t>
        </is>
      </c>
      <c r="E119" t="inlineStr">
        <is>
          <t>OCKELBO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20475-2020</t>
        </is>
      </c>
      <c r="B120" s="1" t="n">
        <v>43948</v>
      </c>
      <c r="C120" s="1" t="n">
        <v>45186</v>
      </c>
      <c r="D120" t="inlineStr">
        <is>
          <t>GÄVLEBORGS LÄN</t>
        </is>
      </c>
      <c r="E120" t="inlineStr">
        <is>
          <t>OCKELBO</t>
        </is>
      </c>
      <c r="F120" t="inlineStr">
        <is>
          <t>Bergvik skog väst AB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21255-2020</t>
        </is>
      </c>
      <c r="B121" s="1" t="n">
        <v>43955</v>
      </c>
      <c r="C121" s="1" t="n">
        <v>45186</v>
      </c>
      <c r="D121" t="inlineStr">
        <is>
          <t>GÄVLEBORGS LÄN</t>
        </is>
      </c>
      <c r="E121" t="inlineStr">
        <is>
          <t>OCKELBO</t>
        </is>
      </c>
      <c r="F121" t="inlineStr">
        <is>
          <t>Bergvik skog väst AB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25548-2020</t>
        </is>
      </c>
      <c r="B122" s="1" t="n">
        <v>43983</v>
      </c>
      <c r="C122" s="1" t="n">
        <v>45186</v>
      </c>
      <c r="D122" t="inlineStr">
        <is>
          <t>GÄVLEBORGS LÄN</t>
        </is>
      </c>
      <c r="E122" t="inlineStr">
        <is>
          <t>OCKELBO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25733-2020</t>
        </is>
      </c>
      <c r="B123" s="1" t="n">
        <v>43984</v>
      </c>
      <c r="C123" s="1" t="n">
        <v>45186</v>
      </c>
      <c r="D123" t="inlineStr">
        <is>
          <t>GÄVLEBORGS LÄN</t>
        </is>
      </c>
      <c r="E123" t="inlineStr">
        <is>
          <t>OCKELBO</t>
        </is>
      </c>
      <c r="F123" t="inlineStr">
        <is>
          <t>Bergvik skog väst AB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31110-2020</t>
        </is>
      </c>
      <c r="B124" s="1" t="n">
        <v>44012</v>
      </c>
      <c r="C124" s="1" t="n">
        <v>45186</v>
      </c>
      <c r="D124" t="inlineStr">
        <is>
          <t>GÄVLEBORGS LÄN</t>
        </is>
      </c>
      <c r="E124" t="inlineStr">
        <is>
          <t>OCKELBO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32969-2020</t>
        </is>
      </c>
      <c r="B125" s="1" t="n">
        <v>44020</v>
      </c>
      <c r="C125" s="1" t="n">
        <v>45186</v>
      </c>
      <c r="D125" t="inlineStr">
        <is>
          <t>GÄVLEBORGS LÄN</t>
        </is>
      </c>
      <c r="E125" t="inlineStr">
        <is>
          <t>OCKELBO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34817-2020</t>
        </is>
      </c>
      <c r="B126" s="1" t="n">
        <v>44036</v>
      </c>
      <c r="C126" s="1" t="n">
        <v>45186</v>
      </c>
      <c r="D126" t="inlineStr">
        <is>
          <t>GÄVLEBORGS LÄN</t>
        </is>
      </c>
      <c r="E126" t="inlineStr">
        <is>
          <t>OCKELBO</t>
        </is>
      </c>
      <c r="F126" t="inlineStr">
        <is>
          <t>Bergvik skog väst AB</t>
        </is>
      </c>
      <c r="G126" t="n">
        <v>3.7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34845-2020</t>
        </is>
      </c>
      <c r="B127" s="1" t="n">
        <v>44036</v>
      </c>
      <c r="C127" s="1" t="n">
        <v>45186</v>
      </c>
      <c r="D127" t="inlineStr">
        <is>
          <t>GÄVLEBORGS LÄN</t>
        </is>
      </c>
      <c r="E127" t="inlineStr">
        <is>
          <t>OCKELBO</t>
        </is>
      </c>
      <c r="F127" t="inlineStr">
        <is>
          <t>Bergvik skog väst AB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35875-2020</t>
        </is>
      </c>
      <c r="B128" s="1" t="n">
        <v>44047</v>
      </c>
      <c r="C128" s="1" t="n">
        <v>45186</v>
      </c>
      <c r="D128" t="inlineStr">
        <is>
          <t>GÄVLEBORGS LÄN</t>
        </is>
      </c>
      <c r="E128" t="inlineStr">
        <is>
          <t>OCKELBO</t>
        </is>
      </c>
      <c r="G128" t="n">
        <v>3.4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36358-2020</t>
        </is>
      </c>
      <c r="B129" s="1" t="n">
        <v>44049</v>
      </c>
      <c r="C129" s="1" t="n">
        <v>45186</v>
      </c>
      <c r="D129" t="inlineStr">
        <is>
          <t>GÄVLEBORGS LÄN</t>
        </is>
      </c>
      <c r="E129" t="inlineStr">
        <is>
          <t>OCKELBO</t>
        </is>
      </c>
      <c r="G129" t="n">
        <v>6.8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36914-2020</t>
        </is>
      </c>
      <c r="B130" s="1" t="n">
        <v>44053</v>
      </c>
      <c r="C130" s="1" t="n">
        <v>45186</v>
      </c>
      <c r="D130" t="inlineStr">
        <is>
          <t>GÄVLEBORGS LÄN</t>
        </is>
      </c>
      <c r="E130" t="inlineStr">
        <is>
          <t>OCKELBO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40195-2020</t>
        </is>
      </c>
      <c r="B131" s="1" t="n">
        <v>44068</v>
      </c>
      <c r="C131" s="1" t="n">
        <v>45186</v>
      </c>
      <c r="D131" t="inlineStr">
        <is>
          <t>GÄVLEBORGS LÄN</t>
        </is>
      </c>
      <c r="E131" t="inlineStr">
        <is>
          <t>OCKELBO</t>
        </is>
      </c>
      <c r="G131" t="n">
        <v>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41255-2020</t>
        </is>
      </c>
      <c r="B132" s="1" t="n">
        <v>44071</v>
      </c>
      <c r="C132" s="1" t="n">
        <v>45186</v>
      </c>
      <c r="D132" t="inlineStr">
        <is>
          <t>GÄVLEBORGS LÄN</t>
        </is>
      </c>
      <c r="E132" t="inlineStr">
        <is>
          <t>OCKELBO</t>
        </is>
      </c>
      <c r="F132" t="inlineStr">
        <is>
          <t>Bergvik skog väst AB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41775-2020</t>
        </is>
      </c>
      <c r="B133" s="1" t="n">
        <v>44074</v>
      </c>
      <c r="C133" s="1" t="n">
        <v>45186</v>
      </c>
      <c r="D133" t="inlineStr">
        <is>
          <t>GÄVLEBORGS LÄN</t>
        </is>
      </c>
      <c r="E133" t="inlineStr">
        <is>
          <t>OCKELBO</t>
        </is>
      </c>
      <c r="G133" t="n">
        <v>5.2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42591-2020</t>
        </is>
      </c>
      <c r="B134" s="1" t="n">
        <v>44077</v>
      </c>
      <c r="C134" s="1" t="n">
        <v>45186</v>
      </c>
      <c r="D134" t="inlineStr">
        <is>
          <t>GÄVLEBORGS LÄN</t>
        </is>
      </c>
      <c r="E134" t="inlineStr">
        <is>
          <t>OCKELBO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44172-2020</t>
        </is>
      </c>
      <c r="B135" s="1" t="n">
        <v>44083</v>
      </c>
      <c r="C135" s="1" t="n">
        <v>45186</v>
      </c>
      <c r="D135" t="inlineStr">
        <is>
          <t>GÄVLEBORGS LÄN</t>
        </is>
      </c>
      <c r="E135" t="inlineStr">
        <is>
          <t>OCKELBO</t>
        </is>
      </c>
      <c r="G135" t="n">
        <v>2.5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45049-2020</t>
        </is>
      </c>
      <c r="B136" s="1" t="n">
        <v>44088</v>
      </c>
      <c r="C136" s="1" t="n">
        <v>45186</v>
      </c>
      <c r="D136" t="inlineStr">
        <is>
          <t>GÄVLEBORGS LÄN</t>
        </is>
      </c>
      <c r="E136" t="inlineStr">
        <is>
          <t>OCKELBO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47427-2020</t>
        </is>
      </c>
      <c r="B137" s="1" t="n">
        <v>44097</v>
      </c>
      <c r="C137" s="1" t="n">
        <v>45186</v>
      </c>
      <c r="D137" t="inlineStr">
        <is>
          <t>GÄVLEBORGS LÄN</t>
        </is>
      </c>
      <c r="E137" t="inlineStr">
        <is>
          <t>OCKELBO</t>
        </is>
      </c>
      <c r="G137" t="n">
        <v>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47520-2020</t>
        </is>
      </c>
      <c r="B138" s="1" t="n">
        <v>44098</v>
      </c>
      <c r="C138" s="1" t="n">
        <v>45186</v>
      </c>
      <c r="D138" t="inlineStr">
        <is>
          <t>GÄVLEBORGS LÄN</t>
        </is>
      </c>
      <c r="E138" t="inlineStr">
        <is>
          <t>OCKELBO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47734-2020</t>
        </is>
      </c>
      <c r="B139" s="1" t="n">
        <v>44098</v>
      </c>
      <c r="C139" s="1" t="n">
        <v>45186</v>
      </c>
      <c r="D139" t="inlineStr">
        <is>
          <t>GÄVLEBORGS LÄN</t>
        </is>
      </c>
      <c r="E139" t="inlineStr">
        <is>
          <t>OCKELBO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51598-2020</t>
        </is>
      </c>
      <c r="B140" s="1" t="n">
        <v>44113</v>
      </c>
      <c r="C140" s="1" t="n">
        <v>45186</v>
      </c>
      <c r="D140" t="inlineStr">
        <is>
          <t>GÄVLEBORGS LÄN</t>
        </is>
      </c>
      <c r="E140" t="inlineStr">
        <is>
          <t>OCKELBO</t>
        </is>
      </c>
      <c r="G140" t="n">
        <v>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53220-2020</t>
        </is>
      </c>
      <c r="B141" s="1" t="n">
        <v>44123</v>
      </c>
      <c r="C141" s="1" t="n">
        <v>45186</v>
      </c>
      <c r="D141" t="inlineStr">
        <is>
          <t>GÄVLEBORGS LÄN</t>
        </is>
      </c>
      <c r="E141" t="inlineStr">
        <is>
          <t>OCKELBO</t>
        </is>
      </c>
      <c r="F141" t="inlineStr">
        <is>
          <t>Bergvik skog väst AB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53381-2020</t>
        </is>
      </c>
      <c r="B142" s="1" t="n">
        <v>44123</v>
      </c>
      <c r="C142" s="1" t="n">
        <v>45186</v>
      </c>
      <c r="D142" t="inlineStr">
        <is>
          <t>GÄVLEBORGS LÄN</t>
        </is>
      </c>
      <c r="E142" t="inlineStr">
        <is>
          <t>OCKELBO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54940-2020</t>
        </is>
      </c>
      <c r="B143" s="1" t="n">
        <v>44129</v>
      </c>
      <c r="C143" s="1" t="n">
        <v>45186</v>
      </c>
      <c r="D143" t="inlineStr">
        <is>
          <t>GÄVLEBORGS LÄN</t>
        </is>
      </c>
      <c r="E143" t="inlineStr">
        <is>
          <t>OCKELBO</t>
        </is>
      </c>
      <c r="G143" t="n">
        <v>3.4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60067-2020</t>
        </is>
      </c>
      <c r="B144" s="1" t="n">
        <v>44151</v>
      </c>
      <c r="C144" s="1" t="n">
        <v>45186</v>
      </c>
      <c r="D144" t="inlineStr">
        <is>
          <t>GÄVLEBORGS LÄN</t>
        </is>
      </c>
      <c r="E144" t="inlineStr">
        <is>
          <t>OCKELBO</t>
        </is>
      </c>
      <c r="F144" t="inlineStr">
        <is>
          <t>Bergvik skog väst AB</t>
        </is>
      </c>
      <c r="G144" t="n">
        <v>1.6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63359-2020</t>
        </is>
      </c>
      <c r="B145" s="1" t="n">
        <v>44165</v>
      </c>
      <c r="C145" s="1" t="n">
        <v>45186</v>
      </c>
      <c r="D145" t="inlineStr">
        <is>
          <t>GÄVLEBORGS LÄN</t>
        </is>
      </c>
      <c r="E145" t="inlineStr">
        <is>
          <t>OCKELBO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64284-2020</t>
        </is>
      </c>
      <c r="B146" s="1" t="n">
        <v>44168</v>
      </c>
      <c r="C146" s="1" t="n">
        <v>45186</v>
      </c>
      <c r="D146" t="inlineStr">
        <is>
          <t>GÄVLEBORGS LÄN</t>
        </is>
      </c>
      <c r="E146" t="inlineStr">
        <is>
          <t>OCKELBO</t>
        </is>
      </c>
      <c r="G146" t="n">
        <v>0.3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64289-2020</t>
        </is>
      </c>
      <c r="B147" s="1" t="n">
        <v>44168</v>
      </c>
      <c r="C147" s="1" t="n">
        <v>45186</v>
      </c>
      <c r="D147" t="inlineStr">
        <is>
          <t>GÄVLEBORGS LÄN</t>
        </is>
      </c>
      <c r="E147" t="inlineStr">
        <is>
          <t>OCKELBO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64590-2020</t>
        </is>
      </c>
      <c r="B148" s="1" t="n">
        <v>44169</v>
      </c>
      <c r="C148" s="1" t="n">
        <v>45186</v>
      </c>
      <c r="D148" t="inlineStr">
        <is>
          <t>GÄVLEBORGS LÄN</t>
        </is>
      </c>
      <c r="E148" t="inlineStr">
        <is>
          <t>OCKELBO</t>
        </is>
      </c>
      <c r="F148" t="inlineStr">
        <is>
          <t>Bergvik skog väst AB</t>
        </is>
      </c>
      <c r="G148" t="n">
        <v>2.8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65684-2020</t>
        </is>
      </c>
      <c r="B149" s="1" t="n">
        <v>44172</v>
      </c>
      <c r="C149" s="1" t="n">
        <v>45186</v>
      </c>
      <c r="D149" t="inlineStr">
        <is>
          <t>GÄVLEBORGS LÄN</t>
        </is>
      </c>
      <c r="E149" t="inlineStr">
        <is>
          <t>OCKELBO</t>
        </is>
      </c>
      <c r="G149" t="n">
        <v>2.8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  <c r="U149">
        <f>HYPERLINK("https://klasma.github.io/Logging_OCKELBO/knärot/A 65684-2020.png", "A 65684-2020")</f>
        <v/>
      </c>
      <c r="V149">
        <f>HYPERLINK("https://klasma.github.io/Logging_OCKELBO/klagomål/A 65684-2020.docx", "A 65684-2020")</f>
        <v/>
      </c>
      <c r="W149">
        <f>HYPERLINK("https://klasma.github.io/Logging_OCKELBO/klagomålsmail/A 65684-2020.docx", "A 65684-2020")</f>
        <v/>
      </c>
      <c r="X149">
        <f>HYPERLINK("https://klasma.github.io/Logging_OCKELBO/tillsyn/A 65684-2020.docx", "A 65684-2020")</f>
        <v/>
      </c>
      <c r="Y149">
        <f>HYPERLINK("https://klasma.github.io/Logging_OCKELBO/tillsynsmail/A 65684-2020.docx", "A 65684-2020")</f>
        <v/>
      </c>
    </row>
    <row r="150" ht="15" customHeight="1">
      <c r="A150" t="inlineStr">
        <is>
          <t>A 66442-2020</t>
        </is>
      </c>
      <c r="B150" s="1" t="n">
        <v>44176</v>
      </c>
      <c r="C150" s="1" t="n">
        <v>45186</v>
      </c>
      <c r="D150" t="inlineStr">
        <is>
          <t>GÄVLEBORGS LÄN</t>
        </is>
      </c>
      <c r="E150" t="inlineStr">
        <is>
          <t>OCKELBO</t>
        </is>
      </c>
      <c r="F150" t="inlineStr">
        <is>
          <t>Bergvik skog väst AB</t>
        </is>
      </c>
      <c r="G150" t="n">
        <v>2.8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67015-2020</t>
        </is>
      </c>
      <c r="B151" s="1" t="n">
        <v>44176</v>
      </c>
      <c r="C151" s="1" t="n">
        <v>45186</v>
      </c>
      <c r="D151" t="inlineStr">
        <is>
          <t>GÄVLEBORGS LÄN</t>
        </is>
      </c>
      <c r="E151" t="inlineStr">
        <is>
          <t>OCKELBO</t>
        </is>
      </c>
      <c r="G151" t="n">
        <v>21.8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66274-2020</t>
        </is>
      </c>
      <c r="B152" s="1" t="n">
        <v>44176</v>
      </c>
      <c r="C152" s="1" t="n">
        <v>45186</v>
      </c>
      <c r="D152" t="inlineStr">
        <is>
          <t>GÄVLEBORGS LÄN</t>
        </is>
      </c>
      <c r="E152" t="inlineStr">
        <is>
          <t>OCKELBO</t>
        </is>
      </c>
      <c r="G152" t="n">
        <v>5.4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66611-2020</t>
        </is>
      </c>
      <c r="B153" s="1" t="n">
        <v>44179</v>
      </c>
      <c r="C153" s="1" t="n">
        <v>45186</v>
      </c>
      <c r="D153" t="inlineStr">
        <is>
          <t>GÄVLEBORGS LÄN</t>
        </is>
      </c>
      <c r="E153" t="inlineStr">
        <is>
          <t>OCKELBO</t>
        </is>
      </c>
      <c r="F153" t="inlineStr">
        <is>
          <t>Bergvik skog väst AB</t>
        </is>
      </c>
      <c r="G153" t="n">
        <v>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67779-2020</t>
        </is>
      </c>
      <c r="B154" s="1" t="n">
        <v>44182</v>
      </c>
      <c r="C154" s="1" t="n">
        <v>45186</v>
      </c>
      <c r="D154" t="inlineStr">
        <is>
          <t>GÄVLEBORGS LÄN</t>
        </is>
      </c>
      <c r="E154" t="inlineStr">
        <is>
          <t>OCKELBO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67761-2020</t>
        </is>
      </c>
      <c r="B155" s="1" t="n">
        <v>44182</v>
      </c>
      <c r="C155" s="1" t="n">
        <v>45186</v>
      </c>
      <c r="D155" t="inlineStr">
        <is>
          <t>GÄVLEBORGS LÄN</t>
        </is>
      </c>
      <c r="E155" t="inlineStr">
        <is>
          <t>OCKELBO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69010-2020</t>
        </is>
      </c>
      <c r="B156" s="1" t="n">
        <v>44188</v>
      </c>
      <c r="C156" s="1" t="n">
        <v>45186</v>
      </c>
      <c r="D156" t="inlineStr">
        <is>
          <t>GÄVLEBORGS LÄN</t>
        </is>
      </c>
      <c r="E156" t="inlineStr">
        <is>
          <t>OCKELBO</t>
        </is>
      </c>
      <c r="F156" t="inlineStr">
        <is>
          <t>Bergvik skog väst AB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1354-2021</t>
        </is>
      </c>
      <c r="B157" s="1" t="n">
        <v>44208</v>
      </c>
      <c r="C157" s="1" t="n">
        <v>45186</v>
      </c>
      <c r="D157" t="inlineStr">
        <is>
          <t>GÄVLEBORGS LÄN</t>
        </is>
      </c>
      <c r="E157" t="inlineStr">
        <is>
          <t>OCKELBO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7420-2021</t>
        </is>
      </c>
      <c r="B158" s="1" t="n">
        <v>44239</v>
      </c>
      <c r="C158" s="1" t="n">
        <v>45186</v>
      </c>
      <c r="D158" t="inlineStr">
        <is>
          <t>GÄVLEBORGS LÄN</t>
        </is>
      </c>
      <c r="E158" t="inlineStr">
        <is>
          <t>OCKELBO</t>
        </is>
      </c>
      <c r="F158" t="inlineStr">
        <is>
          <t>Bergvik skog väst AB</t>
        </is>
      </c>
      <c r="G158" t="n">
        <v>3.5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7425-2021</t>
        </is>
      </c>
      <c r="B159" s="1" t="n">
        <v>44239</v>
      </c>
      <c r="C159" s="1" t="n">
        <v>45186</v>
      </c>
      <c r="D159" t="inlineStr">
        <is>
          <t>GÄVLEBORGS LÄN</t>
        </is>
      </c>
      <c r="E159" t="inlineStr">
        <is>
          <t>OCKELBO</t>
        </is>
      </c>
      <c r="F159" t="inlineStr">
        <is>
          <t>Bergvik skog väst AB</t>
        </is>
      </c>
      <c r="G159" t="n">
        <v>5.7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7344-2021</t>
        </is>
      </c>
      <c r="B160" s="1" t="n">
        <v>44239</v>
      </c>
      <c r="C160" s="1" t="n">
        <v>45186</v>
      </c>
      <c r="D160" t="inlineStr">
        <is>
          <t>GÄVLEBORGS LÄN</t>
        </is>
      </c>
      <c r="E160" t="inlineStr">
        <is>
          <t>OCKELBO</t>
        </is>
      </c>
      <c r="F160" t="inlineStr">
        <is>
          <t>Bergvik skog väst AB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7379-2021</t>
        </is>
      </c>
      <c r="B161" s="1" t="n">
        <v>44239</v>
      </c>
      <c r="C161" s="1" t="n">
        <v>45186</v>
      </c>
      <c r="D161" t="inlineStr">
        <is>
          <t>GÄVLEBORGS LÄN</t>
        </is>
      </c>
      <c r="E161" t="inlineStr">
        <is>
          <t>OCKELBO</t>
        </is>
      </c>
      <c r="F161" t="inlineStr">
        <is>
          <t>Bergvik skog väst AB</t>
        </is>
      </c>
      <c r="G161" t="n">
        <v>3.1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9287-2021</t>
        </is>
      </c>
      <c r="B162" s="1" t="n">
        <v>44250</v>
      </c>
      <c r="C162" s="1" t="n">
        <v>45186</v>
      </c>
      <c r="D162" t="inlineStr">
        <is>
          <t>GÄVLEBORGS LÄN</t>
        </is>
      </c>
      <c r="E162" t="inlineStr">
        <is>
          <t>OCKELBO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10100-2021</t>
        </is>
      </c>
      <c r="B163" s="1" t="n">
        <v>44256</v>
      </c>
      <c r="C163" s="1" t="n">
        <v>45186</v>
      </c>
      <c r="D163" t="inlineStr">
        <is>
          <t>GÄVLEBORGS LÄN</t>
        </is>
      </c>
      <c r="E163" t="inlineStr">
        <is>
          <t>OCKELBO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12371-2021</t>
        </is>
      </c>
      <c r="B164" s="1" t="n">
        <v>44267</v>
      </c>
      <c r="C164" s="1" t="n">
        <v>45186</v>
      </c>
      <c r="D164" t="inlineStr">
        <is>
          <t>GÄVLEBORGS LÄN</t>
        </is>
      </c>
      <c r="E164" t="inlineStr">
        <is>
          <t>OCKELBO</t>
        </is>
      </c>
      <c r="F164" t="inlineStr">
        <is>
          <t>Bergvik skog väst AB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18983-2021</t>
        </is>
      </c>
      <c r="B165" s="1" t="n">
        <v>44308</v>
      </c>
      <c r="C165" s="1" t="n">
        <v>45186</v>
      </c>
      <c r="D165" t="inlineStr">
        <is>
          <t>GÄVLEBORGS LÄN</t>
        </is>
      </c>
      <c r="E165" t="inlineStr">
        <is>
          <t>OCKELBO</t>
        </is>
      </c>
      <c r="G165" t="n">
        <v>2.4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22040-2021</t>
        </is>
      </c>
      <c r="B166" s="1" t="n">
        <v>44323</v>
      </c>
      <c r="C166" s="1" t="n">
        <v>45186</v>
      </c>
      <c r="D166" t="inlineStr">
        <is>
          <t>GÄVLEBORGS LÄN</t>
        </is>
      </c>
      <c r="E166" t="inlineStr">
        <is>
          <t>OCKELBO</t>
        </is>
      </c>
      <c r="F166" t="inlineStr">
        <is>
          <t>Bergvik skog väst AB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23629-2021</t>
        </is>
      </c>
      <c r="B167" s="1" t="n">
        <v>44334</v>
      </c>
      <c r="C167" s="1" t="n">
        <v>45186</v>
      </c>
      <c r="D167" t="inlineStr">
        <is>
          <t>GÄVLEBORGS LÄN</t>
        </is>
      </c>
      <c r="E167" t="inlineStr">
        <is>
          <t>OCKELBO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24477-2021</t>
        </is>
      </c>
      <c r="B168" s="1" t="n">
        <v>44337</v>
      </c>
      <c r="C168" s="1" t="n">
        <v>45186</v>
      </c>
      <c r="D168" t="inlineStr">
        <is>
          <t>GÄVLEBORGS LÄN</t>
        </is>
      </c>
      <c r="E168" t="inlineStr">
        <is>
          <t>OCKELBO</t>
        </is>
      </c>
      <c r="F168" t="inlineStr">
        <is>
          <t>Bergvik skog öst AB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25318-2021</t>
        </is>
      </c>
      <c r="B169" s="1" t="n">
        <v>44342</v>
      </c>
      <c r="C169" s="1" t="n">
        <v>45186</v>
      </c>
      <c r="D169" t="inlineStr">
        <is>
          <t>GÄVLEBORGS LÄN</t>
        </is>
      </c>
      <c r="E169" t="inlineStr">
        <is>
          <t>OCKELBO</t>
        </is>
      </c>
      <c r="G169" t="n">
        <v>9.9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25583-2021</t>
        </is>
      </c>
      <c r="B170" s="1" t="n">
        <v>44343</v>
      </c>
      <c r="C170" s="1" t="n">
        <v>45186</v>
      </c>
      <c r="D170" t="inlineStr">
        <is>
          <t>GÄVLEBORGS LÄN</t>
        </is>
      </c>
      <c r="E170" t="inlineStr">
        <is>
          <t>OCKELBO</t>
        </is>
      </c>
      <c r="F170" t="inlineStr">
        <is>
          <t>Bergvik skog väst AB</t>
        </is>
      </c>
      <c r="G170" t="n">
        <v>0.4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28918-2021</t>
        </is>
      </c>
      <c r="B171" s="1" t="n">
        <v>44358</v>
      </c>
      <c r="C171" s="1" t="n">
        <v>45186</v>
      </c>
      <c r="D171" t="inlineStr">
        <is>
          <t>GÄVLEBORGS LÄN</t>
        </is>
      </c>
      <c r="E171" t="inlineStr">
        <is>
          <t>OCKELBO</t>
        </is>
      </c>
      <c r="F171" t="inlineStr">
        <is>
          <t>Bergvik skog väst AB</t>
        </is>
      </c>
      <c r="G171" t="n">
        <v>4.2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32266-2021</t>
        </is>
      </c>
      <c r="B172" s="1" t="n">
        <v>44371</v>
      </c>
      <c r="C172" s="1" t="n">
        <v>45186</v>
      </c>
      <c r="D172" t="inlineStr">
        <is>
          <t>GÄVLEBORGS LÄN</t>
        </is>
      </c>
      <c r="E172" t="inlineStr">
        <is>
          <t>OCKELBO</t>
        </is>
      </c>
      <c r="F172" t="inlineStr">
        <is>
          <t>Bergvik skog väst AB</t>
        </is>
      </c>
      <c r="G172" t="n">
        <v>2.6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33278-2021</t>
        </is>
      </c>
      <c r="B173" s="1" t="n">
        <v>44377</v>
      </c>
      <c r="C173" s="1" t="n">
        <v>45186</v>
      </c>
      <c r="D173" t="inlineStr">
        <is>
          <t>GÄVLEBORGS LÄN</t>
        </is>
      </c>
      <c r="E173" t="inlineStr">
        <is>
          <t>OCKELBO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34854-2021</t>
        </is>
      </c>
      <c r="B174" s="1" t="n">
        <v>44383</v>
      </c>
      <c r="C174" s="1" t="n">
        <v>45186</v>
      </c>
      <c r="D174" t="inlineStr">
        <is>
          <t>GÄVLEBORGS LÄN</t>
        </is>
      </c>
      <c r="E174" t="inlineStr">
        <is>
          <t>OCKELBO</t>
        </is>
      </c>
      <c r="F174" t="inlineStr">
        <is>
          <t>Bergvik skog väst AB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35227-2021</t>
        </is>
      </c>
      <c r="B175" s="1" t="n">
        <v>44384</v>
      </c>
      <c r="C175" s="1" t="n">
        <v>45186</v>
      </c>
      <c r="D175" t="inlineStr">
        <is>
          <t>GÄVLEBORGS LÄN</t>
        </is>
      </c>
      <c r="E175" t="inlineStr">
        <is>
          <t>OCKELBO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36553-2021</t>
        </is>
      </c>
      <c r="B176" s="1" t="n">
        <v>44391</v>
      </c>
      <c r="C176" s="1" t="n">
        <v>45186</v>
      </c>
      <c r="D176" t="inlineStr">
        <is>
          <t>GÄVLEBORGS LÄN</t>
        </is>
      </c>
      <c r="E176" t="inlineStr">
        <is>
          <t>OCKELBO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37565-2021</t>
        </is>
      </c>
      <c r="B177" s="1" t="n">
        <v>44399</v>
      </c>
      <c r="C177" s="1" t="n">
        <v>45186</v>
      </c>
      <c r="D177" t="inlineStr">
        <is>
          <t>GÄVLEBORGS LÄN</t>
        </is>
      </c>
      <c r="E177" t="inlineStr">
        <is>
          <t>OCKELBO</t>
        </is>
      </c>
      <c r="G177" t="n">
        <v>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37874-2021</t>
        </is>
      </c>
      <c r="B178" s="1" t="n">
        <v>44403</v>
      </c>
      <c r="C178" s="1" t="n">
        <v>45186</v>
      </c>
      <c r="D178" t="inlineStr">
        <is>
          <t>GÄVLEBORGS LÄN</t>
        </is>
      </c>
      <c r="E178" t="inlineStr">
        <is>
          <t>OCKELBO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38863-2021</t>
        </is>
      </c>
      <c r="B179" s="1" t="n">
        <v>44411</v>
      </c>
      <c r="C179" s="1" t="n">
        <v>45186</v>
      </c>
      <c r="D179" t="inlineStr">
        <is>
          <t>GÄVLEBORGS LÄN</t>
        </is>
      </c>
      <c r="E179" t="inlineStr">
        <is>
          <t>OCKELBO</t>
        </is>
      </c>
      <c r="G179" t="n">
        <v>3.7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39445-2021</t>
        </is>
      </c>
      <c r="B180" s="1" t="n">
        <v>44414</v>
      </c>
      <c r="C180" s="1" t="n">
        <v>45186</v>
      </c>
      <c r="D180" t="inlineStr">
        <is>
          <t>GÄVLEBORGS LÄN</t>
        </is>
      </c>
      <c r="E180" t="inlineStr">
        <is>
          <t>OCKELBO</t>
        </is>
      </c>
      <c r="G180" t="n">
        <v>5.5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40159-2021</t>
        </is>
      </c>
      <c r="B181" s="1" t="n">
        <v>44418</v>
      </c>
      <c r="C181" s="1" t="n">
        <v>45186</v>
      </c>
      <c r="D181" t="inlineStr">
        <is>
          <t>GÄVLEBORGS LÄN</t>
        </is>
      </c>
      <c r="E181" t="inlineStr">
        <is>
          <t>OCKELBO</t>
        </is>
      </c>
      <c r="G181" t="n">
        <v>0.4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41622-2021</t>
        </is>
      </c>
      <c r="B182" s="1" t="n">
        <v>44425</v>
      </c>
      <c r="C182" s="1" t="n">
        <v>45186</v>
      </c>
      <c r="D182" t="inlineStr">
        <is>
          <t>GÄVLEBORGS LÄN</t>
        </is>
      </c>
      <c r="E182" t="inlineStr">
        <is>
          <t>OCKELBO</t>
        </is>
      </c>
      <c r="G182" t="n">
        <v>2.2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45482-2021</t>
        </is>
      </c>
      <c r="B183" s="1" t="n">
        <v>44440</v>
      </c>
      <c r="C183" s="1" t="n">
        <v>45186</v>
      </c>
      <c r="D183" t="inlineStr">
        <is>
          <t>GÄVLEBORGS LÄN</t>
        </is>
      </c>
      <c r="E183" t="inlineStr">
        <is>
          <t>OCKELBO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45522-2021</t>
        </is>
      </c>
      <c r="B184" s="1" t="n">
        <v>44440</v>
      </c>
      <c r="C184" s="1" t="n">
        <v>45186</v>
      </c>
      <c r="D184" t="inlineStr">
        <is>
          <t>GÄVLEBORGS LÄN</t>
        </is>
      </c>
      <c r="E184" t="inlineStr">
        <is>
          <t>OCKELBO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47316-2021</t>
        </is>
      </c>
      <c r="B185" s="1" t="n">
        <v>44447</v>
      </c>
      <c r="C185" s="1" t="n">
        <v>45186</v>
      </c>
      <c r="D185" t="inlineStr">
        <is>
          <t>GÄVLEBORGS LÄN</t>
        </is>
      </c>
      <c r="E185" t="inlineStr">
        <is>
          <t>OCKELBO</t>
        </is>
      </c>
      <c r="F185" t="inlineStr">
        <is>
          <t>Kyrkan</t>
        </is>
      </c>
      <c r="G185" t="n">
        <v>11.2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51250-2021</t>
        </is>
      </c>
      <c r="B186" s="1" t="n">
        <v>44460</v>
      </c>
      <c r="C186" s="1" t="n">
        <v>45186</v>
      </c>
      <c r="D186" t="inlineStr">
        <is>
          <t>GÄVLEBORGS LÄN</t>
        </is>
      </c>
      <c r="E186" t="inlineStr">
        <is>
          <t>OCKELBO</t>
        </is>
      </c>
      <c r="G186" t="n">
        <v>4.5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51257-2021</t>
        </is>
      </c>
      <c r="B187" s="1" t="n">
        <v>44460</v>
      </c>
      <c r="C187" s="1" t="n">
        <v>45186</v>
      </c>
      <c r="D187" t="inlineStr">
        <is>
          <t>GÄVLEBORGS LÄN</t>
        </is>
      </c>
      <c r="E187" t="inlineStr">
        <is>
          <t>OCKELBO</t>
        </is>
      </c>
      <c r="G187" t="n">
        <v>2.7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51206-2021</t>
        </is>
      </c>
      <c r="B188" s="1" t="n">
        <v>44460</v>
      </c>
      <c r="C188" s="1" t="n">
        <v>45186</v>
      </c>
      <c r="D188" t="inlineStr">
        <is>
          <t>GÄVLEBORGS LÄN</t>
        </is>
      </c>
      <c r="E188" t="inlineStr">
        <is>
          <t>OCKELBO</t>
        </is>
      </c>
      <c r="G188" t="n">
        <v>16.8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51565-2021</t>
        </is>
      </c>
      <c r="B189" s="1" t="n">
        <v>44460</v>
      </c>
      <c r="C189" s="1" t="n">
        <v>45186</v>
      </c>
      <c r="D189" t="inlineStr">
        <is>
          <t>GÄVLEBORGS LÄN</t>
        </is>
      </c>
      <c r="E189" t="inlineStr">
        <is>
          <t>OCKELBO</t>
        </is>
      </c>
      <c r="G189" t="n">
        <v>8.800000000000001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51271-2021</t>
        </is>
      </c>
      <c r="B190" s="1" t="n">
        <v>44460</v>
      </c>
      <c r="C190" s="1" t="n">
        <v>45186</v>
      </c>
      <c r="D190" t="inlineStr">
        <is>
          <t>GÄVLEBORGS LÄN</t>
        </is>
      </c>
      <c r="E190" t="inlineStr">
        <is>
          <t>OCKELBO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51708-2021</t>
        </is>
      </c>
      <c r="B191" s="1" t="n">
        <v>44462</v>
      </c>
      <c r="C191" s="1" t="n">
        <v>45186</v>
      </c>
      <c r="D191" t="inlineStr">
        <is>
          <t>GÄVLEBORGS LÄN</t>
        </is>
      </c>
      <c r="E191" t="inlineStr">
        <is>
          <t>OCKELBO</t>
        </is>
      </c>
      <c r="F191" t="inlineStr">
        <is>
          <t>Bergvik skog väst AB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51493-2021</t>
        </is>
      </c>
      <c r="B192" s="1" t="n">
        <v>44462</v>
      </c>
      <c r="C192" s="1" t="n">
        <v>45186</v>
      </c>
      <c r="D192" t="inlineStr">
        <is>
          <t>GÄVLEBORGS LÄN</t>
        </is>
      </c>
      <c r="E192" t="inlineStr">
        <is>
          <t>OCKELBO</t>
        </is>
      </c>
      <c r="F192" t="inlineStr">
        <is>
          <t>Kyrkan</t>
        </is>
      </c>
      <c r="G192" t="n">
        <v>15.4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51550-2021</t>
        </is>
      </c>
      <c r="B193" s="1" t="n">
        <v>44462</v>
      </c>
      <c r="C193" s="1" t="n">
        <v>45186</v>
      </c>
      <c r="D193" t="inlineStr">
        <is>
          <t>GÄVLEBORGS LÄN</t>
        </is>
      </c>
      <c r="E193" t="inlineStr">
        <is>
          <t>OCKELBO</t>
        </is>
      </c>
      <c r="F193" t="inlineStr">
        <is>
          <t>Bergvik skog väst AB</t>
        </is>
      </c>
      <c r="G193" t="n">
        <v>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51571-2021</t>
        </is>
      </c>
      <c r="B194" s="1" t="n">
        <v>44462</v>
      </c>
      <c r="C194" s="1" t="n">
        <v>45186</v>
      </c>
      <c r="D194" t="inlineStr">
        <is>
          <t>GÄVLEBORGS LÄN</t>
        </is>
      </c>
      <c r="E194" t="inlineStr">
        <is>
          <t>OCKELBO</t>
        </is>
      </c>
      <c r="F194" t="inlineStr">
        <is>
          <t>Bergvik skog väst AB</t>
        </is>
      </c>
      <c r="G194" t="n">
        <v>11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56282-2021</t>
        </is>
      </c>
      <c r="B195" s="1" t="n">
        <v>44479</v>
      </c>
      <c r="C195" s="1" t="n">
        <v>45186</v>
      </c>
      <c r="D195" t="inlineStr">
        <is>
          <t>GÄVLEBORGS LÄN</t>
        </is>
      </c>
      <c r="E195" t="inlineStr">
        <is>
          <t>OCKELBO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56635-2021</t>
        </is>
      </c>
      <c r="B196" s="1" t="n">
        <v>44480</v>
      </c>
      <c r="C196" s="1" t="n">
        <v>45186</v>
      </c>
      <c r="D196" t="inlineStr">
        <is>
          <t>GÄVLEBORGS LÄN</t>
        </is>
      </c>
      <c r="E196" t="inlineStr">
        <is>
          <t>OCKELBO</t>
        </is>
      </c>
      <c r="G196" t="n">
        <v>10.8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58356-2021</t>
        </is>
      </c>
      <c r="B197" s="1" t="n">
        <v>44488</v>
      </c>
      <c r="C197" s="1" t="n">
        <v>45186</v>
      </c>
      <c r="D197" t="inlineStr">
        <is>
          <t>GÄVLEBORGS LÄN</t>
        </is>
      </c>
      <c r="E197" t="inlineStr">
        <is>
          <t>OCKELBO</t>
        </is>
      </c>
      <c r="F197" t="inlineStr">
        <is>
          <t>Bergvik skog väst AB</t>
        </is>
      </c>
      <c r="G197" t="n">
        <v>4.1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58374-2021</t>
        </is>
      </c>
      <c r="B198" s="1" t="n">
        <v>44488</v>
      </c>
      <c r="C198" s="1" t="n">
        <v>45186</v>
      </c>
      <c r="D198" t="inlineStr">
        <is>
          <t>GÄVLEBORGS LÄN</t>
        </is>
      </c>
      <c r="E198" t="inlineStr">
        <is>
          <t>OCKELBO</t>
        </is>
      </c>
      <c r="F198" t="inlineStr">
        <is>
          <t>Bergvik skog väst AB</t>
        </is>
      </c>
      <c r="G198" t="n">
        <v>10.3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59629-2021</t>
        </is>
      </c>
      <c r="B199" s="1" t="n">
        <v>44492</v>
      </c>
      <c r="C199" s="1" t="n">
        <v>45186</v>
      </c>
      <c r="D199" t="inlineStr">
        <is>
          <t>GÄVLEBORGS LÄN</t>
        </is>
      </c>
      <c r="E199" t="inlineStr">
        <is>
          <t>OCKELBO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60574-2021</t>
        </is>
      </c>
      <c r="B200" s="1" t="n">
        <v>44496</v>
      </c>
      <c r="C200" s="1" t="n">
        <v>45186</v>
      </c>
      <c r="D200" t="inlineStr">
        <is>
          <t>GÄVLEBORGS LÄN</t>
        </is>
      </c>
      <c r="E200" t="inlineStr">
        <is>
          <t>OCKELBO</t>
        </is>
      </c>
      <c r="F200" t="inlineStr">
        <is>
          <t>Bergvik skog väst AB</t>
        </is>
      </c>
      <c r="G200" t="n">
        <v>5.1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62589-2021</t>
        </is>
      </c>
      <c r="B201" s="1" t="n">
        <v>44503</v>
      </c>
      <c r="C201" s="1" t="n">
        <v>45186</v>
      </c>
      <c r="D201" t="inlineStr">
        <is>
          <t>GÄVLEBORGS LÄN</t>
        </is>
      </c>
      <c r="E201" t="inlineStr">
        <is>
          <t>OCKELBO</t>
        </is>
      </c>
      <c r="F201" t="inlineStr">
        <is>
          <t>Bergvik skog väst AB</t>
        </is>
      </c>
      <c r="G201" t="n">
        <v>6.5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63731-2021</t>
        </is>
      </c>
      <c r="B202" s="1" t="n">
        <v>44509</v>
      </c>
      <c r="C202" s="1" t="n">
        <v>45186</v>
      </c>
      <c r="D202" t="inlineStr">
        <is>
          <t>GÄVLEBORGS LÄN</t>
        </is>
      </c>
      <c r="E202" t="inlineStr">
        <is>
          <t>OCKELBO</t>
        </is>
      </c>
      <c r="G202" t="n">
        <v>2.1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66118-2021</t>
        </is>
      </c>
      <c r="B203" s="1" t="n">
        <v>44517</v>
      </c>
      <c r="C203" s="1" t="n">
        <v>45186</v>
      </c>
      <c r="D203" t="inlineStr">
        <is>
          <t>GÄVLEBORGS LÄN</t>
        </is>
      </c>
      <c r="E203" t="inlineStr">
        <is>
          <t>OCKELBO</t>
        </is>
      </c>
      <c r="F203" t="inlineStr">
        <is>
          <t>Bergvik skog väst AB</t>
        </is>
      </c>
      <c r="G203" t="n">
        <v>7.6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66420-2021</t>
        </is>
      </c>
      <c r="B204" s="1" t="n">
        <v>44518</v>
      </c>
      <c r="C204" s="1" t="n">
        <v>45186</v>
      </c>
      <c r="D204" t="inlineStr">
        <is>
          <t>GÄVLEBORGS LÄN</t>
        </is>
      </c>
      <c r="E204" t="inlineStr">
        <is>
          <t>OCKELBO</t>
        </is>
      </c>
      <c r="G204" t="n">
        <v>0.3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66359-2021</t>
        </is>
      </c>
      <c r="B205" s="1" t="n">
        <v>44518</v>
      </c>
      <c r="C205" s="1" t="n">
        <v>45186</v>
      </c>
      <c r="D205" t="inlineStr">
        <is>
          <t>GÄVLEBORGS LÄN</t>
        </is>
      </c>
      <c r="E205" t="inlineStr">
        <is>
          <t>OCKELBO</t>
        </is>
      </c>
      <c r="G205" t="n">
        <v>13.8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66704-2021</t>
        </is>
      </c>
      <c r="B206" s="1" t="n">
        <v>44519</v>
      </c>
      <c r="C206" s="1" t="n">
        <v>45186</v>
      </c>
      <c r="D206" t="inlineStr">
        <is>
          <t>GÄVLEBORGS LÄN</t>
        </is>
      </c>
      <c r="E206" t="inlineStr">
        <is>
          <t>OCKELBO</t>
        </is>
      </c>
      <c r="F206" t="inlineStr">
        <is>
          <t>Bergvik skog väst AB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66726-2021</t>
        </is>
      </c>
      <c r="B207" s="1" t="n">
        <v>44519</v>
      </c>
      <c r="C207" s="1" t="n">
        <v>45186</v>
      </c>
      <c r="D207" t="inlineStr">
        <is>
          <t>GÄVLEBORGS LÄN</t>
        </is>
      </c>
      <c r="E207" t="inlineStr">
        <is>
          <t>OCKELBO</t>
        </is>
      </c>
      <c r="F207" t="inlineStr">
        <is>
          <t>Bergvik skog väst AB</t>
        </is>
      </c>
      <c r="G207" t="n">
        <v>3.5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70972-2021</t>
        </is>
      </c>
      <c r="B208" s="1" t="n">
        <v>44538</v>
      </c>
      <c r="C208" s="1" t="n">
        <v>45186</v>
      </c>
      <c r="D208" t="inlineStr">
        <is>
          <t>GÄVLEBORGS LÄN</t>
        </is>
      </c>
      <c r="E208" t="inlineStr">
        <is>
          <t>OCKELBO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71658-2021</t>
        </is>
      </c>
      <c r="B209" s="1" t="n">
        <v>44543</v>
      </c>
      <c r="C209" s="1" t="n">
        <v>45186</v>
      </c>
      <c r="D209" t="inlineStr">
        <is>
          <t>GÄVLEBORGS LÄN</t>
        </is>
      </c>
      <c r="E209" t="inlineStr">
        <is>
          <t>OCKELBO</t>
        </is>
      </c>
      <c r="F209" t="inlineStr">
        <is>
          <t>Kyrkan</t>
        </is>
      </c>
      <c r="G209" t="n">
        <v>4.1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3745-2022</t>
        </is>
      </c>
      <c r="B210" s="1" t="n">
        <v>44586</v>
      </c>
      <c r="C210" s="1" t="n">
        <v>45186</v>
      </c>
      <c r="D210" t="inlineStr">
        <is>
          <t>GÄVLEBORGS LÄN</t>
        </is>
      </c>
      <c r="E210" t="inlineStr">
        <is>
          <t>OCKELBO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4313-2022</t>
        </is>
      </c>
      <c r="B211" s="1" t="n">
        <v>44588</v>
      </c>
      <c r="C211" s="1" t="n">
        <v>45186</v>
      </c>
      <c r="D211" t="inlineStr">
        <is>
          <t>GÄVLEBORGS LÄN</t>
        </is>
      </c>
      <c r="E211" t="inlineStr">
        <is>
          <t>OCKELBO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7637-2022</t>
        </is>
      </c>
      <c r="B212" s="1" t="n">
        <v>44607</v>
      </c>
      <c r="C212" s="1" t="n">
        <v>45186</v>
      </c>
      <c r="D212" t="inlineStr">
        <is>
          <t>GÄVLEBORGS LÄN</t>
        </is>
      </c>
      <c r="E212" t="inlineStr">
        <is>
          <t>OCKELBO</t>
        </is>
      </c>
      <c r="F212" t="inlineStr">
        <is>
          <t>Bergvik skog väst AB</t>
        </is>
      </c>
      <c r="G212" t="n">
        <v>3.5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7596-2022</t>
        </is>
      </c>
      <c r="B213" s="1" t="n">
        <v>44607</v>
      </c>
      <c r="C213" s="1" t="n">
        <v>45186</v>
      </c>
      <c r="D213" t="inlineStr">
        <is>
          <t>GÄVLEBORGS LÄN</t>
        </is>
      </c>
      <c r="E213" t="inlineStr">
        <is>
          <t>OCKELBO</t>
        </is>
      </c>
      <c r="F213" t="inlineStr">
        <is>
          <t>Bergvik skog väst AB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7646-2022</t>
        </is>
      </c>
      <c r="B214" s="1" t="n">
        <v>44607</v>
      </c>
      <c r="C214" s="1" t="n">
        <v>45186</v>
      </c>
      <c r="D214" t="inlineStr">
        <is>
          <t>GÄVLEBORGS LÄN</t>
        </is>
      </c>
      <c r="E214" t="inlineStr">
        <is>
          <t>OCKELBO</t>
        </is>
      </c>
      <c r="F214" t="inlineStr">
        <is>
          <t>Bergvik skog väst AB</t>
        </is>
      </c>
      <c r="G214" t="n">
        <v>7.8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15403-2022</t>
        </is>
      </c>
      <c r="B215" s="1" t="n">
        <v>44659</v>
      </c>
      <c r="C215" s="1" t="n">
        <v>45186</v>
      </c>
      <c r="D215" t="inlineStr">
        <is>
          <t>GÄVLEBORGS LÄN</t>
        </is>
      </c>
      <c r="E215" t="inlineStr">
        <is>
          <t>OCKELBO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15469-2022</t>
        </is>
      </c>
      <c r="B216" s="1" t="n">
        <v>44662</v>
      </c>
      <c r="C216" s="1" t="n">
        <v>45186</v>
      </c>
      <c r="D216" t="inlineStr">
        <is>
          <t>GÄVLEBORGS LÄN</t>
        </is>
      </c>
      <c r="E216" t="inlineStr">
        <is>
          <t>OCKELBO</t>
        </is>
      </c>
      <c r="F216" t="inlineStr">
        <is>
          <t>Bergvik skog väst AB</t>
        </is>
      </c>
      <c r="G216" t="n">
        <v>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15476-2022</t>
        </is>
      </c>
      <c r="B217" s="1" t="n">
        <v>44662</v>
      </c>
      <c r="C217" s="1" t="n">
        <v>45186</v>
      </c>
      <c r="D217" t="inlineStr">
        <is>
          <t>GÄVLEBORGS LÄN</t>
        </is>
      </c>
      <c r="E217" t="inlineStr">
        <is>
          <t>OCKELBO</t>
        </is>
      </c>
      <c r="F217" t="inlineStr">
        <is>
          <t>Bergvik skog väst AB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19264-2022</t>
        </is>
      </c>
      <c r="B218" s="1" t="n">
        <v>44692</v>
      </c>
      <c r="C218" s="1" t="n">
        <v>45186</v>
      </c>
      <c r="D218" t="inlineStr">
        <is>
          <t>GÄVLEBORGS LÄN</t>
        </is>
      </c>
      <c r="E218" t="inlineStr">
        <is>
          <t>OCKELBO</t>
        </is>
      </c>
      <c r="F218" t="inlineStr">
        <is>
          <t>Bergvik skog väst AB</t>
        </is>
      </c>
      <c r="G218" t="n">
        <v>3.9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22032-2022</t>
        </is>
      </c>
      <c r="B219" s="1" t="n">
        <v>44711</v>
      </c>
      <c r="C219" s="1" t="n">
        <v>45186</v>
      </c>
      <c r="D219" t="inlineStr">
        <is>
          <t>GÄVLEBORGS LÄN</t>
        </is>
      </c>
      <c r="E219" t="inlineStr">
        <is>
          <t>OCKELBO</t>
        </is>
      </c>
      <c r="F219" t="inlineStr">
        <is>
          <t>Bergvik skog väst AB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24228-2022</t>
        </is>
      </c>
      <c r="B220" s="1" t="n">
        <v>44725</v>
      </c>
      <c r="C220" s="1" t="n">
        <v>45186</v>
      </c>
      <c r="D220" t="inlineStr">
        <is>
          <t>GÄVLEBORGS LÄN</t>
        </is>
      </c>
      <c r="E220" t="inlineStr">
        <is>
          <t>OCKELBO</t>
        </is>
      </c>
      <c r="G220" t="n">
        <v>2.3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25073-2022</t>
        </is>
      </c>
      <c r="B221" s="1" t="n">
        <v>44729</v>
      </c>
      <c r="C221" s="1" t="n">
        <v>45186</v>
      </c>
      <c r="D221" t="inlineStr">
        <is>
          <t>GÄVLEBORGS LÄN</t>
        </is>
      </c>
      <c r="E221" t="inlineStr">
        <is>
          <t>OCKELBO</t>
        </is>
      </c>
      <c r="F221" t="inlineStr">
        <is>
          <t>Bergvik skog väst AB</t>
        </is>
      </c>
      <c r="G221" t="n">
        <v>7.4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26150-2022</t>
        </is>
      </c>
      <c r="B222" s="1" t="n">
        <v>44735</v>
      </c>
      <c r="C222" s="1" t="n">
        <v>45186</v>
      </c>
      <c r="D222" t="inlineStr">
        <is>
          <t>GÄVLEBORGS LÄN</t>
        </is>
      </c>
      <c r="E222" t="inlineStr">
        <is>
          <t>OCKELBO</t>
        </is>
      </c>
      <c r="F222" t="inlineStr">
        <is>
          <t>Bergvik skog väst AB</t>
        </is>
      </c>
      <c r="G222" t="n">
        <v>2.5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28416-2022</t>
        </is>
      </c>
      <c r="B223" s="1" t="n">
        <v>44747</v>
      </c>
      <c r="C223" s="1" t="n">
        <v>45186</v>
      </c>
      <c r="D223" t="inlineStr">
        <is>
          <t>GÄVLEBORGS LÄN</t>
        </is>
      </c>
      <c r="E223" t="inlineStr">
        <is>
          <t>OCKELBO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34538-2022</t>
        </is>
      </c>
      <c r="B224" s="1" t="n">
        <v>44793</v>
      </c>
      <c r="C224" s="1" t="n">
        <v>45186</v>
      </c>
      <c r="D224" t="inlineStr">
        <is>
          <t>GÄVLEBORGS LÄN</t>
        </is>
      </c>
      <c r="E224" t="inlineStr">
        <is>
          <t>OCKELBO</t>
        </is>
      </c>
      <c r="G224" t="n">
        <v>3.5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35049-2022</t>
        </is>
      </c>
      <c r="B225" s="1" t="n">
        <v>44797</v>
      </c>
      <c r="C225" s="1" t="n">
        <v>45186</v>
      </c>
      <c r="D225" t="inlineStr">
        <is>
          <t>GÄVLEBORGS LÄN</t>
        </is>
      </c>
      <c r="E225" t="inlineStr">
        <is>
          <t>OCKELBO</t>
        </is>
      </c>
      <c r="G225" t="n">
        <v>2.7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36779-2022</t>
        </is>
      </c>
      <c r="B226" s="1" t="n">
        <v>44805</v>
      </c>
      <c r="C226" s="1" t="n">
        <v>45186</v>
      </c>
      <c r="D226" t="inlineStr">
        <is>
          <t>GÄVLEBORGS LÄN</t>
        </is>
      </c>
      <c r="E226" t="inlineStr">
        <is>
          <t>OCKELBO</t>
        </is>
      </c>
      <c r="G226" t="n">
        <v>5.2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38328-2022</t>
        </is>
      </c>
      <c r="B227" s="1" t="n">
        <v>44812</v>
      </c>
      <c r="C227" s="1" t="n">
        <v>45186</v>
      </c>
      <c r="D227" t="inlineStr">
        <is>
          <t>GÄVLEBORGS LÄN</t>
        </is>
      </c>
      <c r="E227" t="inlineStr">
        <is>
          <t>OCKELBO</t>
        </is>
      </c>
      <c r="F227" t="inlineStr">
        <is>
          <t>Bergvik skog väst AB</t>
        </is>
      </c>
      <c r="G227" t="n">
        <v>6.2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39325-2022</t>
        </is>
      </c>
      <c r="B228" s="1" t="n">
        <v>44817</v>
      </c>
      <c r="C228" s="1" t="n">
        <v>45186</v>
      </c>
      <c r="D228" t="inlineStr">
        <is>
          <t>GÄVLEBORGS LÄN</t>
        </is>
      </c>
      <c r="E228" t="inlineStr">
        <is>
          <t>OCKELBO</t>
        </is>
      </c>
      <c r="F228" t="inlineStr">
        <is>
          <t>Bergvik skog väst AB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40131-2022</t>
        </is>
      </c>
      <c r="B229" s="1" t="n">
        <v>44820</v>
      </c>
      <c r="C229" s="1" t="n">
        <v>45186</v>
      </c>
      <c r="D229" t="inlineStr">
        <is>
          <t>GÄVLEBORGS LÄN</t>
        </is>
      </c>
      <c r="E229" t="inlineStr">
        <is>
          <t>OCKELBO</t>
        </is>
      </c>
      <c r="F229" t="inlineStr">
        <is>
          <t>Bergvik skog väst AB</t>
        </is>
      </c>
      <c r="G229" t="n">
        <v>2.6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40134-2022</t>
        </is>
      </c>
      <c r="B230" s="1" t="n">
        <v>44820</v>
      </c>
      <c r="C230" s="1" t="n">
        <v>45186</v>
      </c>
      <c r="D230" t="inlineStr">
        <is>
          <t>GÄVLEBORGS LÄN</t>
        </is>
      </c>
      <c r="E230" t="inlineStr">
        <is>
          <t>OCKELBO</t>
        </is>
      </c>
      <c r="F230" t="inlineStr">
        <is>
          <t>Bergvik skog väst AB</t>
        </is>
      </c>
      <c r="G230" t="n">
        <v>3.6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40140-2022</t>
        </is>
      </c>
      <c r="B231" s="1" t="n">
        <v>44820</v>
      </c>
      <c r="C231" s="1" t="n">
        <v>45186</v>
      </c>
      <c r="D231" t="inlineStr">
        <is>
          <t>GÄVLEBORGS LÄN</t>
        </is>
      </c>
      <c r="E231" t="inlineStr">
        <is>
          <t>OCKELBO</t>
        </is>
      </c>
      <c r="F231" t="inlineStr">
        <is>
          <t>Bergvik skog väst AB</t>
        </is>
      </c>
      <c r="G231" t="n">
        <v>2.3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40130-2022</t>
        </is>
      </c>
      <c r="B232" s="1" t="n">
        <v>44820</v>
      </c>
      <c r="C232" s="1" t="n">
        <v>45186</v>
      </c>
      <c r="D232" t="inlineStr">
        <is>
          <t>GÄVLEBORGS LÄN</t>
        </is>
      </c>
      <c r="E232" t="inlineStr">
        <is>
          <t>OCKELBO</t>
        </is>
      </c>
      <c r="F232" t="inlineStr">
        <is>
          <t>Bergvik skog väst AB</t>
        </is>
      </c>
      <c r="G232" t="n">
        <v>4.5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40138-2022</t>
        </is>
      </c>
      <c r="B233" s="1" t="n">
        <v>44820</v>
      </c>
      <c r="C233" s="1" t="n">
        <v>45186</v>
      </c>
      <c r="D233" t="inlineStr">
        <is>
          <t>GÄVLEBORGS LÄN</t>
        </is>
      </c>
      <c r="E233" t="inlineStr">
        <is>
          <t>OCKELBO</t>
        </is>
      </c>
      <c r="F233" t="inlineStr">
        <is>
          <t>Bergvik skog väst AB</t>
        </is>
      </c>
      <c r="G233" t="n">
        <v>2.3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40143-2022</t>
        </is>
      </c>
      <c r="B234" s="1" t="n">
        <v>44820</v>
      </c>
      <c r="C234" s="1" t="n">
        <v>45186</v>
      </c>
      <c r="D234" t="inlineStr">
        <is>
          <t>GÄVLEBORGS LÄN</t>
        </is>
      </c>
      <c r="E234" t="inlineStr">
        <is>
          <t>OCKELBO</t>
        </is>
      </c>
      <c r="F234" t="inlineStr">
        <is>
          <t>Bergvik skog väst AB</t>
        </is>
      </c>
      <c r="G234" t="n">
        <v>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43799-2022</t>
        </is>
      </c>
      <c r="B235" s="1" t="n">
        <v>44838</v>
      </c>
      <c r="C235" s="1" t="n">
        <v>45186</v>
      </c>
      <c r="D235" t="inlineStr">
        <is>
          <t>GÄVLEBORGS LÄN</t>
        </is>
      </c>
      <c r="E235" t="inlineStr">
        <is>
          <t>OCKELBO</t>
        </is>
      </c>
      <c r="G235" t="n">
        <v>3.7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44281-2022</t>
        </is>
      </c>
      <c r="B236" s="1" t="n">
        <v>44839</v>
      </c>
      <c r="C236" s="1" t="n">
        <v>45186</v>
      </c>
      <c r="D236" t="inlineStr">
        <is>
          <t>GÄVLEBORGS LÄN</t>
        </is>
      </c>
      <c r="E236" t="inlineStr">
        <is>
          <t>OCKELBO</t>
        </is>
      </c>
      <c r="F236" t="inlineStr">
        <is>
          <t>Bergvik skog väst AB</t>
        </is>
      </c>
      <c r="G236" t="n">
        <v>3.2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44929-2022</t>
        </is>
      </c>
      <c r="B237" s="1" t="n">
        <v>44841</v>
      </c>
      <c r="C237" s="1" t="n">
        <v>45186</v>
      </c>
      <c r="D237" t="inlineStr">
        <is>
          <t>GÄVLEBORGS LÄN</t>
        </is>
      </c>
      <c r="E237" t="inlineStr">
        <is>
          <t>OCKELBO</t>
        </is>
      </c>
      <c r="F237" t="inlineStr">
        <is>
          <t>Bergvik skog väst AB</t>
        </is>
      </c>
      <c r="G237" t="n">
        <v>7.3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45519-2022</t>
        </is>
      </c>
      <c r="B238" s="1" t="n">
        <v>44845</v>
      </c>
      <c r="C238" s="1" t="n">
        <v>45186</v>
      </c>
      <c r="D238" t="inlineStr">
        <is>
          <t>GÄVLEBORGS LÄN</t>
        </is>
      </c>
      <c r="E238" t="inlineStr">
        <is>
          <t>OCKELBO</t>
        </is>
      </c>
      <c r="F238" t="inlineStr">
        <is>
          <t>Bergvik skog väst AB</t>
        </is>
      </c>
      <c r="G238" t="n">
        <v>2.5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48394-2022</t>
        </is>
      </c>
      <c r="B239" s="1" t="n">
        <v>44858</v>
      </c>
      <c r="C239" s="1" t="n">
        <v>45186</v>
      </c>
      <c r="D239" t="inlineStr">
        <is>
          <t>GÄVLEBORGS LÄN</t>
        </is>
      </c>
      <c r="E239" t="inlineStr">
        <is>
          <t>OCKELBO</t>
        </is>
      </c>
      <c r="F239" t="inlineStr">
        <is>
          <t>Bergvik skog väst AB</t>
        </is>
      </c>
      <c r="G239" t="n">
        <v>5.4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48463-2022</t>
        </is>
      </c>
      <c r="B240" s="1" t="n">
        <v>44858</v>
      </c>
      <c r="C240" s="1" t="n">
        <v>45186</v>
      </c>
      <c r="D240" t="inlineStr">
        <is>
          <t>GÄVLEBORGS LÄN</t>
        </is>
      </c>
      <c r="E240" t="inlineStr">
        <is>
          <t>OCKELBO</t>
        </is>
      </c>
      <c r="F240" t="inlineStr">
        <is>
          <t>Bergvik skog väst AB</t>
        </is>
      </c>
      <c r="G240" t="n">
        <v>18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53393-2022</t>
        </is>
      </c>
      <c r="B241" s="1" t="n">
        <v>44879</v>
      </c>
      <c r="C241" s="1" t="n">
        <v>45186</v>
      </c>
      <c r="D241" t="inlineStr">
        <is>
          <t>GÄVLEBORGS LÄN</t>
        </is>
      </c>
      <c r="E241" t="inlineStr">
        <is>
          <t>OCKELBO</t>
        </is>
      </c>
      <c r="G241" t="n">
        <v>4.2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55422-2022</t>
        </is>
      </c>
      <c r="B242" s="1" t="n">
        <v>44887</v>
      </c>
      <c r="C242" s="1" t="n">
        <v>45186</v>
      </c>
      <c r="D242" t="inlineStr">
        <is>
          <t>GÄVLEBORGS LÄN</t>
        </is>
      </c>
      <c r="E242" t="inlineStr">
        <is>
          <t>OCKELBO</t>
        </is>
      </c>
      <c r="G242" t="n">
        <v>0.1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55952-2022</t>
        </is>
      </c>
      <c r="B243" s="1" t="n">
        <v>44889</v>
      </c>
      <c r="C243" s="1" t="n">
        <v>45186</v>
      </c>
      <c r="D243" t="inlineStr">
        <is>
          <t>GÄVLEBORGS LÄN</t>
        </is>
      </c>
      <c r="E243" t="inlineStr">
        <is>
          <t>OCKELBO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60898-2022</t>
        </is>
      </c>
      <c r="B244" s="1" t="n">
        <v>44907</v>
      </c>
      <c r="C244" s="1" t="n">
        <v>45186</v>
      </c>
      <c r="D244" t="inlineStr">
        <is>
          <t>GÄVLEBORGS LÄN</t>
        </is>
      </c>
      <c r="E244" t="inlineStr">
        <is>
          <t>OCKELBO</t>
        </is>
      </c>
      <c r="G244" t="n">
        <v>4.3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61130-2022</t>
        </is>
      </c>
      <c r="B245" s="1" t="n">
        <v>44915</v>
      </c>
      <c r="C245" s="1" t="n">
        <v>45186</v>
      </c>
      <c r="D245" t="inlineStr">
        <is>
          <t>GÄVLEBORGS LÄN</t>
        </is>
      </c>
      <c r="E245" t="inlineStr">
        <is>
          <t>OCKELBO</t>
        </is>
      </c>
      <c r="G245" t="n">
        <v>5.5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317-2023</t>
        </is>
      </c>
      <c r="B246" s="1" t="n">
        <v>44929</v>
      </c>
      <c r="C246" s="1" t="n">
        <v>45186</v>
      </c>
      <c r="D246" t="inlineStr">
        <is>
          <t>GÄVLEBORGS LÄN</t>
        </is>
      </c>
      <c r="E246" t="inlineStr">
        <is>
          <t>OCKELBO</t>
        </is>
      </c>
      <c r="G246" t="n">
        <v>3.6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3384-2023</t>
        </is>
      </c>
      <c r="B247" s="1" t="n">
        <v>44949</v>
      </c>
      <c r="C247" s="1" t="n">
        <v>45186</v>
      </c>
      <c r="D247" t="inlineStr">
        <is>
          <t>GÄVLEBORGS LÄN</t>
        </is>
      </c>
      <c r="E247" t="inlineStr">
        <is>
          <t>OCKELBO</t>
        </is>
      </c>
      <c r="G247" t="n">
        <v>4.3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3620-2023</t>
        </is>
      </c>
      <c r="B248" s="1" t="n">
        <v>44950</v>
      </c>
      <c r="C248" s="1" t="n">
        <v>45186</v>
      </c>
      <c r="D248" t="inlineStr">
        <is>
          <t>GÄVLEBORGS LÄN</t>
        </is>
      </c>
      <c r="E248" t="inlineStr">
        <is>
          <t>OCKELBO</t>
        </is>
      </c>
      <c r="G248" t="n">
        <v>3.8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3626-2023</t>
        </is>
      </c>
      <c r="B249" s="1" t="n">
        <v>44950</v>
      </c>
      <c r="C249" s="1" t="n">
        <v>45186</v>
      </c>
      <c r="D249" t="inlineStr">
        <is>
          <t>GÄVLEBORGS LÄN</t>
        </is>
      </c>
      <c r="E249" t="inlineStr">
        <is>
          <t>OCKELBO</t>
        </is>
      </c>
      <c r="G249" t="n">
        <v>3.1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4226-2023</t>
        </is>
      </c>
      <c r="B250" s="1" t="n">
        <v>44953</v>
      </c>
      <c r="C250" s="1" t="n">
        <v>45186</v>
      </c>
      <c r="D250" t="inlineStr">
        <is>
          <t>GÄVLEBORGS LÄN</t>
        </is>
      </c>
      <c r="E250" t="inlineStr">
        <is>
          <t>OCKELBO</t>
        </is>
      </c>
      <c r="F250" t="inlineStr">
        <is>
          <t>Bergvik skog väst AB</t>
        </is>
      </c>
      <c r="G250" t="n">
        <v>2.4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6058-2023</t>
        </is>
      </c>
      <c r="B251" s="1" t="n">
        <v>44964</v>
      </c>
      <c r="C251" s="1" t="n">
        <v>45186</v>
      </c>
      <c r="D251" t="inlineStr">
        <is>
          <t>GÄVLEBORGS LÄN</t>
        </is>
      </c>
      <c r="E251" t="inlineStr">
        <is>
          <t>OCKELBO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7276-2023</t>
        </is>
      </c>
      <c r="B252" s="1" t="n">
        <v>44970</v>
      </c>
      <c r="C252" s="1" t="n">
        <v>45186</v>
      </c>
      <c r="D252" t="inlineStr">
        <is>
          <t>GÄVLEBORGS LÄN</t>
        </is>
      </c>
      <c r="E252" t="inlineStr">
        <is>
          <t>OCKELBO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10150-2023</t>
        </is>
      </c>
      <c r="B253" s="1" t="n">
        <v>44986</v>
      </c>
      <c r="C253" s="1" t="n">
        <v>45186</v>
      </c>
      <c r="D253" t="inlineStr">
        <is>
          <t>GÄVLEBORGS LÄN</t>
        </is>
      </c>
      <c r="E253" t="inlineStr">
        <is>
          <t>OCKELBO</t>
        </is>
      </c>
      <c r="G253" t="n">
        <v>3.2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15834-2023</t>
        </is>
      </c>
      <c r="B254" s="1" t="n">
        <v>45022</v>
      </c>
      <c r="C254" s="1" t="n">
        <v>45186</v>
      </c>
      <c r="D254" t="inlineStr">
        <is>
          <t>GÄVLEBORGS LÄN</t>
        </is>
      </c>
      <c r="E254" t="inlineStr">
        <is>
          <t>OCKELBO</t>
        </is>
      </c>
      <c r="F254" t="inlineStr">
        <is>
          <t>Bergvik skog väst AB</t>
        </is>
      </c>
      <c r="G254" t="n">
        <v>2.3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15839-2023</t>
        </is>
      </c>
      <c r="B255" s="1" t="n">
        <v>45022</v>
      </c>
      <c r="C255" s="1" t="n">
        <v>45186</v>
      </c>
      <c r="D255" t="inlineStr">
        <is>
          <t>GÄVLEBORGS LÄN</t>
        </is>
      </c>
      <c r="E255" t="inlineStr">
        <is>
          <t>OCKELBO</t>
        </is>
      </c>
      <c r="F255" t="inlineStr">
        <is>
          <t>Bergvik skog väst AB</t>
        </is>
      </c>
      <c r="G255" t="n">
        <v>5.8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15835-2023</t>
        </is>
      </c>
      <c r="B256" s="1" t="n">
        <v>45022</v>
      </c>
      <c r="C256" s="1" t="n">
        <v>45186</v>
      </c>
      <c r="D256" t="inlineStr">
        <is>
          <t>GÄVLEBORGS LÄN</t>
        </is>
      </c>
      <c r="E256" t="inlineStr">
        <is>
          <t>OCKELBO</t>
        </is>
      </c>
      <c r="F256" t="inlineStr">
        <is>
          <t>Bergvik skog väst AB</t>
        </is>
      </c>
      <c r="G256" t="n">
        <v>2.8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15841-2023</t>
        </is>
      </c>
      <c r="B257" s="1" t="n">
        <v>45022</v>
      </c>
      <c r="C257" s="1" t="n">
        <v>45186</v>
      </c>
      <c r="D257" t="inlineStr">
        <is>
          <t>GÄVLEBORGS LÄN</t>
        </is>
      </c>
      <c r="E257" t="inlineStr">
        <is>
          <t>OCKELBO</t>
        </is>
      </c>
      <c r="F257" t="inlineStr">
        <is>
          <t>Bergvik skog väst AB</t>
        </is>
      </c>
      <c r="G257" t="n">
        <v>2.1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15849-2023</t>
        </is>
      </c>
      <c r="B258" s="1" t="n">
        <v>45022</v>
      </c>
      <c r="C258" s="1" t="n">
        <v>45186</v>
      </c>
      <c r="D258" t="inlineStr">
        <is>
          <t>GÄVLEBORGS LÄN</t>
        </is>
      </c>
      <c r="E258" t="inlineStr">
        <is>
          <t>OCKELBO</t>
        </is>
      </c>
      <c r="F258" t="inlineStr">
        <is>
          <t>Bergvik skog väst AB</t>
        </is>
      </c>
      <c r="G258" t="n">
        <v>4.2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15833-2023</t>
        </is>
      </c>
      <c r="B259" s="1" t="n">
        <v>45022</v>
      </c>
      <c r="C259" s="1" t="n">
        <v>45186</v>
      </c>
      <c r="D259" t="inlineStr">
        <is>
          <t>GÄVLEBORGS LÄN</t>
        </is>
      </c>
      <c r="E259" t="inlineStr">
        <is>
          <t>OCKELBO</t>
        </is>
      </c>
      <c r="F259" t="inlineStr">
        <is>
          <t>Bergvik skog väst AB</t>
        </is>
      </c>
      <c r="G259" t="n">
        <v>6.8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15838-2023</t>
        </is>
      </c>
      <c r="B260" s="1" t="n">
        <v>45022</v>
      </c>
      <c r="C260" s="1" t="n">
        <v>45186</v>
      </c>
      <c r="D260" t="inlineStr">
        <is>
          <t>GÄVLEBORGS LÄN</t>
        </is>
      </c>
      <c r="E260" t="inlineStr">
        <is>
          <t>OCKELBO</t>
        </is>
      </c>
      <c r="F260" t="inlineStr">
        <is>
          <t>Bergvik skog väst AB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16144-2023</t>
        </is>
      </c>
      <c r="B261" s="1" t="n">
        <v>45027</v>
      </c>
      <c r="C261" s="1" t="n">
        <v>45186</v>
      </c>
      <c r="D261" t="inlineStr">
        <is>
          <t>GÄVLEBORGS LÄN</t>
        </is>
      </c>
      <c r="E261" t="inlineStr">
        <is>
          <t>OCKELBO</t>
        </is>
      </c>
      <c r="F261" t="inlineStr">
        <is>
          <t>Bergvik skog väst AB</t>
        </is>
      </c>
      <c r="G261" t="n">
        <v>5.2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16141-2023</t>
        </is>
      </c>
      <c r="B262" s="1" t="n">
        <v>45027</v>
      </c>
      <c r="C262" s="1" t="n">
        <v>45186</v>
      </c>
      <c r="D262" t="inlineStr">
        <is>
          <t>GÄVLEBORGS LÄN</t>
        </is>
      </c>
      <c r="E262" t="inlineStr">
        <is>
          <t>OCKELBO</t>
        </is>
      </c>
      <c r="F262" t="inlineStr">
        <is>
          <t>Bergvik skog väst AB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16911-2023</t>
        </is>
      </c>
      <c r="B263" s="1" t="n">
        <v>45033</v>
      </c>
      <c r="C263" s="1" t="n">
        <v>45186</v>
      </c>
      <c r="D263" t="inlineStr">
        <is>
          <t>GÄVLEBORGS LÄN</t>
        </is>
      </c>
      <c r="E263" t="inlineStr">
        <is>
          <t>OCKELBO</t>
        </is>
      </c>
      <c r="F263" t="inlineStr">
        <is>
          <t>Bergvik skog väst AB</t>
        </is>
      </c>
      <c r="G263" t="n">
        <v>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16950-2023</t>
        </is>
      </c>
      <c r="B264" s="1" t="n">
        <v>45033</v>
      </c>
      <c r="C264" s="1" t="n">
        <v>45186</v>
      </c>
      <c r="D264" t="inlineStr">
        <is>
          <t>GÄVLEBORGS LÄN</t>
        </is>
      </c>
      <c r="E264" t="inlineStr">
        <is>
          <t>OCKELBO</t>
        </is>
      </c>
      <c r="F264" t="inlineStr">
        <is>
          <t>Bergvik skog väst AB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18939-2023</t>
        </is>
      </c>
      <c r="B265" s="1" t="n">
        <v>45044</v>
      </c>
      <c r="C265" s="1" t="n">
        <v>45186</v>
      </c>
      <c r="D265" t="inlineStr">
        <is>
          <t>GÄVLEBORGS LÄN</t>
        </is>
      </c>
      <c r="E265" t="inlineStr">
        <is>
          <t>OCKELBO</t>
        </is>
      </c>
      <c r="F265" t="inlineStr">
        <is>
          <t>Bergvik skog väst AB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20388-2023</t>
        </is>
      </c>
      <c r="B266" s="1" t="n">
        <v>45056</v>
      </c>
      <c r="C266" s="1" t="n">
        <v>45186</v>
      </c>
      <c r="D266" t="inlineStr">
        <is>
          <t>GÄVLEBORGS LÄN</t>
        </is>
      </c>
      <c r="E266" t="inlineStr">
        <is>
          <t>OCKELBO</t>
        </is>
      </c>
      <c r="G266" t="n">
        <v>6.3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20322-2023</t>
        </is>
      </c>
      <c r="B267" s="1" t="n">
        <v>45056</v>
      </c>
      <c r="C267" s="1" t="n">
        <v>45186</v>
      </c>
      <c r="D267" t="inlineStr">
        <is>
          <t>GÄVLEBORGS LÄN</t>
        </is>
      </c>
      <c r="E267" t="inlineStr">
        <is>
          <t>OCKELBO</t>
        </is>
      </c>
      <c r="G267" t="n">
        <v>2.7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20814-2023</t>
        </is>
      </c>
      <c r="B268" s="1" t="n">
        <v>45058</v>
      </c>
      <c r="C268" s="1" t="n">
        <v>45186</v>
      </c>
      <c r="D268" t="inlineStr">
        <is>
          <t>GÄVLEBORGS LÄN</t>
        </is>
      </c>
      <c r="E268" t="inlineStr">
        <is>
          <t>OCKELBO</t>
        </is>
      </c>
      <c r="F268" t="inlineStr">
        <is>
          <t>Bergvik skog väst AB</t>
        </is>
      </c>
      <c r="G268" t="n">
        <v>22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21253-2023</t>
        </is>
      </c>
      <c r="B269" s="1" t="n">
        <v>45062</v>
      </c>
      <c r="C269" s="1" t="n">
        <v>45186</v>
      </c>
      <c r="D269" t="inlineStr">
        <is>
          <t>GÄVLEBORGS LÄN</t>
        </is>
      </c>
      <c r="E269" t="inlineStr">
        <is>
          <t>OCKELBO</t>
        </is>
      </c>
      <c r="F269" t="inlineStr">
        <is>
          <t>Bergvik skog väst AB</t>
        </is>
      </c>
      <c r="G269" t="n">
        <v>2.6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21245-2023</t>
        </is>
      </c>
      <c r="B270" s="1" t="n">
        <v>45062</v>
      </c>
      <c r="C270" s="1" t="n">
        <v>45186</v>
      </c>
      <c r="D270" t="inlineStr">
        <is>
          <t>GÄVLEBORGS LÄN</t>
        </is>
      </c>
      <c r="E270" t="inlineStr">
        <is>
          <t>OCKELBO</t>
        </is>
      </c>
      <c r="F270" t="inlineStr">
        <is>
          <t>Bergvik skog väst AB</t>
        </is>
      </c>
      <c r="G270" t="n">
        <v>21.7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21383-2023</t>
        </is>
      </c>
      <c r="B271" s="1" t="n">
        <v>45063</v>
      </c>
      <c r="C271" s="1" t="n">
        <v>45186</v>
      </c>
      <c r="D271" t="inlineStr">
        <is>
          <t>GÄVLEBORGS LÄN</t>
        </is>
      </c>
      <c r="E271" t="inlineStr">
        <is>
          <t>OCKELBO</t>
        </is>
      </c>
      <c r="F271" t="inlineStr">
        <is>
          <t>Bergvik skog väst AB</t>
        </is>
      </c>
      <c r="G271" t="n">
        <v>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21401-2023</t>
        </is>
      </c>
      <c r="B272" s="1" t="n">
        <v>45063</v>
      </c>
      <c r="C272" s="1" t="n">
        <v>45186</v>
      </c>
      <c r="D272" t="inlineStr">
        <is>
          <t>GÄVLEBORGS LÄN</t>
        </is>
      </c>
      <c r="E272" t="inlineStr">
        <is>
          <t>OCKELBO</t>
        </is>
      </c>
      <c r="F272" t="inlineStr">
        <is>
          <t>Bergvik skog väst AB</t>
        </is>
      </c>
      <c r="G272" t="n">
        <v>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22041-2023</t>
        </is>
      </c>
      <c r="B273" s="1" t="n">
        <v>45069</v>
      </c>
      <c r="C273" s="1" t="n">
        <v>45186</v>
      </c>
      <c r="D273" t="inlineStr">
        <is>
          <t>GÄVLEBORGS LÄN</t>
        </is>
      </c>
      <c r="E273" t="inlineStr">
        <is>
          <t>OCKELBO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22179-2023</t>
        </is>
      </c>
      <c r="B274" s="1" t="n">
        <v>45069</v>
      </c>
      <c r="C274" s="1" t="n">
        <v>45186</v>
      </c>
      <c r="D274" t="inlineStr">
        <is>
          <t>GÄVLEBORGS LÄN</t>
        </is>
      </c>
      <c r="E274" t="inlineStr">
        <is>
          <t>OCKELBO</t>
        </is>
      </c>
      <c r="G274" t="n">
        <v>6.7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22952-2023</t>
        </is>
      </c>
      <c r="B275" s="1" t="n">
        <v>45072</v>
      </c>
      <c r="C275" s="1" t="n">
        <v>45186</v>
      </c>
      <c r="D275" t="inlineStr">
        <is>
          <t>GÄVLEBORGS LÄN</t>
        </is>
      </c>
      <c r="E275" t="inlineStr">
        <is>
          <t>OCKELBO</t>
        </is>
      </c>
      <c r="G275" t="n">
        <v>5.6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23006-2023</t>
        </is>
      </c>
      <c r="B276" s="1" t="n">
        <v>45073</v>
      </c>
      <c r="C276" s="1" t="n">
        <v>45186</v>
      </c>
      <c r="D276" t="inlineStr">
        <is>
          <t>GÄVLEBORGS LÄN</t>
        </is>
      </c>
      <c r="E276" t="inlineStr">
        <is>
          <t>OCKELBO</t>
        </is>
      </c>
      <c r="G276" t="n">
        <v>3.7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24649-2023</t>
        </is>
      </c>
      <c r="B277" s="1" t="n">
        <v>45084</v>
      </c>
      <c r="C277" s="1" t="n">
        <v>45186</v>
      </c>
      <c r="D277" t="inlineStr">
        <is>
          <t>GÄVLEBORGS LÄN</t>
        </is>
      </c>
      <c r="E277" t="inlineStr">
        <is>
          <t>OCKELBO</t>
        </is>
      </c>
      <c r="G277" t="n">
        <v>6.6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26643-2023</t>
        </is>
      </c>
      <c r="B278" s="1" t="n">
        <v>45092</v>
      </c>
      <c r="C278" s="1" t="n">
        <v>45186</v>
      </c>
      <c r="D278" t="inlineStr">
        <is>
          <t>GÄVLEBORGS LÄN</t>
        </is>
      </c>
      <c r="E278" t="inlineStr">
        <is>
          <t>OCKELBO</t>
        </is>
      </c>
      <c r="G278" t="n">
        <v>9.6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27605-2023</t>
        </is>
      </c>
      <c r="B279" s="1" t="n">
        <v>45097</v>
      </c>
      <c r="C279" s="1" t="n">
        <v>45186</v>
      </c>
      <c r="D279" t="inlineStr">
        <is>
          <t>GÄVLEBORGS LÄN</t>
        </is>
      </c>
      <c r="E279" t="inlineStr">
        <is>
          <t>OCKELBO</t>
        </is>
      </c>
      <c r="G279" t="n">
        <v>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29662-2023</t>
        </is>
      </c>
      <c r="B280" s="1" t="n">
        <v>45107</v>
      </c>
      <c r="C280" s="1" t="n">
        <v>45186</v>
      </c>
      <c r="D280" t="inlineStr">
        <is>
          <t>GÄVLEBORGS LÄN</t>
        </is>
      </c>
      <c r="E280" t="inlineStr">
        <is>
          <t>OCKELBO</t>
        </is>
      </c>
      <c r="F280" t="inlineStr">
        <is>
          <t>Bergvik skog väst AB</t>
        </is>
      </c>
      <c r="G280" t="n">
        <v>10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33381-2023</t>
        </is>
      </c>
      <c r="B281" s="1" t="n">
        <v>45128</v>
      </c>
      <c r="C281" s="1" t="n">
        <v>45186</v>
      </c>
      <c r="D281" t="inlineStr">
        <is>
          <t>GÄVLEBORGS LÄN</t>
        </is>
      </c>
      <c r="E281" t="inlineStr">
        <is>
          <t>OCKELBO</t>
        </is>
      </c>
      <c r="F281" t="inlineStr">
        <is>
          <t>Bergvik skog väst AB</t>
        </is>
      </c>
      <c r="G281" t="n">
        <v>6.6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33882-2023</t>
        </is>
      </c>
      <c r="B282" s="1" t="n">
        <v>45134</v>
      </c>
      <c r="C282" s="1" t="n">
        <v>45186</v>
      </c>
      <c r="D282" t="inlineStr">
        <is>
          <t>GÄVLEBORGS LÄN</t>
        </is>
      </c>
      <c r="E282" t="inlineStr">
        <is>
          <t>OCKELBO</t>
        </is>
      </c>
      <c r="F282" t="inlineStr">
        <is>
          <t>Bergvik skog väst AB</t>
        </is>
      </c>
      <c r="G282" t="n">
        <v>10.1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33987-2023</t>
        </is>
      </c>
      <c r="B283" s="1" t="n">
        <v>45134</v>
      </c>
      <c r="C283" s="1" t="n">
        <v>45186</v>
      </c>
      <c r="D283" t="inlineStr">
        <is>
          <t>GÄVLEBORGS LÄN</t>
        </is>
      </c>
      <c r="E283" t="inlineStr">
        <is>
          <t>OCKELBO</t>
        </is>
      </c>
      <c r="F283" t="inlineStr">
        <is>
          <t>Bergvik skog väst AB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33880-2023</t>
        </is>
      </c>
      <c r="B284" s="1" t="n">
        <v>45134</v>
      </c>
      <c r="C284" s="1" t="n">
        <v>45186</v>
      </c>
      <c r="D284" t="inlineStr">
        <is>
          <t>GÄVLEBORGS LÄN</t>
        </is>
      </c>
      <c r="E284" t="inlineStr">
        <is>
          <t>OCKELBO</t>
        </is>
      </c>
      <c r="F284" t="inlineStr">
        <is>
          <t>Bergvik skog väst AB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33881-2023</t>
        </is>
      </c>
      <c r="B285" s="1" t="n">
        <v>45134</v>
      </c>
      <c r="C285" s="1" t="n">
        <v>45186</v>
      </c>
      <c r="D285" t="inlineStr">
        <is>
          <t>GÄVLEBORGS LÄN</t>
        </is>
      </c>
      <c r="E285" t="inlineStr">
        <is>
          <t>OCKELBO</t>
        </is>
      </c>
      <c r="F285" t="inlineStr">
        <is>
          <t>Bergvik skog väst AB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33986-2023</t>
        </is>
      </c>
      <c r="B286" s="1" t="n">
        <v>45134</v>
      </c>
      <c r="C286" s="1" t="n">
        <v>45186</v>
      </c>
      <c r="D286" t="inlineStr">
        <is>
          <t>GÄVLEBORGS LÄN</t>
        </is>
      </c>
      <c r="E286" t="inlineStr">
        <is>
          <t>OCKELBO</t>
        </is>
      </c>
      <c r="F286" t="inlineStr">
        <is>
          <t>Bergvik skog väst AB</t>
        </is>
      </c>
      <c r="G286" t="n">
        <v>2.6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37985-2023</t>
        </is>
      </c>
      <c r="B287" s="1" t="n">
        <v>45160</v>
      </c>
      <c r="C287" s="1" t="n">
        <v>45186</v>
      </c>
      <c r="D287" t="inlineStr">
        <is>
          <t>GÄVLEBORGS LÄN</t>
        </is>
      </c>
      <c r="E287" t="inlineStr">
        <is>
          <t>OCKELBO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38401-2023</t>
        </is>
      </c>
      <c r="B288" s="1" t="n">
        <v>45162</v>
      </c>
      <c r="C288" s="1" t="n">
        <v>45186</v>
      </c>
      <c r="D288" t="inlineStr">
        <is>
          <t>GÄVLEBORGS LÄN</t>
        </is>
      </c>
      <c r="E288" t="inlineStr">
        <is>
          <t>OCKELBO</t>
        </is>
      </c>
      <c r="F288" t="inlineStr">
        <is>
          <t>Bergvik skog väst AB</t>
        </is>
      </c>
      <c r="G288" t="n">
        <v>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>
      <c r="A289" t="inlineStr">
        <is>
          <t>A 38398-2023</t>
        </is>
      </c>
      <c r="B289" s="1" t="n">
        <v>45162</v>
      </c>
      <c r="C289" s="1" t="n">
        <v>45186</v>
      </c>
      <c r="D289" t="inlineStr">
        <is>
          <t>GÄVLEBORGS LÄN</t>
        </is>
      </c>
      <c r="E289" t="inlineStr">
        <is>
          <t>OCKELBO</t>
        </is>
      </c>
      <c r="F289" t="inlineStr">
        <is>
          <t>Bergvik skog väst AB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2023-09-17T06:44:48Z</dcterms:created>
  <dcterms:modified xmlns:dcterms="http://purl.org/dc/terms/" xmlns:xsi="http://www.w3.org/2001/XMLSchema-instance" xsi:type="dcterms:W3CDTF">2023-09-17T06:44:48Z</dcterms:modified>
</cp:coreProperties>
</file>