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45177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  <c r="T2">
        <f>HYPERLINK("https://klasma.github.io/Logging_ORNSKOLDSVIK/kartor/A 48151-2019.png")</f>
        <v/>
      </c>
      <c r="U2">
        <f>HYPERLINK("https://klasma.github.io/Logging_ORNSKOLDSVIK/knärot/A 48151-2019.png")</f>
        <v/>
      </c>
      <c r="V2">
        <f>HYPERLINK("https://klasma.github.io/Logging_ORNSKOLDSVIK/klagomål/A 48151-2019.docx")</f>
        <v/>
      </c>
      <c r="W2">
        <f>HYPERLINK("https://klasma.github.io/Logging_ORNSKOLDSVIK/klagomålsmail/A 48151-2019.docx")</f>
        <v/>
      </c>
      <c r="X2">
        <f>HYPERLINK("https://klasma.github.io/Logging_ORNSKOLDSVIK/tillsyn/A 48151-2019.docx")</f>
        <v/>
      </c>
      <c r="Y2">
        <f>HYPERLINK("https://klasma.github.io/Logging_ORNSKOLDSVIK/tillsynsmail/A 48151-2019.docx")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45177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  <c r="T3">
        <f>HYPERLINK("https://klasma.github.io/Logging_ORNSKOLDSVIK/kartor/A 35844-2022.png")</f>
        <v/>
      </c>
      <c r="V3">
        <f>HYPERLINK("https://klasma.github.io/Logging_ORNSKOLDSVIK/klagomål/A 35844-2022.docx")</f>
        <v/>
      </c>
      <c r="W3">
        <f>HYPERLINK("https://klasma.github.io/Logging_ORNSKOLDSVIK/klagomålsmail/A 35844-2022.docx")</f>
        <v/>
      </c>
      <c r="X3">
        <f>HYPERLINK("https://klasma.github.io/Logging_ORNSKOLDSVIK/tillsyn/A 35844-2022.docx")</f>
        <v/>
      </c>
      <c r="Y3">
        <f>HYPERLINK("https://klasma.github.io/Logging_ORNSKOLDSVIK/tillsynsmail/A 35844-2022.docx")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45177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  <c r="T4">
        <f>HYPERLINK("https://klasma.github.io/Logging_ORNSKOLDSVIK/kartor/A 57909-2020.png")</f>
        <v/>
      </c>
      <c r="V4">
        <f>HYPERLINK("https://klasma.github.io/Logging_ORNSKOLDSVIK/klagomål/A 57909-2020.docx")</f>
        <v/>
      </c>
      <c r="W4">
        <f>HYPERLINK("https://klasma.github.io/Logging_ORNSKOLDSVIK/klagomålsmail/A 57909-2020.docx")</f>
        <v/>
      </c>
      <c r="X4">
        <f>HYPERLINK("https://klasma.github.io/Logging_ORNSKOLDSVIK/tillsyn/A 57909-2020.docx")</f>
        <v/>
      </c>
      <c r="Y4">
        <f>HYPERLINK("https://klasma.github.io/Logging_ORNSKOLDSVIK/tillsynsmail/A 57909-2020.docx")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45177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  <c r="T5">
        <f>HYPERLINK("https://klasma.github.io/Logging_ORNSKOLDSVIK/kartor/A 53060-2021.png")</f>
        <v/>
      </c>
      <c r="V5">
        <f>HYPERLINK("https://klasma.github.io/Logging_ORNSKOLDSVIK/klagomål/A 53060-2021.docx")</f>
        <v/>
      </c>
      <c r="W5">
        <f>HYPERLINK("https://klasma.github.io/Logging_ORNSKOLDSVIK/klagomålsmail/A 53060-2021.docx")</f>
        <v/>
      </c>
      <c r="X5">
        <f>HYPERLINK("https://klasma.github.io/Logging_ORNSKOLDSVIK/tillsyn/A 53060-2021.docx")</f>
        <v/>
      </c>
      <c r="Y5">
        <f>HYPERLINK("https://klasma.github.io/Logging_ORNSKOLDSVIK/tillsynsmail/A 53060-2021.docx")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45177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  <c r="T6">
        <f>HYPERLINK("https://klasma.github.io/Logging_ORNSKOLDSVIK/kartor/A 54569-2021.png")</f>
        <v/>
      </c>
      <c r="V6">
        <f>HYPERLINK("https://klasma.github.io/Logging_ORNSKOLDSVIK/klagomål/A 54569-2021.docx")</f>
        <v/>
      </c>
      <c r="W6">
        <f>HYPERLINK("https://klasma.github.io/Logging_ORNSKOLDSVIK/klagomålsmail/A 54569-2021.docx")</f>
        <v/>
      </c>
      <c r="X6">
        <f>HYPERLINK("https://klasma.github.io/Logging_ORNSKOLDSVIK/tillsyn/A 54569-2021.docx")</f>
        <v/>
      </c>
      <c r="Y6">
        <f>HYPERLINK("https://klasma.github.io/Logging_ORNSKOLDSVIK/tillsynsmail/A 54569-2021.docx")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45177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  <c r="T7">
        <f>HYPERLINK("https://klasma.github.io/Logging_ORNSKOLDSVIK/kartor/A 53796-2021.png")</f>
        <v/>
      </c>
      <c r="V7">
        <f>HYPERLINK("https://klasma.github.io/Logging_ORNSKOLDSVIK/klagomål/A 53796-2021.docx")</f>
        <v/>
      </c>
      <c r="W7">
        <f>HYPERLINK("https://klasma.github.io/Logging_ORNSKOLDSVIK/klagomålsmail/A 53796-2021.docx")</f>
        <v/>
      </c>
      <c r="X7">
        <f>HYPERLINK("https://klasma.github.io/Logging_ORNSKOLDSVIK/tillsyn/A 53796-2021.docx")</f>
        <v/>
      </c>
      <c r="Y7">
        <f>HYPERLINK("https://klasma.github.io/Logging_ORNSKOLDSVIK/tillsynsmail/A 53796-2021.docx")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45177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  <c r="T8">
        <f>HYPERLINK("https://klasma.github.io/Logging_ORNSKOLDSVIK/kartor/A 57792-2020.png")</f>
        <v/>
      </c>
      <c r="V8">
        <f>HYPERLINK("https://klasma.github.io/Logging_ORNSKOLDSVIK/klagomål/A 57792-2020.docx")</f>
        <v/>
      </c>
      <c r="W8">
        <f>HYPERLINK("https://klasma.github.io/Logging_ORNSKOLDSVIK/klagomålsmail/A 57792-2020.docx")</f>
        <v/>
      </c>
      <c r="X8">
        <f>HYPERLINK("https://klasma.github.io/Logging_ORNSKOLDSVIK/tillsyn/A 57792-2020.docx")</f>
        <v/>
      </c>
      <c r="Y8">
        <f>HYPERLINK("https://klasma.github.io/Logging_ORNSKOLDSVIK/tillsynsmail/A 57792-2020.docx")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45177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  <c r="T9">
        <f>HYPERLINK("https://klasma.github.io/Logging_ORNSKOLDSVIK/kartor/A 29964-2021.png")</f>
        <v/>
      </c>
      <c r="V9">
        <f>HYPERLINK("https://klasma.github.io/Logging_ORNSKOLDSVIK/klagomål/A 29964-2021.docx")</f>
        <v/>
      </c>
      <c r="W9">
        <f>HYPERLINK("https://klasma.github.io/Logging_ORNSKOLDSVIK/klagomålsmail/A 29964-2021.docx")</f>
        <v/>
      </c>
      <c r="X9">
        <f>HYPERLINK("https://klasma.github.io/Logging_ORNSKOLDSVIK/tillsyn/A 29964-2021.docx")</f>
        <v/>
      </c>
      <c r="Y9">
        <f>HYPERLINK("https://klasma.github.io/Logging_ORNSKOLDSVIK/tillsynsmail/A 29964-2021.docx")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45177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  <c r="T10">
        <f>HYPERLINK("https://klasma.github.io/Logging_ORNSKOLDSVIK/kartor/A 57263-2021.png")</f>
        <v/>
      </c>
      <c r="V10">
        <f>HYPERLINK("https://klasma.github.io/Logging_ORNSKOLDSVIK/klagomål/A 57263-2021.docx")</f>
        <v/>
      </c>
      <c r="W10">
        <f>HYPERLINK("https://klasma.github.io/Logging_ORNSKOLDSVIK/klagomålsmail/A 57263-2021.docx")</f>
        <v/>
      </c>
      <c r="X10">
        <f>HYPERLINK("https://klasma.github.io/Logging_ORNSKOLDSVIK/tillsyn/A 57263-2021.docx")</f>
        <v/>
      </c>
      <c r="Y10">
        <f>HYPERLINK("https://klasma.github.io/Logging_ORNSKOLDSVIK/tillsynsmail/A 57263-2021.docx")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45177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  <c r="T11">
        <f>HYPERLINK("https://klasma.github.io/Logging_ORNSKOLDSVIK/kartor/A 16774-2019.png")</f>
        <v/>
      </c>
      <c r="V11">
        <f>HYPERLINK("https://klasma.github.io/Logging_ORNSKOLDSVIK/klagomål/A 16774-2019.docx")</f>
        <v/>
      </c>
      <c r="W11">
        <f>HYPERLINK("https://klasma.github.io/Logging_ORNSKOLDSVIK/klagomålsmail/A 16774-2019.docx")</f>
        <v/>
      </c>
      <c r="X11">
        <f>HYPERLINK("https://klasma.github.io/Logging_ORNSKOLDSVIK/tillsyn/A 16774-2019.docx")</f>
        <v/>
      </c>
      <c r="Y11">
        <f>HYPERLINK("https://klasma.github.io/Logging_ORNSKOLDSVIK/tillsynsmail/A 16774-2019.docx")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45177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  <c r="T12">
        <f>HYPERLINK("https://klasma.github.io/Logging_ORNSKOLDSVIK/kartor/A 58590-2020.png")</f>
        <v/>
      </c>
      <c r="V12">
        <f>HYPERLINK("https://klasma.github.io/Logging_ORNSKOLDSVIK/klagomål/A 58590-2020.docx")</f>
        <v/>
      </c>
      <c r="W12">
        <f>HYPERLINK("https://klasma.github.io/Logging_ORNSKOLDSVIK/klagomålsmail/A 58590-2020.docx")</f>
        <v/>
      </c>
      <c r="X12">
        <f>HYPERLINK("https://klasma.github.io/Logging_ORNSKOLDSVIK/tillsyn/A 58590-2020.docx")</f>
        <v/>
      </c>
      <c r="Y12">
        <f>HYPERLINK("https://klasma.github.io/Logging_ORNSKOLDSVIK/tillsynsmail/A 58590-2020.docx")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45177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  <c r="T13">
        <f>HYPERLINK("https://klasma.github.io/Logging_ORNSKOLDSVIK/kartor/A 69250-2021.png")</f>
        <v/>
      </c>
      <c r="V13">
        <f>HYPERLINK("https://klasma.github.io/Logging_ORNSKOLDSVIK/klagomål/A 69250-2021.docx")</f>
        <v/>
      </c>
      <c r="W13">
        <f>HYPERLINK("https://klasma.github.io/Logging_ORNSKOLDSVIK/klagomålsmail/A 69250-2021.docx")</f>
        <v/>
      </c>
      <c r="X13">
        <f>HYPERLINK("https://klasma.github.io/Logging_ORNSKOLDSVIK/tillsyn/A 69250-2021.docx")</f>
        <v/>
      </c>
      <c r="Y13">
        <f>HYPERLINK("https://klasma.github.io/Logging_ORNSKOLDSVIK/tillsynsmail/A 69250-2021.docx")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45177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  <c r="T14">
        <f>HYPERLINK("https://klasma.github.io/Logging_ORNSKOLDSVIK/kartor/A 31677-2022.png")</f>
        <v/>
      </c>
      <c r="V14">
        <f>HYPERLINK("https://klasma.github.io/Logging_ORNSKOLDSVIK/klagomål/A 31677-2022.docx")</f>
        <v/>
      </c>
      <c r="W14">
        <f>HYPERLINK("https://klasma.github.io/Logging_ORNSKOLDSVIK/klagomålsmail/A 31677-2022.docx")</f>
        <v/>
      </c>
      <c r="X14">
        <f>HYPERLINK("https://klasma.github.io/Logging_ORNSKOLDSVIK/tillsyn/A 31677-2022.docx")</f>
        <v/>
      </c>
      <c r="Y14">
        <f>HYPERLINK("https://klasma.github.io/Logging_ORNSKOLDSVIK/tillsynsmail/A 31677-2022.docx")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45177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  <c r="T15">
        <f>HYPERLINK("https://klasma.github.io/Logging_ORNSKOLDSVIK/kartor/A 2142-2019.png")</f>
        <v/>
      </c>
      <c r="V15">
        <f>HYPERLINK("https://klasma.github.io/Logging_ORNSKOLDSVIK/klagomål/A 2142-2019.docx")</f>
        <v/>
      </c>
      <c r="W15">
        <f>HYPERLINK("https://klasma.github.io/Logging_ORNSKOLDSVIK/klagomålsmail/A 2142-2019.docx")</f>
        <v/>
      </c>
      <c r="X15">
        <f>HYPERLINK("https://klasma.github.io/Logging_ORNSKOLDSVIK/tillsyn/A 2142-2019.docx")</f>
        <v/>
      </c>
      <c r="Y15">
        <f>HYPERLINK("https://klasma.github.io/Logging_ORNSKOLDSVIK/tillsynsmail/A 2142-2019.docx")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45177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  <c r="T16">
        <f>HYPERLINK("https://klasma.github.io/Logging_ORNSKOLDSVIK/kartor/A 33331-2021.png")</f>
        <v/>
      </c>
      <c r="V16">
        <f>HYPERLINK("https://klasma.github.io/Logging_ORNSKOLDSVIK/klagomål/A 33331-2021.docx")</f>
        <v/>
      </c>
      <c r="W16">
        <f>HYPERLINK("https://klasma.github.io/Logging_ORNSKOLDSVIK/klagomålsmail/A 33331-2021.docx")</f>
        <v/>
      </c>
      <c r="X16">
        <f>HYPERLINK("https://klasma.github.io/Logging_ORNSKOLDSVIK/tillsyn/A 33331-2021.docx")</f>
        <v/>
      </c>
      <c r="Y16">
        <f>HYPERLINK("https://klasma.github.io/Logging_ORNSKOLDSVIK/tillsynsmail/A 33331-2021.docx")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45177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  <c r="T17">
        <f>HYPERLINK("https://klasma.github.io/Logging_ORNSKOLDSVIK/kartor/A 45096-2021.png")</f>
        <v/>
      </c>
      <c r="V17">
        <f>HYPERLINK("https://klasma.github.io/Logging_ORNSKOLDSVIK/klagomål/A 45096-2021.docx")</f>
        <v/>
      </c>
      <c r="W17">
        <f>HYPERLINK("https://klasma.github.io/Logging_ORNSKOLDSVIK/klagomålsmail/A 45096-2021.docx")</f>
        <v/>
      </c>
      <c r="X17">
        <f>HYPERLINK("https://klasma.github.io/Logging_ORNSKOLDSVIK/tillsyn/A 45096-2021.docx")</f>
        <v/>
      </c>
      <c r="Y17">
        <f>HYPERLINK("https://klasma.github.io/Logging_ORNSKOLDSVIK/tillsynsmail/A 45096-2021.docx")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45177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  <c r="T18">
        <f>HYPERLINK("https://klasma.github.io/Logging_ORNSKOLDSVIK/kartor/A 58121-2021.png")</f>
        <v/>
      </c>
      <c r="V18">
        <f>HYPERLINK("https://klasma.github.io/Logging_ORNSKOLDSVIK/klagomål/A 58121-2021.docx")</f>
        <v/>
      </c>
      <c r="W18">
        <f>HYPERLINK("https://klasma.github.io/Logging_ORNSKOLDSVIK/klagomålsmail/A 58121-2021.docx")</f>
        <v/>
      </c>
      <c r="X18">
        <f>HYPERLINK("https://klasma.github.io/Logging_ORNSKOLDSVIK/tillsyn/A 58121-2021.docx")</f>
        <v/>
      </c>
      <c r="Y18">
        <f>HYPERLINK("https://klasma.github.io/Logging_ORNSKOLDSVIK/tillsynsmail/A 58121-2021.docx")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45177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  <c r="T19">
        <f>HYPERLINK("https://klasma.github.io/Logging_ORNSKOLDSVIK/kartor/A 38214-2022.png")</f>
        <v/>
      </c>
      <c r="V19">
        <f>HYPERLINK("https://klasma.github.io/Logging_ORNSKOLDSVIK/klagomål/A 38214-2022.docx")</f>
        <v/>
      </c>
      <c r="W19">
        <f>HYPERLINK("https://klasma.github.io/Logging_ORNSKOLDSVIK/klagomålsmail/A 38214-2022.docx")</f>
        <v/>
      </c>
      <c r="X19">
        <f>HYPERLINK("https://klasma.github.io/Logging_ORNSKOLDSVIK/tillsyn/A 38214-2022.docx")</f>
        <v/>
      </c>
      <c r="Y19">
        <f>HYPERLINK("https://klasma.github.io/Logging_ORNSKOLDSVIK/tillsynsmail/A 38214-2022.docx")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45177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  <c r="T20">
        <f>HYPERLINK("https://klasma.github.io/Logging_ORNSKOLDSVIK/kartor/A 57931-2022.png")</f>
        <v/>
      </c>
      <c r="V20">
        <f>HYPERLINK("https://klasma.github.io/Logging_ORNSKOLDSVIK/klagomål/A 57931-2022.docx")</f>
        <v/>
      </c>
      <c r="W20">
        <f>HYPERLINK("https://klasma.github.io/Logging_ORNSKOLDSVIK/klagomålsmail/A 57931-2022.docx")</f>
        <v/>
      </c>
      <c r="X20">
        <f>HYPERLINK("https://klasma.github.io/Logging_ORNSKOLDSVIK/tillsyn/A 57931-2022.docx")</f>
        <v/>
      </c>
      <c r="Y20">
        <f>HYPERLINK("https://klasma.github.io/Logging_ORNSKOLDSVIK/tillsynsmail/A 57931-2022.docx")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45177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  <c r="T21">
        <f>HYPERLINK("https://klasma.github.io/Logging_ORNSKOLDSVIK/kartor/A 14959-2023.png")</f>
        <v/>
      </c>
      <c r="V21">
        <f>HYPERLINK("https://klasma.github.io/Logging_ORNSKOLDSVIK/klagomål/A 14959-2023.docx")</f>
        <v/>
      </c>
      <c r="W21">
        <f>HYPERLINK("https://klasma.github.io/Logging_ORNSKOLDSVIK/klagomålsmail/A 14959-2023.docx")</f>
        <v/>
      </c>
      <c r="X21">
        <f>HYPERLINK("https://klasma.github.io/Logging_ORNSKOLDSVIK/tillsyn/A 14959-2023.docx")</f>
        <v/>
      </c>
      <c r="Y21">
        <f>HYPERLINK("https://klasma.github.io/Logging_ORNSKOLDSVIK/tillsynsmail/A 14959-2023.docx")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45177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  <c r="T22">
        <f>HYPERLINK("https://klasma.github.io/Logging_ORNSKOLDSVIK/kartor/A 30907-2023.png")</f>
        <v/>
      </c>
      <c r="V22">
        <f>HYPERLINK("https://klasma.github.io/Logging_ORNSKOLDSVIK/klagomål/A 30907-2023.docx")</f>
        <v/>
      </c>
      <c r="W22">
        <f>HYPERLINK("https://klasma.github.io/Logging_ORNSKOLDSVIK/klagomålsmail/A 30907-2023.docx")</f>
        <v/>
      </c>
      <c r="X22">
        <f>HYPERLINK("https://klasma.github.io/Logging_ORNSKOLDSVIK/tillsyn/A 30907-2023.docx")</f>
        <v/>
      </c>
      <c r="Y22">
        <f>HYPERLINK("https://klasma.github.io/Logging_ORNSKOLDSVIK/tillsynsmail/A 30907-2023.docx")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45177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  <c r="T23">
        <f>HYPERLINK("https://klasma.github.io/Logging_ORNSKOLDSVIK/kartor/A 50545-2019.png")</f>
        <v/>
      </c>
      <c r="V23">
        <f>HYPERLINK("https://klasma.github.io/Logging_ORNSKOLDSVIK/klagomål/A 50545-2019.docx")</f>
        <v/>
      </c>
      <c r="W23">
        <f>HYPERLINK("https://klasma.github.io/Logging_ORNSKOLDSVIK/klagomålsmail/A 50545-2019.docx")</f>
        <v/>
      </c>
      <c r="X23">
        <f>HYPERLINK("https://klasma.github.io/Logging_ORNSKOLDSVIK/tillsyn/A 50545-2019.docx")</f>
        <v/>
      </c>
      <c r="Y23">
        <f>HYPERLINK("https://klasma.github.io/Logging_ORNSKOLDSVIK/tillsynsmail/A 50545-2019.docx")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45177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  <c r="T24">
        <f>HYPERLINK("https://klasma.github.io/Logging_ORNSKOLDSVIK/kartor/A 43946-2020.png")</f>
        <v/>
      </c>
      <c r="V24">
        <f>HYPERLINK("https://klasma.github.io/Logging_ORNSKOLDSVIK/klagomål/A 43946-2020.docx")</f>
        <v/>
      </c>
      <c r="W24">
        <f>HYPERLINK("https://klasma.github.io/Logging_ORNSKOLDSVIK/klagomålsmail/A 43946-2020.docx")</f>
        <v/>
      </c>
      <c r="X24">
        <f>HYPERLINK("https://klasma.github.io/Logging_ORNSKOLDSVIK/tillsyn/A 43946-2020.docx")</f>
        <v/>
      </c>
      <c r="Y24">
        <f>HYPERLINK("https://klasma.github.io/Logging_ORNSKOLDSVIK/tillsynsmail/A 43946-2020.docx")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45177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  <c r="T25">
        <f>HYPERLINK("https://klasma.github.io/Logging_ORNSKOLDSVIK/kartor/A 58925-2020.png")</f>
        <v/>
      </c>
      <c r="V25">
        <f>HYPERLINK("https://klasma.github.io/Logging_ORNSKOLDSVIK/klagomål/A 58925-2020.docx")</f>
        <v/>
      </c>
      <c r="W25">
        <f>HYPERLINK("https://klasma.github.io/Logging_ORNSKOLDSVIK/klagomålsmail/A 58925-2020.docx")</f>
        <v/>
      </c>
      <c r="X25">
        <f>HYPERLINK("https://klasma.github.io/Logging_ORNSKOLDSVIK/tillsyn/A 58925-2020.docx")</f>
        <v/>
      </c>
      <c r="Y25">
        <f>HYPERLINK("https://klasma.github.io/Logging_ORNSKOLDSVIK/tillsynsmail/A 58925-2020.docx")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45177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  <c r="T26">
        <f>HYPERLINK("https://klasma.github.io/Logging_ORNSKOLDSVIK/kartor/A 63106-2020.png")</f>
        <v/>
      </c>
      <c r="V26">
        <f>HYPERLINK("https://klasma.github.io/Logging_ORNSKOLDSVIK/klagomål/A 63106-2020.docx")</f>
        <v/>
      </c>
      <c r="W26">
        <f>HYPERLINK("https://klasma.github.io/Logging_ORNSKOLDSVIK/klagomålsmail/A 63106-2020.docx")</f>
        <v/>
      </c>
      <c r="X26">
        <f>HYPERLINK("https://klasma.github.io/Logging_ORNSKOLDSVIK/tillsyn/A 63106-2020.docx")</f>
        <v/>
      </c>
      <c r="Y26">
        <f>HYPERLINK("https://klasma.github.io/Logging_ORNSKOLDSVIK/tillsynsmail/A 63106-2020.docx")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45177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  <c r="T27">
        <f>HYPERLINK("https://klasma.github.io/Logging_ORNSKOLDSVIK/kartor/A 64990-2020.png")</f>
        <v/>
      </c>
      <c r="V27">
        <f>HYPERLINK("https://klasma.github.io/Logging_ORNSKOLDSVIK/klagomål/A 64990-2020.docx")</f>
        <v/>
      </c>
      <c r="W27">
        <f>HYPERLINK("https://klasma.github.io/Logging_ORNSKOLDSVIK/klagomålsmail/A 64990-2020.docx")</f>
        <v/>
      </c>
      <c r="X27">
        <f>HYPERLINK("https://klasma.github.io/Logging_ORNSKOLDSVIK/tillsyn/A 64990-2020.docx")</f>
        <v/>
      </c>
      <c r="Y27">
        <f>HYPERLINK("https://klasma.github.io/Logging_ORNSKOLDSVIK/tillsynsmail/A 64990-2020.docx")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45177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  <c r="T28">
        <f>HYPERLINK("https://klasma.github.io/Logging_ORNSKOLDSVIK/kartor/A 1680-2021.png")</f>
        <v/>
      </c>
      <c r="V28">
        <f>HYPERLINK("https://klasma.github.io/Logging_ORNSKOLDSVIK/klagomål/A 1680-2021.docx")</f>
        <v/>
      </c>
      <c r="W28">
        <f>HYPERLINK("https://klasma.github.io/Logging_ORNSKOLDSVIK/klagomålsmail/A 1680-2021.docx")</f>
        <v/>
      </c>
      <c r="X28">
        <f>HYPERLINK("https://klasma.github.io/Logging_ORNSKOLDSVIK/tillsyn/A 1680-2021.docx")</f>
        <v/>
      </c>
      <c r="Y28">
        <f>HYPERLINK("https://klasma.github.io/Logging_ORNSKOLDSVIK/tillsynsmail/A 1680-2021.docx")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45177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  <c r="T29">
        <f>HYPERLINK("https://klasma.github.io/Logging_ORNSKOLDSVIK/kartor/A 26694-2021.png")</f>
        <v/>
      </c>
      <c r="V29">
        <f>HYPERLINK("https://klasma.github.io/Logging_ORNSKOLDSVIK/klagomål/A 26694-2021.docx")</f>
        <v/>
      </c>
      <c r="W29">
        <f>HYPERLINK("https://klasma.github.io/Logging_ORNSKOLDSVIK/klagomålsmail/A 26694-2021.docx")</f>
        <v/>
      </c>
      <c r="X29">
        <f>HYPERLINK("https://klasma.github.io/Logging_ORNSKOLDSVIK/tillsyn/A 26694-2021.docx")</f>
        <v/>
      </c>
      <c r="Y29">
        <f>HYPERLINK("https://klasma.github.io/Logging_ORNSKOLDSVIK/tillsynsmail/A 26694-2021.docx")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45177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  <c r="T30">
        <f>HYPERLINK("https://klasma.github.io/Logging_ORNSKOLDSVIK/kartor/A 54534-2021.png")</f>
        <v/>
      </c>
      <c r="V30">
        <f>HYPERLINK("https://klasma.github.io/Logging_ORNSKOLDSVIK/klagomål/A 54534-2021.docx")</f>
        <v/>
      </c>
      <c r="W30">
        <f>HYPERLINK("https://klasma.github.io/Logging_ORNSKOLDSVIK/klagomålsmail/A 54534-2021.docx")</f>
        <v/>
      </c>
      <c r="X30">
        <f>HYPERLINK("https://klasma.github.io/Logging_ORNSKOLDSVIK/tillsyn/A 54534-2021.docx")</f>
        <v/>
      </c>
      <c r="Y30">
        <f>HYPERLINK("https://klasma.github.io/Logging_ORNSKOLDSVIK/tillsynsmail/A 54534-2021.docx")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45177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  <c r="T31">
        <f>HYPERLINK("https://klasma.github.io/Logging_ORNSKOLDSVIK/kartor/A 60386-2021.png")</f>
        <v/>
      </c>
      <c r="V31">
        <f>HYPERLINK("https://klasma.github.io/Logging_ORNSKOLDSVIK/klagomål/A 60386-2021.docx")</f>
        <v/>
      </c>
      <c r="W31">
        <f>HYPERLINK("https://klasma.github.io/Logging_ORNSKOLDSVIK/klagomålsmail/A 60386-2021.docx")</f>
        <v/>
      </c>
      <c r="X31">
        <f>HYPERLINK("https://klasma.github.io/Logging_ORNSKOLDSVIK/tillsyn/A 60386-2021.docx")</f>
        <v/>
      </c>
      <c r="Y31">
        <f>HYPERLINK("https://klasma.github.io/Logging_ORNSKOLDSVIK/tillsynsmail/A 60386-2021.docx")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45177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  <c r="T32">
        <f>HYPERLINK("https://klasma.github.io/Logging_ORNSKOLDSVIK/kartor/A 20651-2023.png")</f>
        <v/>
      </c>
      <c r="V32">
        <f>HYPERLINK("https://klasma.github.io/Logging_ORNSKOLDSVIK/klagomål/A 20651-2023.docx")</f>
        <v/>
      </c>
      <c r="W32">
        <f>HYPERLINK("https://klasma.github.io/Logging_ORNSKOLDSVIK/klagomålsmail/A 20651-2023.docx")</f>
        <v/>
      </c>
      <c r="X32">
        <f>HYPERLINK("https://klasma.github.io/Logging_ORNSKOLDSVIK/tillsyn/A 20651-2023.docx")</f>
        <v/>
      </c>
      <c r="Y32">
        <f>HYPERLINK("https://klasma.github.io/Logging_ORNSKOLDSVIK/tillsynsmail/A 20651-2023.docx")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45177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  <c r="T33">
        <f>HYPERLINK("https://klasma.github.io/Logging_ORNSKOLDSVIK/kartor/A 26151-2023.png")</f>
        <v/>
      </c>
      <c r="V33">
        <f>HYPERLINK("https://klasma.github.io/Logging_ORNSKOLDSVIK/klagomål/A 26151-2023.docx")</f>
        <v/>
      </c>
      <c r="W33">
        <f>HYPERLINK("https://klasma.github.io/Logging_ORNSKOLDSVIK/klagomålsmail/A 26151-2023.docx")</f>
        <v/>
      </c>
      <c r="X33">
        <f>HYPERLINK("https://klasma.github.io/Logging_ORNSKOLDSVIK/tillsyn/A 26151-2023.docx")</f>
        <v/>
      </c>
      <c r="Y33">
        <f>HYPERLINK("https://klasma.github.io/Logging_ORNSKOLDSVIK/tillsynsmail/A 26151-2023.docx")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45177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  <c r="T34">
        <f>HYPERLINK("https://klasma.github.io/Logging_ORNSKOLDSVIK/kartor/A 60042-2020.png")</f>
        <v/>
      </c>
      <c r="V34">
        <f>HYPERLINK("https://klasma.github.io/Logging_ORNSKOLDSVIK/klagomål/A 60042-2020.docx")</f>
        <v/>
      </c>
      <c r="W34">
        <f>HYPERLINK("https://klasma.github.io/Logging_ORNSKOLDSVIK/klagomålsmail/A 60042-2020.docx")</f>
        <v/>
      </c>
      <c r="X34">
        <f>HYPERLINK("https://klasma.github.io/Logging_ORNSKOLDSVIK/tillsyn/A 60042-2020.docx")</f>
        <v/>
      </c>
      <c r="Y34">
        <f>HYPERLINK("https://klasma.github.io/Logging_ORNSKOLDSVIK/tillsynsmail/A 60042-2020.docx")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45177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  <c r="T35">
        <f>HYPERLINK("https://klasma.github.io/Logging_ORNSKOLDSVIK/kartor/A 16235-2022.png")</f>
        <v/>
      </c>
      <c r="V35">
        <f>HYPERLINK("https://klasma.github.io/Logging_ORNSKOLDSVIK/klagomål/A 16235-2022.docx")</f>
        <v/>
      </c>
      <c r="W35">
        <f>HYPERLINK("https://klasma.github.io/Logging_ORNSKOLDSVIK/klagomålsmail/A 16235-2022.docx")</f>
        <v/>
      </c>
      <c r="X35">
        <f>HYPERLINK("https://klasma.github.io/Logging_ORNSKOLDSVIK/tillsyn/A 16235-2022.docx")</f>
        <v/>
      </c>
      <c r="Y35">
        <f>HYPERLINK("https://klasma.github.io/Logging_ORNSKOLDSVIK/tillsynsmail/A 16235-2022.docx")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45177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  <c r="T36">
        <f>HYPERLINK("https://klasma.github.io/Logging_ORNSKOLDSVIK/kartor/A 49289-2022.png")</f>
        <v/>
      </c>
      <c r="V36">
        <f>HYPERLINK("https://klasma.github.io/Logging_ORNSKOLDSVIK/klagomål/A 49289-2022.docx")</f>
        <v/>
      </c>
      <c r="W36">
        <f>HYPERLINK("https://klasma.github.io/Logging_ORNSKOLDSVIK/klagomålsmail/A 49289-2022.docx")</f>
        <v/>
      </c>
      <c r="X36">
        <f>HYPERLINK("https://klasma.github.io/Logging_ORNSKOLDSVIK/tillsyn/A 49289-2022.docx")</f>
        <v/>
      </c>
      <c r="Y36">
        <f>HYPERLINK("https://klasma.github.io/Logging_ORNSKOLDSVIK/tillsynsmail/A 49289-2022.docx")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45177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  <c r="T37">
        <f>HYPERLINK("https://klasma.github.io/Logging_ORNSKOLDSVIK/kartor/A 50570-2022.png")</f>
        <v/>
      </c>
      <c r="V37">
        <f>HYPERLINK("https://klasma.github.io/Logging_ORNSKOLDSVIK/klagomål/A 50570-2022.docx")</f>
        <v/>
      </c>
      <c r="W37">
        <f>HYPERLINK("https://klasma.github.io/Logging_ORNSKOLDSVIK/klagomålsmail/A 50570-2022.docx")</f>
        <v/>
      </c>
      <c r="X37">
        <f>HYPERLINK("https://klasma.github.io/Logging_ORNSKOLDSVIK/tillsyn/A 50570-2022.docx")</f>
        <v/>
      </c>
      <c r="Y37">
        <f>HYPERLINK("https://klasma.github.io/Logging_ORNSKOLDSVIK/tillsynsmail/A 50570-2022.docx")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45177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  <c r="T38">
        <f>HYPERLINK("https://klasma.github.io/Logging_ORNSKOLDSVIK/kartor/A 56530-2022.png")</f>
        <v/>
      </c>
      <c r="V38">
        <f>HYPERLINK("https://klasma.github.io/Logging_ORNSKOLDSVIK/klagomål/A 56530-2022.docx")</f>
        <v/>
      </c>
      <c r="W38">
        <f>HYPERLINK("https://klasma.github.io/Logging_ORNSKOLDSVIK/klagomålsmail/A 56530-2022.docx")</f>
        <v/>
      </c>
      <c r="X38">
        <f>HYPERLINK("https://klasma.github.io/Logging_ORNSKOLDSVIK/tillsyn/A 56530-2022.docx")</f>
        <v/>
      </c>
      <c r="Y38">
        <f>HYPERLINK("https://klasma.github.io/Logging_ORNSKOLDSVIK/tillsynsmail/A 56530-2022.docx")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45177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  <c r="T39">
        <f>HYPERLINK("https://klasma.github.io/Logging_ORNSKOLDSVIK/kartor/A 4455-2023.png")</f>
        <v/>
      </c>
      <c r="V39">
        <f>HYPERLINK("https://klasma.github.io/Logging_ORNSKOLDSVIK/klagomål/A 4455-2023.docx")</f>
        <v/>
      </c>
      <c r="W39">
        <f>HYPERLINK("https://klasma.github.io/Logging_ORNSKOLDSVIK/klagomålsmail/A 4455-2023.docx")</f>
        <v/>
      </c>
      <c r="X39">
        <f>HYPERLINK("https://klasma.github.io/Logging_ORNSKOLDSVIK/tillsyn/A 4455-2023.docx")</f>
        <v/>
      </c>
      <c r="Y39">
        <f>HYPERLINK("https://klasma.github.io/Logging_ORNSKOLDSVIK/tillsynsmail/A 4455-2023.docx")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45177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  <c r="T40">
        <f>HYPERLINK("https://klasma.github.io/Logging_ORNSKOLDSVIK/kartor/A 11332-2023.png")</f>
        <v/>
      </c>
      <c r="V40">
        <f>HYPERLINK("https://klasma.github.io/Logging_ORNSKOLDSVIK/klagomål/A 11332-2023.docx")</f>
        <v/>
      </c>
      <c r="W40">
        <f>HYPERLINK("https://klasma.github.io/Logging_ORNSKOLDSVIK/klagomålsmail/A 11332-2023.docx")</f>
        <v/>
      </c>
      <c r="X40">
        <f>HYPERLINK("https://klasma.github.io/Logging_ORNSKOLDSVIK/tillsyn/A 11332-2023.docx")</f>
        <v/>
      </c>
      <c r="Y40">
        <f>HYPERLINK("https://klasma.github.io/Logging_ORNSKOLDSVIK/tillsynsmail/A 11332-2023.docx")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45177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  <c r="T41">
        <f>HYPERLINK("https://klasma.github.io/Logging_ORNSKOLDSVIK/kartor/A 11060-2023.png")</f>
        <v/>
      </c>
      <c r="V41">
        <f>HYPERLINK("https://klasma.github.io/Logging_ORNSKOLDSVIK/klagomål/A 11060-2023.docx")</f>
        <v/>
      </c>
      <c r="W41">
        <f>HYPERLINK("https://klasma.github.io/Logging_ORNSKOLDSVIK/klagomålsmail/A 11060-2023.docx")</f>
        <v/>
      </c>
      <c r="X41">
        <f>HYPERLINK("https://klasma.github.io/Logging_ORNSKOLDSVIK/tillsyn/A 11060-2023.docx")</f>
        <v/>
      </c>
      <c r="Y41">
        <f>HYPERLINK("https://klasma.github.io/Logging_ORNSKOLDSVIK/tillsynsmail/A 11060-2023.docx")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45177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  <c r="T42">
        <f>HYPERLINK("https://klasma.github.io/Logging_ORNSKOLDSVIK/kartor/A 37049-2018.png")</f>
        <v/>
      </c>
      <c r="V42">
        <f>HYPERLINK("https://klasma.github.io/Logging_ORNSKOLDSVIK/klagomål/A 37049-2018.docx")</f>
        <v/>
      </c>
      <c r="W42">
        <f>HYPERLINK("https://klasma.github.io/Logging_ORNSKOLDSVIK/klagomålsmail/A 37049-2018.docx")</f>
        <v/>
      </c>
      <c r="X42">
        <f>HYPERLINK("https://klasma.github.io/Logging_ORNSKOLDSVIK/tillsyn/A 37049-2018.docx")</f>
        <v/>
      </c>
      <c r="Y42">
        <f>HYPERLINK("https://klasma.github.io/Logging_ORNSKOLDSVIK/tillsynsmail/A 37049-2018.docx")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45177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  <c r="T43">
        <f>HYPERLINK("https://klasma.github.io/Logging_ORNSKOLDSVIK/kartor/A 51889-2018.png")</f>
        <v/>
      </c>
      <c r="V43">
        <f>HYPERLINK("https://klasma.github.io/Logging_ORNSKOLDSVIK/klagomål/A 51889-2018.docx")</f>
        <v/>
      </c>
      <c r="W43">
        <f>HYPERLINK("https://klasma.github.io/Logging_ORNSKOLDSVIK/klagomålsmail/A 51889-2018.docx")</f>
        <v/>
      </c>
      <c r="X43">
        <f>HYPERLINK("https://klasma.github.io/Logging_ORNSKOLDSVIK/tillsyn/A 51889-2018.docx")</f>
        <v/>
      </c>
      <c r="Y43">
        <f>HYPERLINK("https://klasma.github.io/Logging_ORNSKOLDSVIK/tillsynsmail/A 51889-2018.docx")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45177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  <c r="T44">
        <f>HYPERLINK("https://klasma.github.io/Logging_ORNSKOLDSVIK/kartor/A 71738-2018.png")</f>
        <v/>
      </c>
      <c r="V44">
        <f>HYPERLINK("https://klasma.github.io/Logging_ORNSKOLDSVIK/klagomål/A 71738-2018.docx")</f>
        <v/>
      </c>
      <c r="W44">
        <f>HYPERLINK("https://klasma.github.io/Logging_ORNSKOLDSVIK/klagomålsmail/A 71738-2018.docx")</f>
        <v/>
      </c>
      <c r="X44">
        <f>HYPERLINK("https://klasma.github.io/Logging_ORNSKOLDSVIK/tillsyn/A 71738-2018.docx")</f>
        <v/>
      </c>
      <c r="Y44">
        <f>HYPERLINK("https://klasma.github.io/Logging_ORNSKOLDSVIK/tillsynsmail/A 71738-2018.docx")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45177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  <c r="T45">
        <f>HYPERLINK("https://klasma.github.io/Logging_ORNSKOLDSVIK/kartor/A 5443-2019.png")</f>
        <v/>
      </c>
      <c r="V45">
        <f>HYPERLINK("https://klasma.github.io/Logging_ORNSKOLDSVIK/klagomål/A 5443-2019.docx")</f>
        <v/>
      </c>
      <c r="W45">
        <f>HYPERLINK("https://klasma.github.io/Logging_ORNSKOLDSVIK/klagomålsmail/A 5443-2019.docx")</f>
        <v/>
      </c>
      <c r="X45">
        <f>HYPERLINK("https://klasma.github.io/Logging_ORNSKOLDSVIK/tillsyn/A 5443-2019.docx")</f>
        <v/>
      </c>
      <c r="Y45">
        <f>HYPERLINK("https://klasma.github.io/Logging_ORNSKOLDSVIK/tillsynsmail/A 5443-2019.docx")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45177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  <c r="T46">
        <f>HYPERLINK("https://klasma.github.io/Logging_ORNSKOLDSVIK/kartor/A 4339-2019.png")</f>
        <v/>
      </c>
      <c r="V46">
        <f>HYPERLINK("https://klasma.github.io/Logging_ORNSKOLDSVIK/klagomål/A 4339-2019.docx")</f>
        <v/>
      </c>
      <c r="W46">
        <f>HYPERLINK("https://klasma.github.io/Logging_ORNSKOLDSVIK/klagomålsmail/A 4339-2019.docx")</f>
        <v/>
      </c>
      <c r="X46">
        <f>HYPERLINK("https://klasma.github.io/Logging_ORNSKOLDSVIK/tillsyn/A 4339-2019.docx")</f>
        <v/>
      </c>
      <c r="Y46">
        <f>HYPERLINK("https://klasma.github.io/Logging_ORNSKOLDSVIK/tillsynsmail/A 4339-2019.docx")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45177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  <c r="T47">
        <f>HYPERLINK("https://klasma.github.io/Logging_ORNSKOLDSVIK/kartor/A 44732-2019.png")</f>
        <v/>
      </c>
      <c r="V47">
        <f>HYPERLINK("https://klasma.github.io/Logging_ORNSKOLDSVIK/klagomål/A 44732-2019.docx")</f>
        <v/>
      </c>
      <c r="W47">
        <f>HYPERLINK("https://klasma.github.io/Logging_ORNSKOLDSVIK/klagomålsmail/A 44732-2019.docx")</f>
        <v/>
      </c>
      <c r="X47">
        <f>HYPERLINK("https://klasma.github.io/Logging_ORNSKOLDSVIK/tillsyn/A 44732-2019.docx")</f>
        <v/>
      </c>
      <c r="Y47">
        <f>HYPERLINK("https://klasma.github.io/Logging_ORNSKOLDSVIK/tillsynsmail/A 44732-2019.docx")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45177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  <c r="T48">
        <f>HYPERLINK("https://klasma.github.io/Logging_ORNSKOLDSVIK/kartor/A 54148-2019.png")</f>
        <v/>
      </c>
      <c r="V48">
        <f>HYPERLINK("https://klasma.github.io/Logging_ORNSKOLDSVIK/klagomål/A 54148-2019.docx")</f>
        <v/>
      </c>
      <c r="W48">
        <f>HYPERLINK("https://klasma.github.io/Logging_ORNSKOLDSVIK/klagomålsmail/A 54148-2019.docx")</f>
        <v/>
      </c>
      <c r="X48">
        <f>HYPERLINK("https://klasma.github.io/Logging_ORNSKOLDSVIK/tillsyn/A 54148-2019.docx")</f>
        <v/>
      </c>
      <c r="Y48">
        <f>HYPERLINK("https://klasma.github.io/Logging_ORNSKOLDSVIK/tillsynsmail/A 54148-2019.docx")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45177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  <c r="T49">
        <f>HYPERLINK("https://klasma.github.io/Logging_ORNSKOLDSVIK/kartor/A 55307-2019.png")</f>
        <v/>
      </c>
      <c r="V49">
        <f>HYPERLINK("https://klasma.github.io/Logging_ORNSKOLDSVIK/klagomål/A 55307-2019.docx")</f>
        <v/>
      </c>
      <c r="W49">
        <f>HYPERLINK("https://klasma.github.io/Logging_ORNSKOLDSVIK/klagomålsmail/A 55307-2019.docx")</f>
        <v/>
      </c>
      <c r="X49">
        <f>HYPERLINK("https://klasma.github.io/Logging_ORNSKOLDSVIK/tillsyn/A 55307-2019.docx")</f>
        <v/>
      </c>
      <c r="Y49">
        <f>HYPERLINK("https://klasma.github.io/Logging_ORNSKOLDSVIK/tillsynsmail/A 55307-2019.docx")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45177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  <c r="T50">
        <f>HYPERLINK("https://klasma.github.io/Logging_ORNSKOLDSVIK/kartor/A 60489-2019.png")</f>
        <v/>
      </c>
      <c r="V50">
        <f>HYPERLINK("https://klasma.github.io/Logging_ORNSKOLDSVIK/klagomål/A 60489-2019.docx")</f>
        <v/>
      </c>
      <c r="W50">
        <f>HYPERLINK("https://klasma.github.io/Logging_ORNSKOLDSVIK/klagomålsmail/A 60489-2019.docx")</f>
        <v/>
      </c>
      <c r="X50">
        <f>HYPERLINK("https://klasma.github.io/Logging_ORNSKOLDSVIK/tillsyn/A 60489-2019.docx")</f>
        <v/>
      </c>
      <c r="Y50">
        <f>HYPERLINK("https://klasma.github.io/Logging_ORNSKOLDSVIK/tillsynsmail/A 60489-2019.docx")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45177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  <c r="T51">
        <f>HYPERLINK("https://klasma.github.io/Logging_ORNSKOLDSVIK/kartor/A 61401-2019.png")</f>
        <v/>
      </c>
      <c r="V51">
        <f>HYPERLINK("https://klasma.github.io/Logging_ORNSKOLDSVIK/klagomål/A 61401-2019.docx")</f>
        <v/>
      </c>
      <c r="W51">
        <f>HYPERLINK("https://klasma.github.io/Logging_ORNSKOLDSVIK/klagomålsmail/A 61401-2019.docx")</f>
        <v/>
      </c>
      <c r="X51">
        <f>HYPERLINK("https://klasma.github.io/Logging_ORNSKOLDSVIK/tillsyn/A 61401-2019.docx")</f>
        <v/>
      </c>
      <c r="Y51">
        <f>HYPERLINK("https://klasma.github.io/Logging_ORNSKOLDSVIK/tillsynsmail/A 61401-2019.docx")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45177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  <c r="T52">
        <f>HYPERLINK("https://klasma.github.io/Logging_ORNSKOLDSVIK/kartor/A 1431-2020.png")</f>
        <v/>
      </c>
      <c r="V52">
        <f>HYPERLINK("https://klasma.github.io/Logging_ORNSKOLDSVIK/klagomål/A 1431-2020.docx")</f>
        <v/>
      </c>
      <c r="W52">
        <f>HYPERLINK("https://klasma.github.io/Logging_ORNSKOLDSVIK/klagomålsmail/A 1431-2020.docx")</f>
        <v/>
      </c>
      <c r="X52">
        <f>HYPERLINK("https://klasma.github.io/Logging_ORNSKOLDSVIK/tillsyn/A 1431-2020.docx")</f>
        <v/>
      </c>
      <c r="Y52">
        <f>HYPERLINK("https://klasma.github.io/Logging_ORNSKOLDSVIK/tillsynsmail/A 1431-2020.docx")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45177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  <c r="T53">
        <f>HYPERLINK("https://klasma.github.io/Logging_ORNSKOLDSVIK/kartor/A 3905-2020.png")</f>
        <v/>
      </c>
      <c r="V53">
        <f>HYPERLINK("https://klasma.github.io/Logging_ORNSKOLDSVIK/klagomål/A 3905-2020.docx")</f>
        <v/>
      </c>
      <c r="W53">
        <f>HYPERLINK("https://klasma.github.io/Logging_ORNSKOLDSVIK/klagomålsmail/A 3905-2020.docx")</f>
        <v/>
      </c>
      <c r="X53">
        <f>HYPERLINK("https://klasma.github.io/Logging_ORNSKOLDSVIK/tillsyn/A 3905-2020.docx")</f>
        <v/>
      </c>
      <c r="Y53">
        <f>HYPERLINK("https://klasma.github.io/Logging_ORNSKOLDSVIK/tillsynsmail/A 3905-2020.docx")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45177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  <c r="T54">
        <f>HYPERLINK("https://klasma.github.io/Logging_ORNSKOLDSVIK/kartor/A 28856-2020.png")</f>
        <v/>
      </c>
      <c r="V54">
        <f>HYPERLINK("https://klasma.github.io/Logging_ORNSKOLDSVIK/klagomål/A 28856-2020.docx")</f>
        <v/>
      </c>
      <c r="W54">
        <f>HYPERLINK("https://klasma.github.io/Logging_ORNSKOLDSVIK/klagomålsmail/A 28856-2020.docx")</f>
        <v/>
      </c>
      <c r="X54">
        <f>HYPERLINK("https://klasma.github.io/Logging_ORNSKOLDSVIK/tillsyn/A 28856-2020.docx")</f>
        <v/>
      </c>
      <c r="Y54">
        <f>HYPERLINK("https://klasma.github.io/Logging_ORNSKOLDSVIK/tillsynsmail/A 28856-2020.docx")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45177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  <c r="T55">
        <f>HYPERLINK("https://klasma.github.io/Logging_ORNSKOLDSVIK/kartor/A 41316-2020.png")</f>
        <v/>
      </c>
      <c r="V55">
        <f>HYPERLINK("https://klasma.github.io/Logging_ORNSKOLDSVIK/klagomål/A 41316-2020.docx")</f>
        <v/>
      </c>
      <c r="W55">
        <f>HYPERLINK("https://klasma.github.io/Logging_ORNSKOLDSVIK/klagomålsmail/A 41316-2020.docx")</f>
        <v/>
      </c>
      <c r="X55">
        <f>HYPERLINK("https://klasma.github.io/Logging_ORNSKOLDSVIK/tillsyn/A 41316-2020.docx")</f>
        <v/>
      </c>
      <c r="Y55">
        <f>HYPERLINK("https://klasma.github.io/Logging_ORNSKOLDSVIK/tillsynsmail/A 41316-2020.docx")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45177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  <c r="T56">
        <f>HYPERLINK("https://klasma.github.io/Logging_ORNSKOLDSVIK/kartor/A 62020-2020.png")</f>
        <v/>
      </c>
      <c r="V56">
        <f>HYPERLINK("https://klasma.github.io/Logging_ORNSKOLDSVIK/klagomål/A 62020-2020.docx")</f>
        <v/>
      </c>
      <c r="W56">
        <f>HYPERLINK("https://klasma.github.io/Logging_ORNSKOLDSVIK/klagomålsmail/A 62020-2020.docx")</f>
        <v/>
      </c>
      <c r="X56">
        <f>HYPERLINK("https://klasma.github.io/Logging_ORNSKOLDSVIK/tillsyn/A 62020-2020.docx")</f>
        <v/>
      </c>
      <c r="Y56">
        <f>HYPERLINK("https://klasma.github.io/Logging_ORNSKOLDSVIK/tillsynsmail/A 62020-2020.docx")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45177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  <c r="T57">
        <f>HYPERLINK("https://klasma.github.io/Logging_ORNSKOLDSVIK/kartor/A 64596-2020.png")</f>
        <v/>
      </c>
      <c r="V57">
        <f>HYPERLINK("https://klasma.github.io/Logging_ORNSKOLDSVIK/klagomål/A 64596-2020.docx")</f>
        <v/>
      </c>
      <c r="W57">
        <f>HYPERLINK("https://klasma.github.io/Logging_ORNSKOLDSVIK/klagomålsmail/A 64596-2020.docx")</f>
        <v/>
      </c>
      <c r="X57">
        <f>HYPERLINK("https://klasma.github.io/Logging_ORNSKOLDSVIK/tillsyn/A 64596-2020.docx")</f>
        <v/>
      </c>
      <c r="Y57">
        <f>HYPERLINK("https://klasma.github.io/Logging_ORNSKOLDSVIK/tillsynsmail/A 64596-2020.docx")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45177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  <c r="T58">
        <f>HYPERLINK("https://klasma.github.io/Logging_ORNSKOLDSVIK/kartor/A 25455-2021.png")</f>
        <v/>
      </c>
      <c r="V58">
        <f>HYPERLINK("https://klasma.github.io/Logging_ORNSKOLDSVIK/klagomål/A 25455-2021.docx")</f>
        <v/>
      </c>
      <c r="W58">
        <f>HYPERLINK("https://klasma.github.io/Logging_ORNSKOLDSVIK/klagomålsmail/A 25455-2021.docx")</f>
        <v/>
      </c>
      <c r="X58">
        <f>HYPERLINK("https://klasma.github.io/Logging_ORNSKOLDSVIK/tillsyn/A 25455-2021.docx")</f>
        <v/>
      </c>
      <c r="Y58">
        <f>HYPERLINK("https://klasma.github.io/Logging_ORNSKOLDSVIK/tillsynsmail/A 25455-2021.docx")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45177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  <c r="T59">
        <f>HYPERLINK("https://klasma.github.io/Logging_ORNSKOLDSVIK/kartor/A 38088-2021.png")</f>
        <v/>
      </c>
      <c r="V59">
        <f>HYPERLINK("https://klasma.github.io/Logging_ORNSKOLDSVIK/klagomål/A 38088-2021.docx")</f>
        <v/>
      </c>
      <c r="W59">
        <f>HYPERLINK("https://klasma.github.io/Logging_ORNSKOLDSVIK/klagomålsmail/A 38088-2021.docx")</f>
        <v/>
      </c>
      <c r="X59">
        <f>HYPERLINK("https://klasma.github.io/Logging_ORNSKOLDSVIK/tillsyn/A 38088-2021.docx")</f>
        <v/>
      </c>
      <c r="Y59">
        <f>HYPERLINK("https://klasma.github.io/Logging_ORNSKOLDSVIK/tillsynsmail/A 38088-2021.docx")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45177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  <c r="T60">
        <f>HYPERLINK("https://klasma.github.io/Logging_ORNSKOLDSVIK/kartor/A 58147-2021.png")</f>
        <v/>
      </c>
      <c r="V60">
        <f>HYPERLINK("https://klasma.github.io/Logging_ORNSKOLDSVIK/klagomål/A 58147-2021.docx")</f>
        <v/>
      </c>
      <c r="W60">
        <f>HYPERLINK("https://klasma.github.io/Logging_ORNSKOLDSVIK/klagomålsmail/A 58147-2021.docx")</f>
        <v/>
      </c>
      <c r="X60">
        <f>HYPERLINK("https://klasma.github.io/Logging_ORNSKOLDSVIK/tillsyn/A 58147-2021.docx")</f>
        <v/>
      </c>
      <c r="Y60">
        <f>HYPERLINK("https://klasma.github.io/Logging_ORNSKOLDSVIK/tillsynsmail/A 58147-2021.docx")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45177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  <c r="T61">
        <f>HYPERLINK("https://klasma.github.io/Logging_ORNSKOLDSVIK/kartor/A 58162-2021.png")</f>
        <v/>
      </c>
      <c r="V61">
        <f>HYPERLINK("https://klasma.github.io/Logging_ORNSKOLDSVIK/klagomål/A 58162-2021.docx")</f>
        <v/>
      </c>
      <c r="W61">
        <f>HYPERLINK("https://klasma.github.io/Logging_ORNSKOLDSVIK/klagomålsmail/A 58162-2021.docx")</f>
        <v/>
      </c>
      <c r="X61">
        <f>HYPERLINK("https://klasma.github.io/Logging_ORNSKOLDSVIK/tillsyn/A 58162-2021.docx")</f>
        <v/>
      </c>
      <c r="Y61">
        <f>HYPERLINK("https://klasma.github.io/Logging_ORNSKOLDSVIK/tillsynsmail/A 58162-2021.docx")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45177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  <c r="T62">
        <f>HYPERLINK("https://klasma.github.io/Logging_ORNSKOLDSVIK/kartor/A 60137-2021.png")</f>
        <v/>
      </c>
      <c r="V62">
        <f>HYPERLINK("https://klasma.github.io/Logging_ORNSKOLDSVIK/klagomål/A 60137-2021.docx")</f>
        <v/>
      </c>
      <c r="W62">
        <f>HYPERLINK("https://klasma.github.io/Logging_ORNSKOLDSVIK/klagomålsmail/A 60137-2021.docx")</f>
        <v/>
      </c>
      <c r="X62">
        <f>HYPERLINK("https://klasma.github.io/Logging_ORNSKOLDSVIK/tillsyn/A 60137-2021.docx")</f>
        <v/>
      </c>
      <c r="Y62">
        <f>HYPERLINK("https://klasma.github.io/Logging_ORNSKOLDSVIK/tillsynsmail/A 60137-2021.docx")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45177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  <c r="T63">
        <f>HYPERLINK("https://klasma.github.io/Logging_ORNSKOLDSVIK/kartor/A 66531-2021.png")</f>
        <v/>
      </c>
      <c r="V63">
        <f>HYPERLINK("https://klasma.github.io/Logging_ORNSKOLDSVIK/klagomål/A 66531-2021.docx")</f>
        <v/>
      </c>
      <c r="W63">
        <f>HYPERLINK("https://klasma.github.io/Logging_ORNSKOLDSVIK/klagomålsmail/A 66531-2021.docx")</f>
        <v/>
      </c>
      <c r="X63">
        <f>HYPERLINK("https://klasma.github.io/Logging_ORNSKOLDSVIK/tillsyn/A 66531-2021.docx")</f>
        <v/>
      </c>
      <c r="Y63">
        <f>HYPERLINK("https://klasma.github.io/Logging_ORNSKOLDSVIK/tillsynsmail/A 66531-2021.docx")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45177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  <c r="T64">
        <f>HYPERLINK("https://klasma.github.io/Logging_ORNSKOLDSVIK/kartor/A 67492-2021.png")</f>
        <v/>
      </c>
      <c r="V64">
        <f>HYPERLINK("https://klasma.github.io/Logging_ORNSKOLDSVIK/klagomål/A 67492-2021.docx")</f>
        <v/>
      </c>
      <c r="W64">
        <f>HYPERLINK("https://klasma.github.io/Logging_ORNSKOLDSVIK/klagomålsmail/A 67492-2021.docx")</f>
        <v/>
      </c>
      <c r="X64">
        <f>HYPERLINK("https://klasma.github.io/Logging_ORNSKOLDSVIK/tillsyn/A 67492-2021.docx")</f>
        <v/>
      </c>
      <c r="Y64">
        <f>HYPERLINK("https://klasma.github.io/Logging_ORNSKOLDSVIK/tillsynsmail/A 67492-2021.docx")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45177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  <c r="T65">
        <f>HYPERLINK("https://klasma.github.io/Logging_ORNSKOLDSVIK/kartor/A 32122-2022.png")</f>
        <v/>
      </c>
      <c r="V65">
        <f>HYPERLINK("https://klasma.github.io/Logging_ORNSKOLDSVIK/klagomål/A 32122-2022.docx")</f>
        <v/>
      </c>
      <c r="W65">
        <f>HYPERLINK("https://klasma.github.io/Logging_ORNSKOLDSVIK/klagomålsmail/A 32122-2022.docx")</f>
        <v/>
      </c>
      <c r="X65">
        <f>HYPERLINK("https://klasma.github.io/Logging_ORNSKOLDSVIK/tillsyn/A 32122-2022.docx")</f>
        <v/>
      </c>
      <c r="Y65">
        <f>HYPERLINK("https://klasma.github.io/Logging_ORNSKOLDSVIK/tillsynsmail/A 32122-2022.docx")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45177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  <c r="T66">
        <f>HYPERLINK("https://klasma.github.io/Logging_ORNSKOLDSVIK/kartor/A 34166-2022.png")</f>
        <v/>
      </c>
      <c r="V66">
        <f>HYPERLINK("https://klasma.github.io/Logging_ORNSKOLDSVIK/klagomål/A 34166-2022.docx")</f>
        <v/>
      </c>
      <c r="W66">
        <f>HYPERLINK("https://klasma.github.io/Logging_ORNSKOLDSVIK/klagomålsmail/A 34166-2022.docx")</f>
        <v/>
      </c>
      <c r="X66">
        <f>HYPERLINK("https://klasma.github.io/Logging_ORNSKOLDSVIK/tillsyn/A 34166-2022.docx")</f>
        <v/>
      </c>
      <c r="Y66">
        <f>HYPERLINK("https://klasma.github.io/Logging_ORNSKOLDSVIK/tillsynsmail/A 34166-2022.docx")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45177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  <c r="T67">
        <f>HYPERLINK("https://klasma.github.io/Logging_ORNSKOLDSVIK/kartor/A 40636-2022.png")</f>
        <v/>
      </c>
      <c r="V67">
        <f>HYPERLINK("https://klasma.github.io/Logging_ORNSKOLDSVIK/klagomål/A 40636-2022.docx")</f>
        <v/>
      </c>
      <c r="W67">
        <f>HYPERLINK("https://klasma.github.io/Logging_ORNSKOLDSVIK/klagomålsmail/A 40636-2022.docx")</f>
        <v/>
      </c>
      <c r="X67">
        <f>HYPERLINK("https://klasma.github.io/Logging_ORNSKOLDSVIK/tillsyn/A 40636-2022.docx")</f>
        <v/>
      </c>
      <c r="Y67">
        <f>HYPERLINK("https://klasma.github.io/Logging_ORNSKOLDSVIK/tillsynsmail/A 40636-2022.docx")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45177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  <c r="T68">
        <f>HYPERLINK("https://klasma.github.io/Logging_ORNSKOLDSVIK/kartor/A 47067-2022.png")</f>
        <v/>
      </c>
      <c r="V68">
        <f>HYPERLINK("https://klasma.github.io/Logging_ORNSKOLDSVIK/klagomål/A 47067-2022.docx")</f>
        <v/>
      </c>
      <c r="W68">
        <f>HYPERLINK("https://klasma.github.io/Logging_ORNSKOLDSVIK/klagomålsmail/A 47067-2022.docx")</f>
        <v/>
      </c>
      <c r="X68">
        <f>HYPERLINK("https://klasma.github.io/Logging_ORNSKOLDSVIK/tillsyn/A 47067-2022.docx")</f>
        <v/>
      </c>
      <c r="Y68">
        <f>HYPERLINK("https://klasma.github.io/Logging_ORNSKOLDSVIK/tillsynsmail/A 47067-2022.docx")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45177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  <c r="T69">
        <f>HYPERLINK("https://klasma.github.io/Logging_ORNSKOLDSVIK/kartor/A 51183-2022.png")</f>
        <v/>
      </c>
      <c r="V69">
        <f>HYPERLINK("https://klasma.github.io/Logging_ORNSKOLDSVIK/klagomål/A 51183-2022.docx")</f>
        <v/>
      </c>
      <c r="W69">
        <f>HYPERLINK("https://klasma.github.io/Logging_ORNSKOLDSVIK/klagomålsmail/A 51183-2022.docx")</f>
        <v/>
      </c>
      <c r="X69">
        <f>HYPERLINK("https://klasma.github.io/Logging_ORNSKOLDSVIK/tillsyn/A 51183-2022.docx")</f>
        <v/>
      </c>
      <c r="Y69">
        <f>HYPERLINK("https://klasma.github.io/Logging_ORNSKOLDSVIK/tillsynsmail/A 51183-2022.docx")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45177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  <c r="T70">
        <f>HYPERLINK("https://klasma.github.io/Logging_ORNSKOLDSVIK/kartor/A 58340-2022.png")</f>
        <v/>
      </c>
      <c r="V70">
        <f>HYPERLINK("https://klasma.github.io/Logging_ORNSKOLDSVIK/klagomål/A 58340-2022.docx")</f>
        <v/>
      </c>
      <c r="W70">
        <f>HYPERLINK("https://klasma.github.io/Logging_ORNSKOLDSVIK/klagomålsmail/A 58340-2022.docx")</f>
        <v/>
      </c>
      <c r="X70">
        <f>HYPERLINK("https://klasma.github.io/Logging_ORNSKOLDSVIK/tillsyn/A 58340-2022.docx")</f>
        <v/>
      </c>
      <c r="Y70">
        <f>HYPERLINK("https://klasma.github.io/Logging_ORNSKOLDSVIK/tillsynsmail/A 58340-2022.docx")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45177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  <c r="T71">
        <f>HYPERLINK("https://klasma.github.io/Logging_ORNSKOLDSVIK/kartor/A 61109-2022.png")</f>
        <v/>
      </c>
      <c r="V71">
        <f>HYPERLINK("https://klasma.github.io/Logging_ORNSKOLDSVIK/klagomål/A 61109-2022.docx")</f>
        <v/>
      </c>
      <c r="W71">
        <f>HYPERLINK("https://klasma.github.io/Logging_ORNSKOLDSVIK/klagomålsmail/A 61109-2022.docx")</f>
        <v/>
      </c>
      <c r="X71">
        <f>HYPERLINK("https://klasma.github.io/Logging_ORNSKOLDSVIK/tillsyn/A 61109-2022.docx")</f>
        <v/>
      </c>
      <c r="Y71">
        <f>HYPERLINK("https://klasma.github.io/Logging_ORNSKOLDSVIK/tillsynsmail/A 61109-2022.docx")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45177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  <c r="T72">
        <f>HYPERLINK("https://klasma.github.io/Logging_ORNSKOLDSVIK/kartor/A 61234-2022.png")</f>
        <v/>
      </c>
      <c r="V72">
        <f>HYPERLINK("https://klasma.github.io/Logging_ORNSKOLDSVIK/klagomål/A 61234-2022.docx")</f>
        <v/>
      </c>
      <c r="W72">
        <f>HYPERLINK("https://klasma.github.io/Logging_ORNSKOLDSVIK/klagomålsmail/A 61234-2022.docx")</f>
        <v/>
      </c>
      <c r="X72">
        <f>HYPERLINK("https://klasma.github.io/Logging_ORNSKOLDSVIK/tillsyn/A 61234-2022.docx")</f>
        <v/>
      </c>
      <c r="Y72">
        <f>HYPERLINK("https://klasma.github.io/Logging_ORNSKOLDSVIK/tillsynsmail/A 61234-2022.docx")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45177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  <c r="T73">
        <f>HYPERLINK("https://klasma.github.io/Logging_ORNSKOLDSVIK/kartor/A 7323-2023.png")</f>
        <v/>
      </c>
      <c r="V73">
        <f>HYPERLINK("https://klasma.github.io/Logging_ORNSKOLDSVIK/klagomål/A 7323-2023.docx")</f>
        <v/>
      </c>
      <c r="W73">
        <f>HYPERLINK("https://klasma.github.io/Logging_ORNSKOLDSVIK/klagomålsmail/A 7323-2023.docx")</f>
        <v/>
      </c>
      <c r="X73">
        <f>HYPERLINK("https://klasma.github.io/Logging_ORNSKOLDSVIK/tillsyn/A 7323-2023.docx")</f>
        <v/>
      </c>
      <c r="Y73">
        <f>HYPERLINK("https://klasma.github.io/Logging_ORNSKOLDSVIK/tillsynsmail/A 7323-2023.docx")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45177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  <c r="T74">
        <f>HYPERLINK("https://klasma.github.io/Logging_ORNSKOLDSVIK/kartor/A 8677-2023.png")</f>
        <v/>
      </c>
      <c r="V74">
        <f>HYPERLINK("https://klasma.github.io/Logging_ORNSKOLDSVIK/klagomål/A 8677-2023.docx")</f>
        <v/>
      </c>
      <c r="W74">
        <f>HYPERLINK("https://klasma.github.io/Logging_ORNSKOLDSVIK/klagomålsmail/A 8677-2023.docx")</f>
        <v/>
      </c>
      <c r="X74">
        <f>HYPERLINK("https://klasma.github.io/Logging_ORNSKOLDSVIK/tillsyn/A 8677-2023.docx")</f>
        <v/>
      </c>
      <c r="Y74">
        <f>HYPERLINK("https://klasma.github.io/Logging_ORNSKOLDSVIK/tillsynsmail/A 8677-2023.docx")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45177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  <c r="T75">
        <f>HYPERLINK("https://klasma.github.io/Logging_ORNSKOLDSVIK/kartor/A 12352-2023.png")</f>
        <v/>
      </c>
      <c r="V75">
        <f>HYPERLINK("https://klasma.github.io/Logging_ORNSKOLDSVIK/klagomål/A 12352-2023.docx")</f>
        <v/>
      </c>
      <c r="W75">
        <f>HYPERLINK("https://klasma.github.io/Logging_ORNSKOLDSVIK/klagomålsmail/A 12352-2023.docx")</f>
        <v/>
      </c>
      <c r="X75">
        <f>HYPERLINK("https://klasma.github.io/Logging_ORNSKOLDSVIK/tillsyn/A 12352-2023.docx")</f>
        <v/>
      </c>
      <c r="Y75">
        <f>HYPERLINK("https://klasma.github.io/Logging_ORNSKOLDSVIK/tillsynsmail/A 12352-2023.docx")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45177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  <c r="T76">
        <f>HYPERLINK("https://klasma.github.io/Logging_ORNSKOLDSVIK/kartor/A 13220-2023.png")</f>
        <v/>
      </c>
      <c r="V76">
        <f>HYPERLINK("https://klasma.github.io/Logging_ORNSKOLDSVIK/klagomål/A 13220-2023.docx")</f>
        <v/>
      </c>
      <c r="W76">
        <f>HYPERLINK("https://klasma.github.io/Logging_ORNSKOLDSVIK/klagomålsmail/A 13220-2023.docx")</f>
        <v/>
      </c>
      <c r="X76">
        <f>HYPERLINK("https://klasma.github.io/Logging_ORNSKOLDSVIK/tillsyn/A 13220-2023.docx")</f>
        <v/>
      </c>
      <c r="Y76">
        <f>HYPERLINK("https://klasma.github.io/Logging_ORNSKOLDSVIK/tillsynsmail/A 13220-2023.docx")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45177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  <c r="T77">
        <f>HYPERLINK("https://klasma.github.io/Logging_ORNSKOLDSVIK/kartor/A 25153-2023.png")</f>
        <v/>
      </c>
      <c r="V77">
        <f>HYPERLINK("https://klasma.github.io/Logging_ORNSKOLDSVIK/klagomål/A 25153-2023.docx")</f>
        <v/>
      </c>
      <c r="W77">
        <f>HYPERLINK("https://klasma.github.io/Logging_ORNSKOLDSVIK/klagomålsmail/A 25153-2023.docx")</f>
        <v/>
      </c>
      <c r="X77">
        <f>HYPERLINK("https://klasma.github.io/Logging_ORNSKOLDSVIK/tillsyn/A 25153-2023.docx")</f>
        <v/>
      </c>
      <c r="Y77">
        <f>HYPERLINK("https://klasma.github.io/Logging_ORNSKOLDSVIK/tillsynsmail/A 25153-2023.docx")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45177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  <c r="T78">
        <f>HYPERLINK("https://klasma.github.io/Logging_ORNSKOLDSVIK/kartor/A 31647-2023.png")</f>
        <v/>
      </c>
      <c r="V78">
        <f>HYPERLINK("https://klasma.github.io/Logging_ORNSKOLDSVIK/klagomål/A 31647-2023.docx")</f>
        <v/>
      </c>
      <c r="W78">
        <f>HYPERLINK("https://klasma.github.io/Logging_ORNSKOLDSVIK/klagomålsmail/A 31647-2023.docx")</f>
        <v/>
      </c>
      <c r="X78">
        <f>HYPERLINK("https://klasma.github.io/Logging_ORNSKOLDSVIK/tillsyn/A 31647-2023.docx")</f>
        <v/>
      </c>
      <c r="Y78">
        <f>HYPERLINK("https://klasma.github.io/Logging_ORNSKOLDSVIK/tillsynsmail/A 31647-2023.docx")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45177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  <c r="T79">
        <f>HYPERLINK("https://klasma.github.io/Logging_ORNSKOLDSVIK/kartor/A 33003-2023.png")</f>
        <v/>
      </c>
      <c r="V79">
        <f>HYPERLINK("https://klasma.github.io/Logging_ORNSKOLDSVIK/klagomål/A 33003-2023.docx")</f>
        <v/>
      </c>
      <c r="W79">
        <f>HYPERLINK("https://klasma.github.io/Logging_ORNSKOLDSVIK/klagomålsmail/A 33003-2023.docx")</f>
        <v/>
      </c>
      <c r="X79">
        <f>HYPERLINK("https://klasma.github.io/Logging_ORNSKOLDSVIK/tillsyn/A 33003-2023.docx")</f>
        <v/>
      </c>
      <c r="Y79">
        <f>HYPERLINK("https://klasma.github.io/Logging_ORNSKOLDSVIK/tillsynsmail/A 33003-2023.docx")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45177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45177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45177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45177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45177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45177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45177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45177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45177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45177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45177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45177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45177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45177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45177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45177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45177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45177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45177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45177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45177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45177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45177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45177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45177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45177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45177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45177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45177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45177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45177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45177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45177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45177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45177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45177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45177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45177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45177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45177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45177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45177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45177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45177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45177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45177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45177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45177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45177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45177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45177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45177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45177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45177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45177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45177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45177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45177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45177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45177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45177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45177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45177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45177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45177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45177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45177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45177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45177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45177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45177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45177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45177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45177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45177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45177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45177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45177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45177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45177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45177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45177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45177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45177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45177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45177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45177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45177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45177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45177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45177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45177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45177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45177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45177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45177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45177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45177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45177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45177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45177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45177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45177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45177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45177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45177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45177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45177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45177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45177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45177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45177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45177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45177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45177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45177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45177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45177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45177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45177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45177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45177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45177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45177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45177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45177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45177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45177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45177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45177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45177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45177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45177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45177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45177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45177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45177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45177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45177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45177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45177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45177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45177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45177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45177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45177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45177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45177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45177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45177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45177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45177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45177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45177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45177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45177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45177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45177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45177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45177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45177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45177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45177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45177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45177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45177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45177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45177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45177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45177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45177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45177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45177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45177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45177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45177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45177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45177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45177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45177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45177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45177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45177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45177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45177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45177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45177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45177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45177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45177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45177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45177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45177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45177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45177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45177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45177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45177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45177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45177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45177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45177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45177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45177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45177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45177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45177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45177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45177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45177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45177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45177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45177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45177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45177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45177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45177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45177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45177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45177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45177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45177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45177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45177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45177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45177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45177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45177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45177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45177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45177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45177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45177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45177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45177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45177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45177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45177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45177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45177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45177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45177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45177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45177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45177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45177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45177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45177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45177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45177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45177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45177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45177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45177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45177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45177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45177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45177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45177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45177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45177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45177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45177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45177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45177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45177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45177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45177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45177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45177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45177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45177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45177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45177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45177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45177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45177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45177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45177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45177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45177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45177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45177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45177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45177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45177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45177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45177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45177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45177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45177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45177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45177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45177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45177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45177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45177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45177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45177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45177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45177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45177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45177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45177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45177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45177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45177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45177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45177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45177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45177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45177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45177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45177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45177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45177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45177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45177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45177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45177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45177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45177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45177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45177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45177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45177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45177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45177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45177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45177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45177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45177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45177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45177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45177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45177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45177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45177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45177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45177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45177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45177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45177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45177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45177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45177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45177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45177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45177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45177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45177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45177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45177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45177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45177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45177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45177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45177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45177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45177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45177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45177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45177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45177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45177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45177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45177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45177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45177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45177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45177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45177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45177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45177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45177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45177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45177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45177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45177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45177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45177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45177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45177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45177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45177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45177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45177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45177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45177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45177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45177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45177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45177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45177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45177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45177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45177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45177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45177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45177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45177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45177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45177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45177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45177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45177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45177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45177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45177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45177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45177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45177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45177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45177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45177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45177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45177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45177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45177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45177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45177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45177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45177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45177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45177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45177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45177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45177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45177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45177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45177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45177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45177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45177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45177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45177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45177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45177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45177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45177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45177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45177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45177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45177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45177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45177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45177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45177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45177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45177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45177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45177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45177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45177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45177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45177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45177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45177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45177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45177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45177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45177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45177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45177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45177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45177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45177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45177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45177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45177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45177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45177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45177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45177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45177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45177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45177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45177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45177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45177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45177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45177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45177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45177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45177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45177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45177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45177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45177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45177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45177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45177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45177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45177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45177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45177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45177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45177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45177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45177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45177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45177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45177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45177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45177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45177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45177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45177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45177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45177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45177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45177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45177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45177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45177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45177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45177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45177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45177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45177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45177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45177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45177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45177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45177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45177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45177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45177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45177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45177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45177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45177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45177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45177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45177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45177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45177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45177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45177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45177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45177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45177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45177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45177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45177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45177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45177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45177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45177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45177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45177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45177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45177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45177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45177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45177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45177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45177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45177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45177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45177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45177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45177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45177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45177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45177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45177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45177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45177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45177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45177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45177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45177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45177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45177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45177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45177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45177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45177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45177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45177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45177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45177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45177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45177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45177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45177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45177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45177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45177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45177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45177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45177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45177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45177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45177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45177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45177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45177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45177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45177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45177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45177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45177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45177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45177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45177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45177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45177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45177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45177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45177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45177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45177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45177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45177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45177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45177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45177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45177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45177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45177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45177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45177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45177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45177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45177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45177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45177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45177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45177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45177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45177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45177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45177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45177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45177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45177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45177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45177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45177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45177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45177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45177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45177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45177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45177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45177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45177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45177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45177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45177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45177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45177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45177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45177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45177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45177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45177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45177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45177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45177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45177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45177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45177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45177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45177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45177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45177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45177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45177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45177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45177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45177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45177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45177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45177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45177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45177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45177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45177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45177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45177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45177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45177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45177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45177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45177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45177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45177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45177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45177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45177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45177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45177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45177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45177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45177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45177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45177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45177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45177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45177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45177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45177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45177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45177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45177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45177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45177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45177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45177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45177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45177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45177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45177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45177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45177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45177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45177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45177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45177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45177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45177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45177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45177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45177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45177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45177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45177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45177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45177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45177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45177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45177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45177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45177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45177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45177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45177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45177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45177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45177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45177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45177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45177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45177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45177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45177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45177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45177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45177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45177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45177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45177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45177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45177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45177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45177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45177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45177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45177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45177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45177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45177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45177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45177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45177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45177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45177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45177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45177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45177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45177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45177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45177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45177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45177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45177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45177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45177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45177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45177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45177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45177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45177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45177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45177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45177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45177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45177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45177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45177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45177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45177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45177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45177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45177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45177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45177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45177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45177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45177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45177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45177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45177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45177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45177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45177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45177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45177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45177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45177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45177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45177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45177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45177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45177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45177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45177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45177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45177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45177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45177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45177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45177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45177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45177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45177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45177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45177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45177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45177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45177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45177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45177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45177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45177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45177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45177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45177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45177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45177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45177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45177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45177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45177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45177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45177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45177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45177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45177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45177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45177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45177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45177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45177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45177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45177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45177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45177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45177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45177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45177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45177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45177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45177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45177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45177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45177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45177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45177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45177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45177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45177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45177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45177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45177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45177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45177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45177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45177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45177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45177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45177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45177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45177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45177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45177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45177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45177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45177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45177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45177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45177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45177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45177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45177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45177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45177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45177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45177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45177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45177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45177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45177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45177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45177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45177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45177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45177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45177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45177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45177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45177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45177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45177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45177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45177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45177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45177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45177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45177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45177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45177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45177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45177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45177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45177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45177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45177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45177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45177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45177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45177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45177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45177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45177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45177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45177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45177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45177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45177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45177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45177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45177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45177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45177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45177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45177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45177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45177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45177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45177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45177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45177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45177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45177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45177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45177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45177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45177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45177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45177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45177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45177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45177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45177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45177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45177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45177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45177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45177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45177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45177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45177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45177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45177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45177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45177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45177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45177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45177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45177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45177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45177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45177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45177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45177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45177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45177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45177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45177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45177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45177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45177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45177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45177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45177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45177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45177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45177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45177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45177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45177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45177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45177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45177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45177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45177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45177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45177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45177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45177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45177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45177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45177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45177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45177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45177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45177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45177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45177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45177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45177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45177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45177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45177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45177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45177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45177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45177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45177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45177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45177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45177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45177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45177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45177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45177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45177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45177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45177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45177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45177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45177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45177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45177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45177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45177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45177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45177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45177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45177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45177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45177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45177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45177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45177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45177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45177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45177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45177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45177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45177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45177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45177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45177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45177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45177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45177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45177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45177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45177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45177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45177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45177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45177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45177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45177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45177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45177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45177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45177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45177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45177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45177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45177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45177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45177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45177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45177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45177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45177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45177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45177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45177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45177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45177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45177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45177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45177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45177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45177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45177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45177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45177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45177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45177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45177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45177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45177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45177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45177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45177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45177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45177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45177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45177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45177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45177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45177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45177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45177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45177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45177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45177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45177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45177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45177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45177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45177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45177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45177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45177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45177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45177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45177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45177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45177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45177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45177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45177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45177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45177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45177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45177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45177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45177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45177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45177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45177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45177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45177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45177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45177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45177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45177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45177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45177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45177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45177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45177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45177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45177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45177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45177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45177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45177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45177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45177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45177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45177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45177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45177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45177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45177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45177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45177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45177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45177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45177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45177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45177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45177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45177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45177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45177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45177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45177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45177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45177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45177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45177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45177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45177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45177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45177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45177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45177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45177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45177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45177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45177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45177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45177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45177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45177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45177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45177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45177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45177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45177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45177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45177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45177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45177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45177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45177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45177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45177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45177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45177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45177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45177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45177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45177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45177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45177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45177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45177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45177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45177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45177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45177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45177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45177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45177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45177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45177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45177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45177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45177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45177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45177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45177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45177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45177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45177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45177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45177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45177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45177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45177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45177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45177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45177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45177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45177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45177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45177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45177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45177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45177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45177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45177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45177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45177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45177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45177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45177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45177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45177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45177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45177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45177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45177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45177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45177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45177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45177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45177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45177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45177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45177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45177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45177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45177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45177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45177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45177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45177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45177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45177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45177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45177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45177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45177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45177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45177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45177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45177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45177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45177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45177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45177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45177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45177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45177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45177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45177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45177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45177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45177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45177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45177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45177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45177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45177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45177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45177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45177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45177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45177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45177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45177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45177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45177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45177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45177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45177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45177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45177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45177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45177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45177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45177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45177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45177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45177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45177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45177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45177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45177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45177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45177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45177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45177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45177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45177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45177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45177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45177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45177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45177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45177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45177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45177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45177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45177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45177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45177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45177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45177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45177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45177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45177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45177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45177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45177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45177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45177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45177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45177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45177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45177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45177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45177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45177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45177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45177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45177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45177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45177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45177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45177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45177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45177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45177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45177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45177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45177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45177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45177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45177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45177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45177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45177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45177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45177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45177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45177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45177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45177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45177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45177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45177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45177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45177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45177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45177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45177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45177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45177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45177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45177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45177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45177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45177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45177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45177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45177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45177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45177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45177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45177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45177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45177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45177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45177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45177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45177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45177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45177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45177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45177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45177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45177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45177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45177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45177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45177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45177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45177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45177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45177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45177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45177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45177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45177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45177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45177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45177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45177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45177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45177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45177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45177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45177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45177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45177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45177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45177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45177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45177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45177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45177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45177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45177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45177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45177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45177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45177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45177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45177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45177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45177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45177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45177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45177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45177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45177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45177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45177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45177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45177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45177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45177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45177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45177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45177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45177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45177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45177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45177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45177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45177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45177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45177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45177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45177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45177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45177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45177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45177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45177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45177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45177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45177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45177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45177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45177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45177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45177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45177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45177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45177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45177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45177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45177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45177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45177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45177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45177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45177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45177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45177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45177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45177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45177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45177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45177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45177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45177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45177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45177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45177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45177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45177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45177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45177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45177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45177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45177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45177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45177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45177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45177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45177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45177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45177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45177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45177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45177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45177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45177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45177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45177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45177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45177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45177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45177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45177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45177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45177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45177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45177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45177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45177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56492-2022.png")</f>
        <v/>
      </c>
      <c r="V1648">
        <f>HYPERLINK("https://klasma.github.io/Logging_ORNSKOLDSVIK/klagomål/A 56492-2022.docx")</f>
        <v/>
      </c>
      <c r="W1648">
        <f>HYPERLINK("https://klasma.github.io/Logging_ORNSKOLDSVIK/klagomålsmail/A 56492-2022.docx")</f>
        <v/>
      </c>
      <c r="X1648">
        <f>HYPERLINK("https://klasma.github.io/Logging_ORNSKOLDSVIK/tillsyn/A 56492-2022.docx")</f>
        <v/>
      </c>
      <c r="Y1648">
        <f>HYPERLINK("https://klasma.github.io/Logging_ORNSKOLDSVIK/tillsynsmail/A 56492-2022.docx")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45177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45177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45177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45177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45177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45177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45177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45177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45177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45177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45177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45177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45177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45177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45177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45177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45177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45177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45177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45177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45177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45177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45177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45177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45177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45177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45177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45177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45177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45177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45177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45177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45177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45177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45177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45177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45177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45177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45177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45177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45177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45177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45177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45177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45177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45177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45177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45177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45177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45177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45177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45177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45177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45177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45177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45177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45177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45177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45177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45177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45177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45177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45177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45177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45177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45177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45177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45177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45177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45177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45177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45177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45177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45177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45177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45177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45177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45177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45177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45177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45177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45177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45177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45177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45177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45177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45177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45177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45177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45177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45177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45177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45177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45177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45177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45177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45177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45177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45177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45177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45177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45177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45177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45177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45177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45177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45177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45177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45177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45177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45177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45177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45177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45177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45177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45177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45177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45177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45177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45177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45177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45177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45177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45177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45177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45177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45177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45177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45177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45177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45177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45177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45177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45177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45177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45177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45177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45177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45177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45177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45177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45177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45177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45177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45177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45177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45177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45177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45177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45177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45177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45177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45177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45177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45177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45177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45177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45177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45177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45177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45177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45177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45177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45177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45177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45177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45177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45177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45177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45177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45177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45177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45177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45177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45177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45177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45177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45177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45177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45177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45177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45177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45177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45177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45177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45177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45177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45177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45177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45177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45177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45177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45177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45177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45177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45177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45177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45177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45177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45177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45177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45177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45177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45177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45177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45177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45177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45177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45177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45177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45177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45177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45177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45177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45177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45177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45177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45177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45177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45177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45177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45177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45177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45177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45177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45177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45177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45177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45177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45177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45177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45177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45177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45177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45177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45177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45177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45177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45177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45177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45177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45177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45177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45177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45177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45177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45177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45177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45177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45177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45177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45177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45177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45177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45177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45177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45177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45177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45177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45177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45177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45177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45177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45177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45177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45177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45177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45177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45177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45177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45177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45177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45177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45177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45177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45177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45177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45177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45177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45177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45177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45177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45177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45177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45177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45177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45177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45177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45177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45177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45177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45177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45177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45177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45177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45177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45177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45177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45177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45177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45177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45177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45177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45177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45177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45177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45177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45177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45177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45177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45177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45177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45177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45177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45177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45177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45177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45177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45177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45177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45177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45177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45177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45177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45177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45177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45177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45177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45177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45177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45177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45177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45177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45177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45177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45177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45177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45177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45177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45177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45177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45177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45177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45177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45177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45177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45177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45177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45177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45177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45177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45177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45177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45177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45177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45177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45177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45177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45177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45177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45177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45177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45177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45177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45177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45177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45177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45177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45177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45177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45177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45177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45177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45177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45177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45177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45177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45177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45177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45177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45177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45177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45177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45177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45177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45177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45177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45177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45177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45177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45177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45177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45177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45177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45177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45177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45177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45177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45177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45177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45177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45177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45177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45177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45177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45177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45177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45177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45177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45177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45177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45177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45177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45177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45177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45177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45177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45177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45177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45177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45177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45177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45177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45177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45177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45177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45177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45177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45177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45177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45177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45177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45177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45177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45177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45177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45177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45177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45177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45177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45177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45177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>
      <c r="A2091" t="inlineStr">
        <is>
          <t>A 40368-2023</t>
        </is>
      </c>
      <c r="B2091" s="1" t="n">
        <v>45168</v>
      </c>
      <c r="C2091" s="1" t="n">
        <v>45177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2023-09-08T04:38:32Z</dcterms:created>
  <dcterms:modified xmlns:dcterms="http://purl.org/dc/terms/" xmlns:xsi="http://www.w3.org/2001/XMLSchema-instance" xsi:type="dcterms:W3CDTF">2023-09-08T04:38:32Z</dcterms:modified>
</cp:coreProperties>
</file>