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2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24304-2020</t>
        </is>
      </c>
      <c r="B2" s="1" t="n">
        <v>43976</v>
      </c>
      <c r="C2" s="1" t="n">
        <v>45188</v>
      </c>
      <c r="D2" t="inlineStr">
        <is>
          <t>SKÅNE LÄN</t>
        </is>
      </c>
      <c r="E2" t="inlineStr">
        <is>
          <t>OSBY</t>
        </is>
      </c>
      <c r="F2" t="inlineStr">
        <is>
          <t>Kyrkan</t>
        </is>
      </c>
      <c r="G2" t="n">
        <v>13.9</v>
      </c>
      <c r="H2" t="n">
        <v>0</v>
      </c>
      <c r="I2" t="n">
        <v>3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Vedtrappmossa
Brandticka
Kornknutmossa
Skuggmossa</t>
        </is>
      </c>
      <c r="S2">
        <f>HYPERLINK("https://klasma.github.io/Logging_OSBY/artfynd/A 24304-2020.xlsx", "A 24304-2020")</f>
        <v/>
      </c>
      <c r="T2">
        <f>HYPERLINK("https://klasma.github.io/Logging_OSBY/kartor/A 24304-2020.png", "A 24304-2020")</f>
        <v/>
      </c>
      <c r="V2">
        <f>HYPERLINK("https://klasma.github.io/Logging_OSBY/klagomål/A 24304-2020.docx", "A 24304-2020")</f>
        <v/>
      </c>
      <c r="W2">
        <f>HYPERLINK("https://klasma.github.io/Logging_OSBY/klagomålsmail/A 24304-2020.docx", "A 24304-2020")</f>
        <v/>
      </c>
      <c r="X2">
        <f>HYPERLINK("https://klasma.github.io/Logging_OSBY/tillsyn/A 24304-2020.docx", "A 24304-2020")</f>
        <v/>
      </c>
      <c r="Y2">
        <f>HYPERLINK("https://klasma.github.io/Logging_OSBY/tillsynsmail/A 24304-2020.docx", "A 24304-2020")</f>
        <v/>
      </c>
    </row>
    <row r="3" ht="15" customHeight="1">
      <c r="A3" t="inlineStr">
        <is>
          <t>A 54306-2021</t>
        </is>
      </c>
      <c r="B3" s="1" t="n">
        <v>44472</v>
      </c>
      <c r="C3" s="1" t="n">
        <v>45188</v>
      </c>
      <c r="D3" t="inlineStr">
        <is>
          <t>SKÅNE LÄN</t>
        </is>
      </c>
      <c r="E3" t="inlineStr">
        <is>
          <t>OSBY</t>
        </is>
      </c>
      <c r="G3" t="n">
        <v>2.3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Bårdlav
Fällmossa</t>
        </is>
      </c>
      <c r="S3">
        <f>HYPERLINK("https://klasma.github.io/Logging_OSBY/artfynd/A 54306-2021.xlsx", "A 54306-2021")</f>
        <v/>
      </c>
      <c r="T3">
        <f>HYPERLINK("https://klasma.github.io/Logging_OSBY/kartor/A 54306-2021.png", "A 54306-2021")</f>
        <v/>
      </c>
      <c r="V3">
        <f>HYPERLINK("https://klasma.github.io/Logging_OSBY/klagomål/A 54306-2021.docx", "A 54306-2021")</f>
        <v/>
      </c>
      <c r="W3">
        <f>HYPERLINK("https://klasma.github.io/Logging_OSBY/klagomålsmail/A 54306-2021.docx", "A 54306-2021")</f>
        <v/>
      </c>
      <c r="X3">
        <f>HYPERLINK("https://klasma.github.io/Logging_OSBY/tillsyn/A 54306-2021.docx", "A 54306-2021")</f>
        <v/>
      </c>
      <c r="Y3">
        <f>HYPERLINK("https://klasma.github.io/Logging_OSBY/tillsynsmail/A 54306-2021.docx", "A 54306-2021")</f>
        <v/>
      </c>
    </row>
    <row r="4" ht="15" customHeight="1">
      <c r="A4" t="inlineStr">
        <is>
          <t>A 5791-2019</t>
        </is>
      </c>
      <c r="B4" s="1" t="n">
        <v>43482</v>
      </c>
      <c r="C4" s="1" t="n">
        <v>45188</v>
      </c>
      <c r="D4" t="inlineStr">
        <is>
          <t>SKÅNE LÄN</t>
        </is>
      </c>
      <c r="E4" t="inlineStr">
        <is>
          <t>OSBY</t>
        </is>
      </c>
      <c r="G4" t="n">
        <v>6.9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Sjötåtel</t>
        </is>
      </c>
      <c r="S4">
        <f>HYPERLINK("https://klasma.github.io/Logging_OSBY/artfynd/A 5791-2019.xlsx", "A 5791-2019")</f>
        <v/>
      </c>
      <c r="T4">
        <f>HYPERLINK("https://klasma.github.io/Logging_OSBY/kartor/A 5791-2019.png", "A 5791-2019")</f>
        <v/>
      </c>
      <c r="V4">
        <f>HYPERLINK("https://klasma.github.io/Logging_OSBY/klagomål/A 5791-2019.docx", "A 5791-2019")</f>
        <v/>
      </c>
      <c r="W4">
        <f>HYPERLINK("https://klasma.github.io/Logging_OSBY/klagomålsmail/A 5791-2019.docx", "A 5791-2019")</f>
        <v/>
      </c>
      <c r="X4">
        <f>HYPERLINK("https://klasma.github.io/Logging_OSBY/tillsyn/A 5791-2019.docx", "A 5791-2019")</f>
        <v/>
      </c>
      <c r="Y4">
        <f>HYPERLINK("https://klasma.github.io/Logging_OSBY/tillsynsmail/A 5791-2019.docx", "A 5791-2019")</f>
        <v/>
      </c>
    </row>
    <row r="5" ht="15" customHeight="1">
      <c r="A5" t="inlineStr">
        <is>
          <t>A 6674-2019</t>
        </is>
      </c>
      <c r="B5" s="1" t="n">
        <v>43494</v>
      </c>
      <c r="C5" s="1" t="n">
        <v>45188</v>
      </c>
      <c r="D5" t="inlineStr">
        <is>
          <t>SKÅNE LÄN</t>
        </is>
      </c>
      <c r="E5" t="inlineStr">
        <is>
          <t>OSBY</t>
        </is>
      </c>
      <c r="F5" t="inlineStr">
        <is>
          <t>Kommuner</t>
        </is>
      </c>
      <c r="G5" t="n">
        <v>0.9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Utter</t>
        </is>
      </c>
      <c r="S5">
        <f>HYPERLINK("https://klasma.github.io/Logging_OSBY/artfynd/A 6674-2019.xlsx", "A 6674-2019")</f>
        <v/>
      </c>
      <c r="T5">
        <f>HYPERLINK("https://klasma.github.io/Logging_OSBY/kartor/A 6674-2019.png", "A 6674-2019")</f>
        <v/>
      </c>
      <c r="V5">
        <f>HYPERLINK("https://klasma.github.io/Logging_OSBY/klagomål/A 6674-2019.docx", "A 6674-2019")</f>
        <v/>
      </c>
      <c r="W5">
        <f>HYPERLINK("https://klasma.github.io/Logging_OSBY/klagomålsmail/A 6674-2019.docx", "A 6674-2019")</f>
        <v/>
      </c>
      <c r="X5">
        <f>HYPERLINK("https://klasma.github.io/Logging_OSBY/tillsyn/A 6674-2019.docx", "A 6674-2019")</f>
        <v/>
      </c>
      <c r="Y5">
        <f>HYPERLINK("https://klasma.github.io/Logging_OSBY/tillsynsmail/A 6674-2019.docx", "A 6674-2019")</f>
        <v/>
      </c>
    </row>
    <row r="6" ht="15" customHeight="1">
      <c r="A6" t="inlineStr">
        <is>
          <t>A 38268-2019</t>
        </is>
      </c>
      <c r="B6" s="1" t="n">
        <v>43684</v>
      </c>
      <c r="C6" s="1" t="n">
        <v>45188</v>
      </c>
      <c r="D6" t="inlineStr">
        <is>
          <t>SKÅNE LÄN</t>
        </is>
      </c>
      <c r="E6" t="inlineStr">
        <is>
          <t>OSBY</t>
        </is>
      </c>
      <c r="G6" t="n">
        <v>0.4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HYPERLINK("https://klasma.github.io/Logging_OSBY/artfynd/A 38268-2019.xlsx", "A 38268-2019")</f>
        <v/>
      </c>
      <c r="T6">
        <f>HYPERLINK("https://klasma.github.io/Logging_OSBY/kartor/A 38268-2019.png", "A 38268-2019")</f>
        <v/>
      </c>
      <c r="V6">
        <f>HYPERLINK("https://klasma.github.io/Logging_OSBY/klagomål/A 38268-2019.docx", "A 38268-2019")</f>
        <v/>
      </c>
      <c r="W6">
        <f>HYPERLINK("https://klasma.github.io/Logging_OSBY/klagomålsmail/A 38268-2019.docx", "A 38268-2019")</f>
        <v/>
      </c>
      <c r="X6">
        <f>HYPERLINK("https://klasma.github.io/Logging_OSBY/tillsyn/A 38268-2019.docx", "A 38268-2019")</f>
        <v/>
      </c>
      <c r="Y6">
        <f>HYPERLINK("https://klasma.github.io/Logging_OSBY/tillsynsmail/A 38268-2019.docx", "A 38268-2019")</f>
        <v/>
      </c>
    </row>
    <row r="7" ht="15" customHeight="1">
      <c r="A7" t="inlineStr">
        <is>
          <t>A 50573-2019</t>
        </is>
      </c>
      <c r="B7" s="1" t="n">
        <v>43735</v>
      </c>
      <c r="C7" s="1" t="n">
        <v>45188</v>
      </c>
      <c r="D7" t="inlineStr">
        <is>
          <t>SKÅNE LÄN</t>
        </is>
      </c>
      <c r="E7" t="inlineStr">
        <is>
          <t>OSBY</t>
        </is>
      </c>
      <c r="F7" t="inlineStr">
        <is>
          <t>Naturvårdsverket</t>
        </is>
      </c>
      <c r="G7" t="n">
        <v>5.1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Backmåra</t>
        </is>
      </c>
      <c r="S7">
        <f>HYPERLINK("https://klasma.github.io/Logging_OSBY/artfynd/A 50573-2019.xlsx", "A 50573-2019")</f>
        <v/>
      </c>
      <c r="T7">
        <f>HYPERLINK("https://klasma.github.io/Logging_OSBY/kartor/A 50573-2019.png", "A 50573-2019")</f>
        <v/>
      </c>
      <c r="V7">
        <f>HYPERLINK("https://klasma.github.io/Logging_OSBY/klagomål/A 50573-2019.docx", "A 50573-2019")</f>
        <v/>
      </c>
      <c r="W7">
        <f>HYPERLINK("https://klasma.github.io/Logging_OSBY/klagomålsmail/A 50573-2019.docx", "A 50573-2019")</f>
        <v/>
      </c>
      <c r="X7">
        <f>HYPERLINK("https://klasma.github.io/Logging_OSBY/tillsyn/A 50573-2019.docx", "A 50573-2019")</f>
        <v/>
      </c>
      <c r="Y7">
        <f>HYPERLINK("https://klasma.github.io/Logging_OSBY/tillsynsmail/A 50573-2019.docx", "A 50573-2019")</f>
        <v/>
      </c>
    </row>
    <row r="8" ht="15" customHeight="1">
      <c r="A8" t="inlineStr">
        <is>
          <t>A 53436-2019</t>
        </is>
      </c>
      <c r="B8" s="1" t="n">
        <v>43748</v>
      </c>
      <c r="C8" s="1" t="n">
        <v>45188</v>
      </c>
      <c r="D8" t="inlineStr">
        <is>
          <t>SKÅNE LÄN</t>
        </is>
      </c>
      <c r="E8" t="inlineStr">
        <is>
          <t>OSBY</t>
        </is>
      </c>
      <c r="G8" t="n">
        <v>2.8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Revlummer</t>
        </is>
      </c>
      <c r="S8">
        <f>HYPERLINK("https://klasma.github.io/Logging_OSBY/artfynd/A 53436-2019.xlsx", "A 53436-2019")</f>
        <v/>
      </c>
      <c r="T8">
        <f>HYPERLINK("https://klasma.github.io/Logging_OSBY/kartor/A 53436-2019.png", "A 53436-2019")</f>
        <v/>
      </c>
      <c r="V8">
        <f>HYPERLINK("https://klasma.github.io/Logging_OSBY/klagomål/A 53436-2019.docx", "A 53436-2019")</f>
        <v/>
      </c>
      <c r="W8">
        <f>HYPERLINK("https://klasma.github.io/Logging_OSBY/klagomålsmail/A 53436-2019.docx", "A 53436-2019")</f>
        <v/>
      </c>
      <c r="X8">
        <f>HYPERLINK("https://klasma.github.io/Logging_OSBY/tillsyn/A 53436-2019.docx", "A 53436-2019")</f>
        <v/>
      </c>
      <c r="Y8">
        <f>HYPERLINK("https://klasma.github.io/Logging_OSBY/tillsynsmail/A 53436-2019.docx", "A 53436-2019")</f>
        <v/>
      </c>
    </row>
    <row r="9" ht="15" customHeight="1">
      <c r="A9" t="inlineStr">
        <is>
          <t>A 15777-2020</t>
        </is>
      </c>
      <c r="B9" s="1" t="n">
        <v>43915</v>
      </c>
      <c r="C9" s="1" t="n">
        <v>45188</v>
      </c>
      <c r="D9" t="inlineStr">
        <is>
          <t>SKÅNE LÄN</t>
        </is>
      </c>
      <c r="E9" t="inlineStr">
        <is>
          <t>OSBY</t>
        </is>
      </c>
      <c r="G9" t="n">
        <v>4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Borsttåg</t>
        </is>
      </c>
      <c r="S9">
        <f>HYPERLINK("https://klasma.github.io/Logging_OSBY/artfynd/A 15777-2020.xlsx", "A 15777-2020")</f>
        <v/>
      </c>
      <c r="T9">
        <f>HYPERLINK("https://klasma.github.io/Logging_OSBY/kartor/A 15777-2020.png", "A 15777-2020")</f>
        <v/>
      </c>
      <c r="V9">
        <f>HYPERLINK("https://klasma.github.io/Logging_OSBY/klagomål/A 15777-2020.docx", "A 15777-2020")</f>
        <v/>
      </c>
      <c r="W9">
        <f>HYPERLINK("https://klasma.github.io/Logging_OSBY/klagomålsmail/A 15777-2020.docx", "A 15777-2020")</f>
        <v/>
      </c>
      <c r="X9">
        <f>HYPERLINK("https://klasma.github.io/Logging_OSBY/tillsyn/A 15777-2020.docx", "A 15777-2020")</f>
        <v/>
      </c>
      <c r="Y9">
        <f>HYPERLINK("https://klasma.github.io/Logging_OSBY/tillsynsmail/A 15777-2020.docx", "A 15777-2020")</f>
        <v/>
      </c>
    </row>
    <row r="10" ht="15" customHeight="1">
      <c r="A10" t="inlineStr">
        <is>
          <t>A 20474-2020</t>
        </is>
      </c>
      <c r="B10" s="1" t="n">
        <v>43948</v>
      </c>
      <c r="C10" s="1" t="n">
        <v>45188</v>
      </c>
      <c r="D10" t="inlineStr">
        <is>
          <t>SKÅNE LÄN</t>
        </is>
      </c>
      <c r="E10" t="inlineStr">
        <is>
          <t>OSBY</t>
        </is>
      </c>
      <c r="G10" t="n">
        <v>0.8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Bårdfibbla</t>
        </is>
      </c>
      <c r="S10">
        <f>HYPERLINK("https://klasma.github.io/Logging_OSBY/artfynd/A 20474-2020.xlsx", "A 20474-2020")</f>
        <v/>
      </c>
      <c r="T10">
        <f>HYPERLINK("https://klasma.github.io/Logging_OSBY/kartor/A 20474-2020.png", "A 20474-2020")</f>
        <v/>
      </c>
      <c r="V10">
        <f>HYPERLINK("https://klasma.github.io/Logging_OSBY/klagomål/A 20474-2020.docx", "A 20474-2020")</f>
        <v/>
      </c>
      <c r="W10">
        <f>HYPERLINK("https://klasma.github.io/Logging_OSBY/klagomålsmail/A 20474-2020.docx", "A 20474-2020")</f>
        <v/>
      </c>
      <c r="X10">
        <f>HYPERLINK("https://klasma.github.io/Logging_OSBY/tillsyn/A 20474-2020.docx", "A 20474-2020")</f>
        <v/>
      </c>
      <c r="Y10">
        <f>HYPERLINK("https://klasma.github.io/Logging_OSBY/tillsynsmail/A 20474-2020.docx", "A 20474-2020")</f>
        <v/>
      </c>
    </row>
    <row r="11" ht="15" customHeight="1">
      <c r="A11" t="inlineStr">
        <is>
          <t>A 24297-2020</t>
        </is>
      </c>
      <c r="B11" s="1" t="n">
        <v>43976</v>
      </c>
      <c r="C11" s="1" t="n">
        <v>45188</v>
      </c>
      <c r="D11" t="inlineStr">
        <is>
          <t>SKÅNE LÄN</t>
        </is>
      </c>
      <c r="E11" t="inlineStr">
        <is>
          <t>OSBY</t>
        </is>
      </c>
      <c r="F11" t="inlineStr">
        <is>
          <t>Kyrkan</t>
        </is>
      </c>
      <c r="G11" t="n">
        <v>8.4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Lopplummer</t>
        </is>
      </c>
      <c r="S11">
        <f>HYPERLINK("https://klasma.github.io/Logging_OSBY/artfynd/A 24297-2020.xlsx", "A 24297-2020")</f>
        <v/>
      </c>
      <c r="T11">
        <f>HYPERLINK("https://klasma.github.io/Logging_OSBY/kartor/A 24297-2020.png", "A 24297-2020")</f>
        <v/>
      </c>
      <c r="V11">
        <f>HYPERLINK("https://klasma.github.io/Logging_OSBY/klagomål/A 24297-2020.docx", "A 24297-2020")</f>
        <v/>
      </c>
      <c r="W11">
        <f>HYPERLINK("https://klasma.github.io/Logging_OSBY/klagomålsmail/A 24297-2020.docx", "A 24297-2020")</f>
        <v/>
      </c>
      <c r="X11">
        <f>HYPERLINK("https://klasma.github.io/Logging_OSBY/tillsyn/A 24297-2020.docx", "A 24297-2020")</f>
        <v/>
      </c>
      <c r="Y11">
        <f>HYPERLINK("https://klasma.github.io/Logging_OSBY/tillsynsmail/A 24297-2020.docx", "A 24297-2020")</f>
        <v/>
      </c>
    </row>
    <row r="12" ht="15" customHeight="1">
      <c r="A12" t="inlineStr">
        <is>
          <t>A 32766-2021</t>
        </is>
      </c>
      <c r="B12" s="1" t="n">
        <v>44375</v>
      </c>
      <c r="C12" s="1" t="n">
        <v>45188</v>
      </c>
      <c r="D12" t="inlineStr">
        <is>
          <t>SKÅNE LÄN</t>
        </is>
      </c>
      <c r="E12" t="inlineStr">
        <is>
          <t>OSBY</t>
        </is>
      </c>
      <c r="G12" t="n">
        <v>1.9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Smal svampklubba</t>
        </is>
      </c>
      <c r="S12">
        <f>HYPERLINK("https://klasma.github.io/Logging_OSBY/artfynd/A 32766-2021.xlsx", "A 32766-2021")</f>
        <v/>
      </c>
      <c r="T12">
        <f>HYPERLINK("https://klasma.github.io/Logging_OSBY/kartor/A 32766-2021.png", "A 32766-2021")</f>
        <v/>
      </c>
      <c r="V12">
        <f>HYPERLINK("https://klasma.github.io/Logging_OSBY/klagomål/A 32766-2021.docx", "A 32766-2021")</f>
        <v/>
      </c>
      <c r="W12">
        <f>HYPERLINK("https://klasma.github.io/Logging_OSBY/klagomålsmail/A 32766-2021.docx", "A 32766-2021")</f>
        <v/>
      </c>
      <c r="X12">
        <f>HYPERLINK("https://klasma.github.io/Logging_OSBY/tillsyn/A 32766-2021.docx", "A 32766-2021")</f>
        <v/>
      </c>
      <c r="Y12">
        <f>HYPERLINK("https://klasma.github.io/Logging_OSBY/tillsynsmail/A 32766-2021.docx", "A 32766-2021")</f>
        <v/>
      </c>
    </row>
    <row r="13" ht="15" customHeight="1">
      <c r="A13" t="inlineStr">
        <is>
          <t>A 47612-2022</t>
        </is>
      </c>
      <c r="B13" s="1" t="n">
        <v>44852</v>
      </c>
      <c r="C13" s="1" t="n">
        <v>45188</v>
      </c>
      <c r="D13" t="inlineStr">
        <is>
          <t>SKÅNE LÄN</t>
        </is>
      </c>
      <c r="E13" t="inlineStr">
        <is>
          <t>OSBY</t>
        </is>
      </c>
      <c r="F13" t="inlineStr">
        <is>
          <t>Kyrkan</t>
        </is>
      </c>
      <c r="G13" t="n">
        <v>16.4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Ärtsångare</t>
        </is>
      </c>
      <c r="S13">
        <f>HYPERLINK("https://klasma.github.io/Logging_OSBY/artfynd/A 47612-2022.xlsx", "A 47612-2022")</f>
        <v/>
      </c>
      <c r="T13">
        <f>HYPERLINK("https://klasma.github.io/Logging_OSBY/kartor/A 47612-2022.png", "A 47612-2022")</f>
        <v/>
      </c>
      <c r="V13">
        <f>HYPERLINK("https://klasma.github.io/Logging_OSBY/klagomål/A 47612-2022.docx", "A 47612-2022")</f>
        <v/>
      </c>
      <c r="W13">
        <f>HYPERLINK("https://klasma.github.io/Logging_OSBY/klagomålsmail/A 47612-2022.docx", "A 47612-2022")</f>
        <v/>
      </c>
      <c r="X13">
        <f>HYPERLINK("https://klasma.github.io/Logging_OSBY/tillsyn/A 47612-2022.docx", "A 47612-2022")</f>
        <v/>
      </c>
      <c r="Y13">
        <f>HYPERLINK("https://klasma.github.io/Logging_OSBY/tillsynsmail/A 47612-2022.docx", "A 47612-2022")</f>
        <v/>
      </c>
    </row>
    <row r="14" ht="15" customHeight="1">
      <c r="A14" t="inlineStr">
        <is>
          <t>A 58641-2022</t>
        </is>
      </c>
      <c r="B14" s="1" t="n">
        <v>44902</v>
      </c>
      <c r="C14" s="1" t="n">
        <v>45188</v>
      </c>
      <c r="D14" t="inlineStr">
        <is>
          <t>SKÅNE LÄN</t>
        </is>
      </c>
      <c r="E14" t="inlineStr">
        <is>
          <t>OSBY</t>
        </is>
      </c>
      <c r="G14" t="n">
        <v>1.2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Ask</t>
        </is>
      </c>
      <c r="S14">
        <f>HYPERLINK("https://klasma.github.io/Logging_OSBY/artfynd/A 58641-2022.xlsx", "A 58641-2022")</f>
        <v/>
      </c>
      <c r="T14">
        <f>HYPERLINK("https://klasma.github.io/Logging_OSBY/kartor/A 58641-2022.png", "A 58641-2022")</f>
        <v/>
      </c>
      <c r="V14">
        <f>HYPERLINK("https://klasma.github.io/Logging_OSBY/klagomål/A 58641-2022.docx", "A 58641-2022")</f>
        <v/>
      </c>
      <c r="W14">
        <f>HYPERLINK("https://klasma.github.io/Logging_OSBY/klagomålsmail/A 58641-2022.docx", "A 58641-2022")</f>
        <v/>
      </c>
      <c r="X14">
        <f>HYPERLINK("https://klasma.github.io/Logging_OSBY/tillsyn/A 58641-2022.docx", "A 58641-2022")</f>
        <v/>
      </c>
      <c r="Y14">
        <f>HYPERLINK("https://klasma.github.io/Logging_OSBY/tillsynsmail/A 58641-2022.docx", "A 58641-2022")</f>
        <v/>
      </c>
    </row>
    <row r="15" ht="15" customHeight="1">
      <c r="A15" t="inlineStr">
        <is>
          <t>A 61517-2022</t>
        </is>
      </c>
      <c r="B15" s="1" t="n">
        <v>44910</v>
      </c>
      <c r="C15" s="1" t="n">
        <v>45188</v>
      </c>
      <c r="D15" t="inlineStr">
        <is>
          <t>SKÅNE LÄN</t>
        </is>
      </c>
      <c r="E15" t="inlineStr">
        <is>
          <t>OSBY</t>
        </is>
      </c>
      <c r="F15" t="inlineStr">
        <is>
          <t>Kyrkan</t>
        </is>
      </c>
      <c r="G15" t="n">
        <v>4.4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Blodticka</t>
        </is>
      </c>
      <c r="S15">
        <f>HYPERLINK("https://klasma.github.io/Logging_OSBY/artfynd/A 61517-2022.xlsx", "A 61517-2022")</f>
        <v/>
      </c>
      <c r="T15">
        <f>HYPERLINK("https://klasma.github.io/Logging_OSBY/kartor/A 61517-2022.png", "A 61517-2022")</f>
        <v/>
      </c>
      <c r="V15">
        <f>HYPERLINK("https://klasma.github.io/Logging_OSBY/klagomål/A 61517-2022.docx", "A 61517-2022")</f>
        <v/>
      </c>
      <c r="W15">
        <f>HYPERLINK("https://klasma.github.io/Logging_OSBY/klagomålsmail/A 61517-2022.docx", "A 61517-2022")</f>
        <v/>
      </c>
      <c r="X15">
        <f>HYPERLINK("https://klasma.github.io/Logging_OSBY/tillsyn/A 61517-2022.docx", "A 61517-2022")</f>
        <v/>
      </c>
      <c r="Y15">
        <f>HYPERLINK("https://klasma.github.io/Logging_OSBY/tillsynsmail/A 61517-2022.docx", "A 61517-2022")</f>
        <v/>
      </c>
    </row>
    <row r="16" ht="15" customHeight="1">
      <c r="A16" t="inlineStr">
        <is>
          <t>A 24388-2023</t>
        </is>
      </c>
      <c r="B16" s="1" t="n">
        <v>45082</v>
      </c>
      <c r="C16" s="1" t="n">
        <v>45188</v>
      </c>
      <c r="D16" t="inlineStr">
        <is>
          <t>SKÅNE LÄN</t>
        </is>
      </c>
      <c r="E16" t="inlineStr">
        <is>
          <t>OSBY</t>
        </is>
      </c>
      <c r="G16" t="n">
        <v>4.1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Havstulpanlav</t>
        </is>
      </c>
      <c r="S16">
        <f>HYPERLINK("https://klasma.github.io/Logging_OSBY/artfynd/A 24388-2023.xlsx", "A 24388-2023")</f>
        <v/>
      </c>
      <c r="T16">
        <f>HYPERLINK("https://klasma.github.io/Logging_OSBY/kartor/A 24388-2023.png", "A 24388-2023")</f>
        <v/>
      </c>
      <c r="V16">
        <f>HYPERLINK("https://klasma.github.io/Logging_OSBY/klagomål/A 24388-2023.docx", "A 24388-2023")</f>
        <v/>
      </c>
      <c r="W16">
        <f>HYPERLINK("https://klasma.github.io/Logging_OSBY/klagomålsmail/A 24388-2023.docx", "A 24388-2023")</f>
        <v/>
      </c>
      <c r="X16">
        <f>HYPERLINK("https://klasma.github.io/Logging_OSBY/tillsyn/A 24388-2023.docx", "A 24388-2023")</f>
        <v/>
      </c>
      <c r="Y16">
        <f>HYPERLINK("https://klasma.github.io/Logging_OSBY/tillsynsmail/A 24388-2023.docx", "A 24388-2023")</f>
        <v/>
      </c>
    </row>
    <row r="17" ht="15" customHeight="1">
      <c r="A17" t="inlineStr">
        <is>
          <t>A 42027-2023</t>
        </is>
      </c>
      <c r="B17" s="1" t="n">
        <v>45177</v>
      </c>
      <c r="C17" s="1" t="n">
        <v>45188</v>
      </c>
      <c r="D17" t="inlineStr">
        <is>
          <t>SKÅNE LÄN</t>
        </is>
      </c>
      <c r="E17" t="inlineStr">
        <is>
          <t>OSBY</t>
        </is>
      </c>
      <c r="F17" t="inlineStr">
        <is>
          <t>Kommuner</t>
        </is>
      </c>
      <c r="G17" t="n">
        <v>2.2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Grovticka</t>
        </is>
      </c>
      <c r="S17">
        <f>HYPERLINK("https://klasma.github.io/Logging_OSBY/artfynd/A 42027-2023.xlsx", "A 42027-2023")</f>
        <v/>
      </c>
      <c r="T17">
        <f>HYPERLINK("https://klasma.github.io/Logging_OSBY/kartor/A 42027-2023.png", "A 42027-2023")</f>
        <v/>
      </c>
      <c r="V17">
        <f>HYPERLINK("https://klasma.github.io/Logging_OSBY/klagomål/A 42027-2023.docx", "A 42027-2023")</f>
        <v/>
      </c>
      <c r="W17">
        <f>HYPERLINK("https://klasma.github.io/Logging_OSBY/klagomålsmail/A 42027-2023.docx", "A 42027-2023")</f>
        <v/>
      </c>
      <c r="X17">
        <f>HYPERLINK("https://klasma.github.io/Logging_OSBY/tillsyn/A 42027-2023.docx", "A 42027-2023")</f>
        <v/>
      </c>
      <c r="Y17">
        <f>HYPERLINK("https://klasma.github.io/Logging_OSBY/tillsynsmail/A 42027-2023.docx", "A 42027-2023")</f>
        <v/>
      </c>
    </row>
    <row r="18" ht="15" customHeight="1">
      <c r="A18" t="inlineStr">
        <is>
          <t>A 36740-2018</t>
        </is>
      </c>
      <c r="B18" s="1" t="n">
        <v>43329</v>
      </c>
      <c r="C18" s="1" t="n">
        <v>45188</v>
      </c>
      <c r="D18" t="inlineStr">
        <is>
          <t>SKÅNE LÄN</t>
        </is>
      </c>
      <c r="E18" t="inlineStr">
        <is>
          <t>OSBY</t>
        </is>
      </c>
      <c r="G18" t="n">
        <v>0.6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37733-2018</t>
        </is>
      </c>
      <c r="B19" s="1" t="n">
        <v>43334</v>
      </c>
      <c r="C19" s="1" t="n">
        <v>45188</v>
      </c>
      <c r="D19" t="inlineStr">
        <is>
          <t>SKÅNE LÄN</t>
        </is>
      </c>
      <c r="E19" t="inlineStr">
        <is>
          <t>OSBY</t>
        </is>
      </c>
      <c r="G19" t="n">
        <v>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39192-2018</t>
        </is>
      </c>
      <c r="B20" s="1" t="n">
        <v>43339</v>
      </c>
      <c r="C20" s="1" t="n">
        <v>45188</v>
      </c>
      <c r="D20" t="inlineStr">
        <is>
          <t>SKÅNE LÄN</t>
        </is>
      </c>
      <c r="E20" t="inlineStr">
        <is>
          <t>OSBY</t>
        </is>
      </c>
      <c r="G20" t="n">
        <v>3.6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39196-2018</t>
        </is>
      </c>
      <c r="B21" s="1" t="n">
        <v>43339</v>
      </c>
      <c r="C21" s="1" t="n">
        <v>45188</v>
      </c>
      <c r="D21" t="inlineStr">
        <is>
          <t>SKÅNE LÄN</t>
        </is>
      </c>
      <c r="E21" t="inlineStr">
        <is>
          <t>OSBY</t>
        </is>
      </c>
      <c r="G21" t="n">
        <v>2.6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41408-2018</t>
        </is>
      </c>
      <c r="B22" s="1" t="n">
        <v>43346</v>
      </c>
      <c r="C22" s="1" t="n">
        <v>45188</v>
      </c>
      <c r="D22" t="inlineStr">
        <is>
          <t>SKÅNE LÄN</t>
        </is>
      </c>
      <c r="E22" t="inlineStr">
        <is>
          <t>OSBY</t>
        </is>
      </c>
      <c r="G22" t="n">
        <v>2.3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41438-2018</t>
        </is>
      </c>
      <c r="B23" s="1" t="n">
        <v>43346</v>
      </c>
      <c r="C23" s="1" t="n">
        <v>45188</v>
      </c>
      <c r="D23" t="inlineStr">
        <is>
          <t>SKÅNE LÄN</t>
        </is>
      </c>
      <c r="E23" t="inlineStr">
        <is>
          <t>OSBY</t>
        </is>
      </c>
      <c r="G23" t="n">
        <v>3.1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47262-2018</t>
        </is>
      </c>
      <c r="B24" s="1" t="n">
        <v>43368</v>
      </c>
      <c r="C24" s="1" t="n">
        <v>45188</v>
      </c>
      <c r="D24" t="inlineStr">
        <is>
          <t>SKÅNE LÄN</t>
        </is>
      </c>
      <c r="E24" t="inlineStr">
        <is>
          <t>OSBY</t>
        </is>
      </c>
      <c r="G24" t="n">
        <v>1.7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51459-2018</t>
        </is>
      </c>
      <c r="B25" s="1" t="n">
        <v>43381</v>
      </c>
      <c r="C25" s="1" t="n">
        <v>45188</v>
      </c>
      <c r="D25" t="inlineStr">
        <is>
          <t>SKÅNE LÄN</t>
        </is>
      </c>
      <c r="E25" t="inlineStr">
        <is>
          <t>OSBY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51471-2018</t>
        </is>
      </c>
      <c r="B26" s="1" t="n">
        <v>43381</v>
      </c>
      <c r="C26" s="1" t="n">
        <v>45188</v>
      </c>
      <c r="D26" t="inlineStr">
        <is>
          <t>SKÅNE LÄN</t>
        </is>
      </c>
      <c r="E26" t="inlineStr">
        <is>
          <t>OSBY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60502-2018</t>
        </is>
      </c>
      <c r="B27" s="1" t="n">
        <v>43406</v>
      </c>
      <c r="C27" s="1" t="n">
        <v>45188</v>
      </c>
      <c r="D27" t="inlineStr">
        <is>
          <t>SKÅNE LÄN</t>
        </is>
      </c>
      <c r="E27" t="inlineStr">
        <is>
          <t>OSBY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58764-2018</t>
        </is>
      </c>
      <c r="B28" s="1" t="n">
        <v>43410</v>
      </c>
      <c r="C28" s="1" t="n">
        <v>45188</v>
      </c>
      <c r="D28" t="inlineStr">
        <is>
          <t>SKÅNE LÄN</t>
        </is>
      </c>
      <c r="E28" t="inlineStr">
        <is>
          <t>OSBY</t>
        </is>
      </c>
      <c r="G28" t="n">
        <v>8.4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59307-2018</t>
        </is>
      </c>
      <c r="B29" s="1" t="n">
        <v>43411</v>
      </c>
      <c r="C29" s="1" t="n">
        <v>45188</v>
      </c>
      <c r="D29" t="inlineStr">
        <is>
          <t>SKÅNE LÄN</t>
        </is>
      </c>
      <c r="E29" t="inlineStr">
        <is>
          <t>OSBY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60242-2018</t>
        </is>
      </c>
      <c r="B30" s="1" t="n">
        <v>43412</v>
      </c>
      <c r="C30" s="1" t="n">
        <v>45188</v>
      </c>
      <c r="D30" t="inlineStr">
        <is>
          <t>SKÅNE LÄN</t>
        </is>
      </c>
      <c r="E30" t="inlineStr">
        <is>
          <t>OSBY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60073-2018</t>
        </is>
      </c>
      <c r="B31" s="1" t="n">
        <v>43412</v>
      </c>
      <c r="C31" s="1" t="n">
        <v>45188</v>
      </c>
      <c r="D31" t="inlineStr">
        <is>
          <t>SKÅNE LÄN</t>
        </is>
      </c>
      <c r="E31" t="inlineStr">
        <is>
          <t>OSBY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60135-2018</t>
        </is>
      </c>
      <c r="B32" s="1" t="n">
        <v>43412</v>
      </c>
      <c r="C32" s="1" t="n">
        <v>45188</v>
      </c>
      <c r="D32" t="inlineStr">
        <is>
          <t>SKÅNE LÄN</t>
        </is>
      </c>
      <c r="E32" t="inlineStr">
        <is>
          <t>OSBY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58992-2018</t>
        </is>
      </c>
      <c r="B33" s="1" t="n">
        <v>43413</v>
      </c>
      <c r="C33" s="1" t="n">
        <v>45188</v>
      </c>
      <c r="D33" t="inlineStr">
        <is>
          <t>SKÅNE LÄN</t>
        </is>
      </c>
      <c r="E33" t="inlineStr">
        <is>
          <t>OSBY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59886-2018</t>
        </is>
      </c>
      <c r="B34" s="1" t="n">
        <v>43419</v>
      </c>
      <c r="C34" s="1" t="n">
        <v>45188</v>
      </c>
      <c r="D34" t="inlineStr">
        <is>
          <t>SKÅNE LÄN</t>
        </is>
      </c>
      <c r="E34" t="inlineStr">
        <is>
          <t>OSBY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60642-2018</t>
        </is>
      </c>
      <c r="B35" s="1" t="n">
        <v>43420</v>
      </c>
      <c r="C35" s="1" t="n">
        <v>45188</v>
      </c>
      <c r="D35" t="inlineStr">
        <is>
          <t>SKÅNE LÄN</t>
        </is>
      </c>
      <c r="E35" t="inlineStr">
        <is>
          <t>OSBY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61213-2018</t>
        </is>
      </c>
      <c r="B36" s="1" t="n">
        <v>43423</v>
      </c>
      <c r="C36" s="1" t="n">
        <v>45188</v>
      </c>
      <c r="D36" t="inlineStr">
        <is>
          <t>SKÅNE LÄN</t>
        </is>
      </c>
      <c r="E36" t="inlineStr">
        <is>
          <t>OSBY</t>
        </is>
      </c>
      <c r="G36" t="n">
        <v>9.5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62157-2018</t>
        </is>
      </c>
      <c r="B37" s="1" t="n">
        <v>43424</v>
      </c>
      <c r="C37" s="1" t="n">
        <v>45188</v>
      </c>
      <c r="D37" t="inlineStr">
        <is>
          <t>SKÅNE LÄN</t>
        </is>
      </c>
      <c r="E37" t="inlineStr">
        <is>
          <t>OSBY</t>
        </is>
      </c>
      <c r="G37" t="n">
        <v>8.9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64635-2018</t>
        </is>
      </c>
      <c r="B38" s="1" t="n">
        <v>43424</v>
      </c>
      <c r="C38" s="1" t="n">
        <v>45188</v>
      </c>
      <c r="D38" t="inlineStr">
        <is>
          <t>SKÅNE LÄN</t>
        </is>
      </c>
      <c r="E38" t="inlineStr">
        <is>
          <t>OSBY</t>
        </is>
      </c>
      <c r="G38" t="n">
        <v>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65780-2018</t>
        </is>
      </c>
      <c r="B39" s="1" t="n">
        <v>43433</v>
      </c>
      <c r="C39" s="1" t="n">
        <v>45188</v>
      </c>
      <c r="D39" t="inlineStr">
        <is>
          <t>SKÅNE LÄN</t>
        </is>
      </c>
      <c r="E39" t="inlineStr">
        <is>
          <t>OSBY</t>
        </is>
      </c>
      <c r="G39" t="n">
        <v>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67947-2018</t>
        </is>
      </c>
      <c r="B40" s="1" t="n">
        <v>43440</v>
      </c>
      <c r="C40" s="1" t="n">
        <v>45188</v>
      </c>
      <c r="D40" t="inlineStr">
        <is>
          <t>SKÅNE LÄN</t>
        </is>
      </c>
      <c r="E40" t="inlineStr">
        <is>
          <t>OSBY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69647-2018</t>
        </is>
      </c>
      <c r="B41" s="1" t="n">
        <v>43444</v>
      </c>
      <c r="C41" s="1" t="n">
        <v>45188</v>
      </c>
      <c r="D41" t="inlineStr">
        <is>
          <t>SKÅNE LÄN</t>
        </is>
      </c>
      <c r="E41" t="inlineStr">
        <is>
          <t>OSBY</t>
        </is>
      </c>
      <c r="G41" t="n">
        <v>8.300000000000001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69646-2018</t>
        </is>
      </c>
      <c r="B42" s="1" t="n">
        <v>43444</v>
      </c>
      <c r="C42" s="1" t="n">
        <v>45188</v>
      </c>
      <c r="D42" t="inlineStr">
        <is>
          <t>SKÅNE LÄN</t>
        </is>
      </c>
      <c r="E42" t="inlineStr">
        <is>
          <t>OSBY</t>
        </is>
      </c>
      <c r="G42" t="n">
        <v>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70703-2018</t>
        </is>
      </c>
      <c r="B43" s="1" t="n">
        <v>43447</v>
      </c>
      <c r="C43" s="1" t="n">
        <v>45188</v>
      </c>
      <c r="D43" t="inlineStr">
        <is>
          <t>SKÅNE LÄN</t>
        </is>
      </c>
      <c r="E43" t="inlineStr">
        <is>
          <t>OSBY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72416-2018</t>
        </is>
      </c>
      <c r="B44" s="1" t="n">
        <v>43461</v>
      </c>
      <c r="C44" s="1" t="n">
        <v>45188</v>
      </c>
      <c r="D44" t="inlineStr">
        <is>
          <t>SKÅNE LÄN</t>
        </is>
      </c>
      <c r="E44" t="inlineStr">
        <is>
          <t>OSBY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72629-2018</t>
        </is>
      </c>
      <c r="B45" s="1" t="n">
        <v>43464</v>
      </c>
      <c r="C45" s="1" t="n">
        <v>45188</v>
      </c>
      <c r="D45" t="inlineStr">
        <is>
          <t>SKÅNE LÄN</t>
        </is>
      </c>
      <c r="E45" t="inlineStr">
        <is>
          <t>OSBY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72636-2018</t>
        </is>
      </c>
      <c r="B46" s="1" t="n">
        <v>43464</v>
      </c>
      <c r="C46" s="1" t="n">
        <v>45188</v>
      </c>
      <c r="D46" t="inlineStr">
        <is>
          <t>SKÅNE LÄN</t>
        </is>
      </c>
      <c r="E46" t="inlineStr">
        <is>
          <t>OSBY</t>
        </is>
      </c>
      <c r="G46" t="n">
        <v>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754-2019</t>
        </is>
      </c>
      <c r="B47" s="1" t="n">
        <v>43471</v>
      </c>
      <c r="C47" s="1" t="n">
        <v>45188</v>
      </c>
      <c r="D47" t="inlineStr">
        <is>
          <t>SKÅNE LÄN</t>
        </is>
      </c>
      <c r="E47" t="inlineStr">
        <is>
          <t>OSBY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804-2019</t>
        </is>
      </c>
      <c r="B48" s="1" t="n">
        <v>43472</v>
      </c>
      <c r="C48" s="1" t="n">
        <v>45188</v>
      </c>
      <c r="D48" t="inlineStr">
        <is>
          <t>SKÅNE LÄN</t>
        </is>
      </c>
      <c r="E48" t="inlineStr">
        <is>
          <t>OSBY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2551-2019</t>
        </is>
      </c>
      <c r="B49" s="1" t="n">
        <v>43476</v>
      </c>
      <c r="C49" s="1" t="n">
        <v>45188</v>
      </c>
      <c r="D49" t="inlineStr">
        <is>
          <t>SKÅNE LÄN</t>
        </is>
      </c>
      <c r="E49" t="inlineStr">
        <is>
          <t>OSBY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3084-2019</t>
        </is>
      </c>
      <c r="B50" s="1" t="n">
        <v>43479</v>
      </c>
      <c r="C50" s="1" t="n">
        <v>45188</v>
      </c>
      <c r="D50" t="inlineStr">
        <is>
          <t>SKÅNE LÄN</t>
        </is>
      </c>
      <c r="E50" t="inlineStr">
        <is>
          <t>OSBY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3087-2019</t>
        </is>
      </c>
      <c r="B51" s="1" t="n">
        <v>43479</v>
      </c>
      <c r="C51" s="1" t="n">
        <v>45188</v>
      </c>
      <c r="D51" t="inlineStr">
        <is>
          <t>SKÅNE LÄN</t>
        </is>
      </c>
      <c r="E51" t="inlineStr">
        <is>
          <t>OSBY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5963-2019</t>
        </is>
      </c>
      <c r="B52" s="1" t="n">
        <v>43482</v>
      </c>
      <c r="C52" s="1" t="n">
        <v>45188</v>
      </c>
      <c r="D52" t="inlineStr">
        <is>
          <t>SKÅNE LÄN</t>
        </is>
      </c>
      <c r="E52" t="inlineStr">
        <is>
          <t>OSBY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5800-2019</t>
        </is>
      </c>
      <c r="B53" s="1" t="n">
        <v>43482</v>
      </c>
      <c r="C53" s="1" t="n">
        <v>45188</v>
      </c>
      <c r="D53" t="inlineStr">
        <is>
          <t>SKÅNE LÄN</t>
        </is>
      </c>
      <c r="E53" t="inlineStr">
        <is>
          <t>OSBY</t>
        </is>
      </c>
      <c r="G53" t="n">
        <v>2.4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5797-2019</t>
        </is>
      </c>
      <c r="B54" s="1" t="n">
        <v>43482</v>
      </c>
      <c r="C54" s="1" t="n">
        <v>45188</v>
      </c>
      <c r="D54" t="inlineStr">
        <is>
          <t>SKÅNE LÄN</t>
        </is>
      </c>
      <c r="E54" t="inlineStr">
        <is>
          <t>OSBY</t>
        </is>
      </c>
      <c r="G54" t="n">
        <v>1.9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4927-2019</t>
        </is>
      </c>
      <c r="B55" s="1" t="n">
        <v>43487</v>
      </c>
      <c r="C55" s="1" t="n">
        <v>45188</v>
      </c>
      <c r="D55" t="inlineStr">
        <is>
          <t>SKÅNE LÄN</t>
        </is>
      </c>
      <c r="E55" t="inlineStr">
        <is>
          <t>OSBY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7690-2019</t>
        </is>
      </c>
      <c r="B56" s="1" t="n">
        <v>43493</v>
      </c>
      <c r="C56" s="1" t="n">
        <v>45188</v>
      </c>
      <c r="D56" t="inlineStr">
        <is>
          <t>SKÅNE LÄN</t>
        </is>
      </c>
      <c r="E56" t="inlineStr">
        <is>
          <t>OSBY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6645-2019</t>
        </is>
      </c>
      <c r="B57" s="1" t="n">
        <v>43494</v>
      </c>
      <c r="C57" s="1" t="n">
        <v>45188</v>
      </c>
      <c r="D57" t="inlineStr">
        <is>
          <t>SKÅNE LÄN</t>
        </is>
      </c>
      <c r="E57" t="inlineStr">
        <is>
          <t>OSBY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6502-2019</t>
        </is>
      </c>
      <c r="B58" s="1" t="n">
        <v>43494</v>
      </c>
      <c r="C58" s="1" t="n">
        <v>45188</v>
      </c>
      <c r="D58" t="inlineStr">
        <is>
          <t>SKÅNE LÄN</t>
        </is>
      </c>
      <c r="E58" t="inlineStr">
        <is>
          <t>OSBY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6522-2019</t>
        </is>
      </c>
      <c r="B59" s="1" t="n">
        <v>43494</v>
      </c>
      <c r="C59" s="1" t="n">
        <v>45188</v>
      </c>
      <c r="D59" t="inlineStr">
        <is>
          <t>SKÅNE LÄN</t>
        </is>
      </c>
      <c r="E59" t="inlineStr">
        <is>
          <t>OSBY</t>
        </is>
      </c>
      <c r="G59" t="n">
        <v>9.6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6640-2019</t>
        </is>
      </c>
      <c r="B60" s="1" t="n">
        <v>43494</v>
      </c>
      <c r="C60" s="1" t="n">
        <v>45188</v>
      </c>
      <c r="D60" t="inlineStr">
        <is>
          <t>SKÅNE LÄN</t>
        </is>
      </c>
      <c r="E60" t="inlineStr">
        <is>
          <t>OSBY</t>
        </is>
      </c>
      <c r="G60" t="n">
        <v>6.8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6506-2019</t>
        </is>
      </c>
      <c r="B61" s="1" t="n">
        <v>43494</v>
      </c>
      <c r="C61" s="1" t="n">
        <v>45188</v>
      </c>
      <c r="D61" t="inlineStr">
        <is>
          <t>SKÅNE LÄN</t>
        </is>
      </c>
      <c r="E61" t="inlineStr">
        <is>
          <t>OSBY</t>
        </is>
      </c>
      <c r="G61" t="n">
        <v>7.4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8147-2019</t>
        </is>
      </c>
      <c r="B62" s="1" t="n">
        <v>43495</v>
      </c>
      <c r="C62" s="1" t="n">
        <v>45188</v>
      </c>
      <c r="D62" t="inlineStr">
        <is>
          <t>SKÅNE LÄN</t>
        </is>
      </c>
      <c r="E62" t="inlineStr">
        <is>
          <t>OSBY</t>
        </is>
      </c>
      <c r="G62" t="n">
        <v>4.1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7070-2019</t>
        </is>
      </c>
      <c r="B63" s="1" t="n">
        <v>43496</v>
      </c>
      <c r="C63" s="1" t="n">
        <v>45188</v>
      </c>
      <c r="D63" t="inlineStr">
        <is>
          <t>SKÅNE LÄN</t>
        </is>
      </c>
      <c r="E63" t="inlineStr">
        <is>
          <t>OSBY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11057-2019</t>
        </is>
      </c>
      <c r="B64" s="1" t="n">
        <v>43515</v>
      </c>
      <c r="C64" s="1" t="n">
        <v>45188</v>
      </c>
      <c r="D64" t="inlineStr">
        <is>
          <t>SKÅNE LÄN</t>
        </is>
      </c>
      <c r="E64" t="inlineStr">
        <is>
          <t>OSBY</t>
        </is>
      </c>
      <c r="G64" t="n">
        <v>2.1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11684-2019</t>
        </is>
      </c>
      <c r="B65" s="1" t="n">
        <v>43518</v>
      </c>
      <c r="C65" s="1" t="n">
        <v>45188</v>
      </c>
      <c r="D65" t="inlineStr">
        <is>
          <t>SKÅNE LÄN</t>
        </is>
      </c>
      <c r="E65" t="inlineStr">
        <is>
          <t>OSBY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11671-2019</t>
        </is>
      </c>
      <c r="B66" s="1" t="n">
        <v>43518</v>
      </c>
      <c r="C66" s="1" t="n">
        <v>45188</v>
      </c>
      <c r="D66" t="inlineStr">
        <is>
          <t>SKÅNE LÄN</t>
        </is>
      </c>
      <c r="E66" t="inlineStr">
        <is>
          <t>OSBY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12561-2019</t>
        </is>
      </c>
      <c r="B67" s="1" t="n">
        <v>43524</v>
      </c>
      <c r="C67" s="1" t="n">
        <v>45188</v>
      </c>
      <c r="D67" t="inlineStr">
        <is>
          <t>SKÅNE LÄN</t>
        </is>
      </c>
      <c r="E67" t="inlineStr">
        <is>
          <t>OSBY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12602-2019</t>
        </is>
      </c>
      <c r="B68" s="1" t="n">
        <v>43524</v>
      </c>
      <c r="C68" s="1" t="n">
        <v>45188</v>
      </c>
      <c r="D68" t="inlineStr">
        <is>
          <t>SKÅNE LÄN</t>
        </is>
      </c>
      <c r="E68" t="inlineStr">
        <is>
          <t>OSBY</t>
        </is>
      </c>
      <c r="G68" t="n">
        <v>2.4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12567-2019</t>
        </is>
      </c>
      <c r="B69" s="1" t="n">
        <v>43524</v>
      </c>
      <c r="C69" s="1" t="n">
        <v>45188</v>
      </c>
      <c r="D69" t="inlineStr">
        <is>
          <t>SKÅNE LÄN</t>
        </is>
      </c>
      <c r="E69" t="inlineStr">
        <is>
          <t>OSBY</t>
        </is>
      </c>
      <c r="G69" t="n">
        <v>2.9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14018-2019</t>
        </is>
      </c>
      <c r="B70" s="1" t="n">
        <v>43532</v>
      </c>
      <c r="C70" s="1" t="n">
        <v>45188</v>
      </c>
      <c r="D70" t="inlineStr">
        <is>
          <t>SKÅNE LÄN</t>
        </is>
      </c>
      <c r="E70" t="inlineStr">
        <is>
          <t>OSBY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16111-2019</t>
        </is>
      </c>
      <c r="B71" s="1" t="n">
        <v>43544</v>
      </c>
      <c r="C71" s="1" t="n">
        <v>45188</v>
      </c>
      <c r="D71" t="inlineStr">
        <is>
          <t>SKÅNE LÄN</t>
        </is>
      </c>
      <c r="E71" t="inlineStr">
        <is>
          <t>OSBY</t>
        </is>
      </c>
      <c r="G71" t="n">
        <v>2.7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16822-2019</t>
        </is>
      </c>
      <c r="B72" s="1" t="n">
        <v>43549</v>
      </c>
      <c r="C72" s="1" t="n">
        <v>45188</v>
      </c>
      <c r="D72" t="inlineStr">
        <is>
          <t>SKÅNE LÄN</t>
        </is>
      </c>
      <c r="E72" t="inlineStr">
        <is>
          <t>OSBY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17473-2019</t>
        </is>
      </c>
      <c r="B73" s="1" t="n">
        <v>43553</v>
      </c>
      <c r="C73" s="1" t="n">
        <v>45188</v>
      </c>
      <c r="D73" t="inlineStr">
        <is>
          <t>SKÅNE LÄN</t>
        </is>
      </c>
      <c r="E73" t="inlineStr">
        <is>
          <t>OSBY</t>
        </is>
      </c>
      <c r="G73" t="n">
        <v>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17463-2019</t>
        </is>
      </c>
      <c r="B74" s="1" t="n">
        <v>43553</v>
      </c>
      <c r="C74" s="1" t="n">
        <v>45188</v>
      </c>
      <c r="D74" t="inlineStr">
        <is>
          <t>SKÅNE LÄN</t>
        </is>
      </c>
      <c r="E74" t="inlineStr">
        <is>
          <t>OSBY</t>
        </is>
      </c>
      <c r="G74" t="n">
        <v>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18475-2019</t>
        </is>
      </c>
      <c r="B75" s="1" t="n">
        <v>43559</v>
      </c>
      <c r="C75" s="1" t="n">
        <v>45188</v>
      </c>
      <c r="D75" t="inlineStr">
        <is>
          <t>SKÅNE LÄN</t>
        </is>
      </c>
      <c r="E75" t="inlineStr">
        <is>
          <t>OSBY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18896-2019</t>
        </is>
      </c>
      <c r="B76" s="1" t="n">
        <v>43563</v>
      </c>
      <c r="C76" s="1" t="n">
        <v>45188</v>
      </c>
      <c r="D76" t="inlineStr">
        <is>
          <t>SKÅNE LÄN</t>
        </is>
      </c>
      <c r="E76" t="inlineStr">
        <is>
          <t>OSBY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18898-2019</t>
        </is>
      </c>
      <c r="B77" s="1" t="n">
        <v>43563</v>
      </c>
      <c r="C77" s="1" t="n">
        <v>45188</v>
      </c>
      <c r="D77" t="inlineStr">
        <is>
          <t>SKÅNE LÄN</t>
        </is>
      </c>
      <c r="E77" t="inlineStr">
        <is>
          <t>OSBY</t>
        </is>
      </c>
      <c r="G77" t="n">
        <v>5.2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19820-2019</t>
        </is>
      </c>
      <c r="B78" s="1" t="n">
        <v>43567</v>
      </c>
      <c r="C78" s="1" t="n">
        <v>45188</v>
      </c>
      <c r="D78" t="inlineStr">
        <is>
          <t>SKÅNE LÄN</t>
        </is>
      </c>
      <c r="E78" t="inlineStr">
        <is>
          <t>OSBY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20239-2019</t>
        </is>
      </c>
      <c r="B79" s="1" t="n">
        <v>43567</v>
      </c>
      <c r="C79" s="1" t="n">
        <v>45188</v>
      </c>
      <c r="D79" t="inlineStr">
        <is>
          <t>SKÅNE LÄN</t>
        </is>
      </c>
      <c r="E79" t="inlineStr">
        <is>
          <t>OSBY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20082-2019</t>
        </is>
      </c>
      <c r="B80" s="1" t="n">
        <v>43570</v>
      </c>
      <c r="C80" s="1" t="n">
        <v>45188</v>
      </c>
      <c r="D80" t="inlineStr">
        <is>
          <t>SKÅNE LÄN</t>
        </is>
      </c>
      <c r="E80" t="inlineStr">
        <is>
          <t>OSBY</t>
        </is>
      </c>
      <c r="G80" t="n">
        <v>2.9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20515-2019</t>
        </is>
      </c>
      <c r="B81" s="1" t="n">
        <v>43572</v>
      </c>
      <c r="C81" s="1" t="n">
        <v>45188</v>
      </c>
      <c r="D81" t="inlineStr">
        <is>
          <t>SKÅNE LÄN</t>
        </is>
      </c>
      <c r="E81" t="inlineStr">
        <is>
          <t>OSBY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20555-2019</t>
        </is>
      </c>
      <c r="B82" s="1" t="n">
        <v>43572</v>
      </c>
      <c r="C82" s="1" t="n">
        <v>45188</v>
      </c>
      <c r="D82" t="inlineStr">
        <is>
          <t>SKÅNE LÄN</t>
        </is>
      </c>
      <c r="E82" t="inlineStr">
        <is>
          <t>OSBY</t>
        </is>
      </c>
      <c r="G82" t="n">
        <v>2.7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20980-2019</t>
        </is>
      </c>
      <c r="B83" s="1" t="n">
        <v>43574</v>
      </c>
      <c r="C83" s="1" t="n">
        <v>45188</v>
      </c>
      <c r="D83" t="inlineStr">
        <is>
          <t>SKÅNE LÄN</t>
        </is>
      </c>
      <c r="E83" t="inlineStr">
        <is>
          <t>OSBY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20921-2019</t>
        </is>
      </c>
      <c r="B84" s="1" t="n">
        <v>43574</v>
      </c>
      <c r="C84" s="1" t="n">
        <v>45188</v>
      </c>
      <c r="D84" t="inlineStr">
        <is>
          <t>SKÅNE LÄN</t>
        </is>
      </c>
      <c r="E84" t="inlineStr">
        <is>
          <t>OSBY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20934-2019</t>
        </is>
      </c>
      <c r="B85" s="1" t="n">
        <v>43574</v>
      </c>
      <c r="C85" s="1" t="n">
        <v>45188</v>
      </c>
      <c r="D85" t="inlineStr">
        <is>
          <t>SKÅNE LÄN</t>
        </is>
      </c>
      <c r="E85" t="inlineStr">
        <is>
          <t>OSBY</t>
        </is>
      </c>
      <c r="G85" t="n">
        <v>8.1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21637-2019</t>
        </is>
      </c>
      <c r="B86" s="1" t="n">
        <v>43581</v>
      </c>
      <c r="C86" s="1" t="n">
        <v>45188</v>
      </c>
      <c r="D86" t="inlineStr">
        <is>
          <t>SKÅNE LÄN</t>
        </is>
      </c>
      <c r="E86" t="inlineStr">
        <is>
          <t>OSBY</t>
        </is>
      </c>
      <c r="G86" t="n">
        <v>3.4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22176-2019</t>
        </is>
      </c>
      <c r="B87" s="1" t="n">
        <v>43585</v>
      </c>
      <c r="C87" s="1" t="n">
        <v>45188</v>
      </c>
      <c r="D87" t="inlineStr">
        <is>
          <t>SKÅNE LÄN</t>
        </is>
      </c>
      <c r="E87" t="inlineStr">
        <is>
          <t>OSBY</t>
        </is>
      </c>
      <c r="G87" t="n">
        <v>7.3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22177-2019</t>
        </is>
      </c>
      <c r="B88" s="1" t="n">
        <v>43585</v>
      </c>
      <c r="C88" s="1" t="n">
        <v>45188</v>
      </c>
      <c r="D88" t="inlineStr">
        <is>
          <t>SKÅNE LÄN</t>
        </is>
      </c>
      <c r="E88" t="inlineStr">
        <is>
          <t>OSBY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22164-2019</t>
        </is>
      </c>
      <c r="B89" s="1" t="n">
        <v>43585</v>
      </c>
      <c r="C89" s="1" t="n">
        <v>45188</v>
      </c>
      <c r="D89" t="inlineStr">
        <is>
          <t>SKÅNE LÄN</t>
        </is>
      </c>
      <c r="E89" t="inlineStr">
        <is>
          <t>OSBY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22328-2019</t>
        </is>
      </c>
      <c r="B90" s="1" t="n">
        <v>43586</v>
      </c>
      <c r="C90" s="1" t="n">
        <v>45188</v>
      </c>
      <c r="D90" t="inlineStr">
        <is>
          <t>SKÅNE LÄN</t>
        </is>
      </c>
      <c r="E90" t="inlineStr">
        <is>
          <t>OSBY</t>
        </is>
      </c>
      <c r="F90" t="inlineStr">
        <is>
          <t>Naturvårdsverket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22638-2019</t>
        </is>
      </c>
      <c r="B91" s="1" t="n">
        <v>43588</v>
      </c>
      <c r="C91" s="1" t="n">
        <v>45188</v>
      </c>
      <c r="D91" t="inlineStr">
        <is>
          <t>SKÅNE LÄN</t>
        </is>
      </c>
      <c r="E91" t="inlineStr">
        <is>
          <t>OSBY</t>
        </is>
      </c>
      <c r="G91" t="n">
        <v>0.2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24824-2019</t>
        </is>
      </c>
      <c r="B92" s="1" t="n">
        <v>43602</v>
      </c>
      <c r="C92" s="1" t="n">
        <v>45188</v>
      </c>
      <c r="D92" t="inlineStr">
        <is>
          <t>SKÅNE LÄN</t>
        </is>
      </c>
      <c r="E92" t="inlineStr">
        <is>
          <t>OSBY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26100-2019</t>
        </is>
      </c>
      <c r="B93" s="1" t="n">
        <v>43609</v>
      </c>
      <c r="C93" s="1" t="n">
        <v>45188</v>
      </c>
      <c r="D93" t="inlineStr">
        <is>
          <t>SKÅNE LÄN</t>
        </is>
      </c>
      <c r="E93" t="inlineStr">
        <is>
          <t>OSBY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27649-2019</t>
        </is>
      </c>
      <c r="B94" s="1" t="n">
        <v>43619</v>
      </c>
      <c r="C94" s="1" t="n">
        <v>45188</v>
      </c>
      <c r="D94" t="inlineStr">
        <is>
          <t>SKÅNE LÄN</t>
        </is>
      </c>
      <c r="E94" t="inlineStr">
        <is>
          <t>OSBY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28161-2019</t>
        </is>
      </c>
      <c r="B95" s="1" t="n">
        <v>43621</v>
      </c>
      <c r="C95" s="1" t="n">
        <v>45188</v>
      </c>
      <c r="D95" t="inlineStr">
        <is>
          <t>SKÅNE LÄN</t>
        </is>
      </c>
      <c r="E95" t="inlineStr">
        <is>
          <t>OSBY</t>
        </is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31619-2019</t>
        </is>
      </c>
      <c r="B96" s="1" t="n">
        <v>43642</v>
      </c>
      <c r="C96" s="1" t="n">
        <v>45188</v>
      </c>
      <c r="D96" t="inlineStr">
        <is>
          <t>SKÅNE LÄN</t>
        </is>
      </c>
      <c r="E96" t="inlineStr">
        <is>
          <t>OSBY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31795-2019</t>
        </is>
      </c>
      <c r="B97" s="1" t="n">
        <v>43642</v>
      </c>
      <c r="C97" s="1" t="n">
        <v>45188</v>
      </c>
      <c r="D97" t="inlineStr">
        <is>
          <t>SKÅNE LÄN</t>
        </is>
      </c>
      <c r="E97" t="inlineStr">
        <is>
          <t>OSBY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31790-2019</t>
        </is>
      </c>
      <c r="B98" s="1" t="n">
        <v>43642</v>
      </c>
      <c r="C98" s="1" t="n">
        <v>45188</v>
      </c>
      <c r="D98" t="inlineStr">
        <is>
          <t>SKÅNE LÄN</t>
        </is>
      </c>
      <c r="E98" t="inlineStr">
        <is>
          <t>OSBY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31803-2019</t>
        </is>
      </c>
      <c r="B99" s="1" t="n">
        <v>43642</v>
      </c>
      <c r="C99" s="1" t="n">
        <v>45188</v>
      </c>
      <c r="D99" t="inlineStr">
        <is>
          <t>SKÅNE LÄN</t>
        </is>
      </c>
      <c r="E99" t="inlineStr">
        <is>
          <t>OSBY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32352-2019</t>
        </is>
      </c>
      <c r="B100" s="1" t="n">
        <v>43644</v>
      </c>
      <c r="C100" s="1" t="n">
        <v>45188</v>
      </c>
      <c r="D100" t="inlineStr">
        <is>
          <t>SKÅNE LÄN</t>
        </is>
      </c>
      <c r="E100" t="inlineStr">
        <is>
          <t>OSBY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33125-2019</t>
        </is>
      </c>
      <c r="B101" s="1" t="n">
        <v>43649</v>
      </c>
      <c r="C101" s="1" t="n">
        <v>45188</v>
      </c>
      <c r="D101" t="inlineStr">
        <is>
          <t>SKÅNE LÄN</t>
        </is>
      </c>
      <c r="E101" t="inlineStr">
        <is>
          <t>OSBY</t>
        </is>
      </c>
      <c r="G101" t="n">
        <v>3.2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33170-2019</t>
        </is>
      </c>
      <c r="B102" s="1" t="n">
        <v>43649</v>
      </c>
      <c r="C102" s="1" t="n">
        <v>45188</v>
      </c>
      <c r="D102" t="inlineStr">
        <is>
          <t>SKÅNE LÄN</t>
        </is>
      </c>
      <c r="E102" t="inlineStr">
        <is>
          <t>OSBY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35343-2019</t>
        </is>
      </c>
      <c r="B103" s="1" t="n">
        <v>43663</v>
      </c>
      <c r="C103" s="1" t="n">
        <v>45188</v>
      </c>
      <c r="D103" t="inlineStr">
        <is>
          <t>SKÅNE LÄN</t>
        </is>
      </c>
      <c r="E103" t="inlineStr">
        <is>
          <t>OSBY</t>
        </is>
      </c>
      <c r="G103" t="n">
        <v>0.3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37598-2019</t>
        </is>
      </c>
      <c r="B104" s="1" t="n">
        <v>43680</v>
      </c>
      <c r="C104" s="1" t="n">
        <v>45188</v>
      </c>
      <c r="D104" t="inlineStr">
        <is>
          <t>SKÅNE LÄN</t>
        </is>
      </c>
      <c r="E104" t="inlineStr">
        <is>
          <t>OSBY</t>
        </is>
      </c>
      <c r="F104" t="inlineStr">
        <is>
          <t>Kyrkan</t>
        </is>
      </c>
      <c r="G104" t="n">
        <v>4.1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37595-2019</t>
        </is>
      </c>
      <c r="B105" s="1" t="n">
        <v>43680</v>
      </c>
      <c r="C105" s="1" t="n">
        <v>45188</v>
      </c>
      <c r="D105" t="inlineStr">
        <is>
          <t>SKÅNE LÄN</t>
        </is>
      </c>
      <c r="E105" t="inlineStr">
        <is>
          <t>OSBY</t>
        </is>
      </c>
      <c r="F105" t="inlineStr">
        <is>
          <t>Kyrkan</t>
        </is>
      </c>
      <c r="G105" t="n">
        <v>14.2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38817-2019</t>
        </is>
      </c>
      <c r="B106" s="1" t="n">
        <v>43689</v>
      </c>
      <c r="C106" s="1" t="n">
        <v>45188</v>
      </c>
      <c r="D106" t="inlineStr">
        <is>
          <t>SKÅNE LÄN</t>
        </is>
      </c>
      <c r="E106" t="inlineStr">
        <is>
          <t>OSBY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41197-2019</t>
        </is>
      </c>
      <c r="B107" s="1" t="n">
        <v>43698</v>
      </c>
      <c r="C107" s="1" t="n">
        <v>45188</v>
      </c>
      <c r="D107" t="inlineStr">
        <is>
          <t>SKÅNE LÄN</t>
        </is>
      </c>
      <c r="E107" t="inlineStr">
        <is>
          <t>OSBY</t>
        </is>
      </c>
      <c r="G107" t="n">
        <v>3.2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42552-2019</t>
        </is>
      </c>
      <c r="B108" s="1" t="n">
        <v>43704</v>
      </c>
      <c r="C108" s="1" t="n">
        <v>45188</v>
      </c>
      <c r="D108" t="inlineStr">
        <is>
          <t>SKÅNE LÄN</t>
        </is>
      </c>
      <c r="E108" t="inlineStr">
        <is>
          <t>OSBY</t>
        </is>
      </c>
      <c r="G108" t="n">
        <v>2.7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42674-2019</t>
        </is>
      </c>
      <c r="B109" s="1" t="n">
        <v>43704</v>
      </c>
      <c r="C109" s="1" t="n">
        <v>45188</v>
      </c>
      <c r="D109" t="inlineStr">
        <is>
          <t>SKÅNE LÄN</t>
        </is>
      </c>
      <c r="E109" t="inlineStr">
        <is>
          <t>OSBY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42696-2019</t>
        </is>
      </c>
      <c r="B110" s="1" t="n">
        <v>43704</v>
      </c>
      <c r="C110" s="1" t="n">
        <v>45188</v>
      </c>
      <c r="D110" t="inlineStr">
        <is>
          <t>SKÅNE LÄN</t>
        </is>
      </c>
      <c r="E110" t="inlineStr">
        <is>
          <t>OSBY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42742-2019</t>
        </is>
      </c>
      <c r="B111" s="1" t="n">
        <v>43704</v>
      </c>
      <c r="C111" s="1" t="n">
        <v>45188</v>
      </c>
      <c r="D111" t="inlineStr">
        <is>
          <t>SKÅNE LÄN</t>
        </is>
      </c>
      <c r="E111" t="inlineStr">
        <is>
          <t>OSBY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43555-2019</t>
        </is>
      </c>
      <c r="B112" s="1" t="n">
        <v>43706</v>
      </c>
      <c r="C112" s="1" t="n">
        <v>45188</v>
      </c>
      <c r="D112" t="inlineStr">
        <is>
          <t>SKÅNE LÄN</t>
        </is>
      </c>
      <c r="E112" t="inlineStr">
        <is>
          <t>OSBY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44373-2019</t>
        </is>
      </c>
      <c r="B113" s="1" t="n">
        <v>43711</v>
      </c>
      <c r="C113" s="1" t="n">
        <v>45188</v>
      </c>
      <c r="D113" t="inlineStr">
        <is>
          <t>SKÅNE LÄN</t>
        </is>
      </c>
      <c r="E113" t="inlineStr">
        <is>
          <t>OSBY</t>
        </is>
      </c>
      <c r="F113" t="inlineStr">
        <is>
          <t>Sveaskog</t>
        </is>
      </c>
      <c r="G113" t="n">
        <v>5.1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44346-2019</t>
        </is>
      </c>
      <c r="B114" s="1" t="n">
        <v>43711</v>
      </c>
      <c r="C114" s="1" t="n">
        <v>45188</v>
      </c>
      <c r="D114" t="inlineStr">
        <is>
          <t>SKÅNE LÄN</t>
        </is>
      </c>
      <c r="E114" t="inlineStr">
        <is>
          <t>OSBY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44368-2019</t>
        </is>
      </c>
      <c r="B115" s="1" t="n">
        <v>43711</v>
      </c>
      <c r="C115" s="1" t="n">
        <v>45188</v>
      </c>
      <c r="D115" t="inlineStr">
        <is>
          <t>SKÅNE LÄN</t>
        </is>
      </c>
      <c r="E115" t="inlineStr">
        <is>
          <t>OSBY</t>
        </is>
      </c>
      <c r="F115" t="inlineStr">
        <is>
          <t>Sveaskog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44534-2019</t>
        </is>
      </c>
      <c r="B116" s="1" t="n">
        <v>43711</v>
      </c>
      <c r="C116" s="1" t="n">
        <v>45188</v>
      </c>
      <c r="D116" t="inlineStr">
        <is>
          <t>SKÅNE LÄN</t>
        </is>
      </c>
      <c r="E116" t="inlineStr">
        <is>
          <t>OSBY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44493-2019</t>
        </is>
      </c>
      <c r="B117" s="1" t="n">
        <v>43711</v>
      </c>
      <c r="C117" s="1" t="n">
        <v>45188</v>
      </c>
      <c r="D117" t="inlineStr">
        <is>
          <t>SKÅNE LÄN</t>
        </is>
      </c>
      <c r="E117" t="inlineStr">
        <is>
          <t>OSBY</t>
        </is>
      </c>
      <c r="F117" t="inlineStr">
        <is>
          <t>Naturvårdsverket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44532-2019</t>
        </is>
      </c>
      <c r="B118" s="1" t="n">
        <v>43711</v>
      </c>
      <c r="C118" s="1" t="n">
        <v>45188</v>
      </c>
      <c r="D118" t="inlineStr">
        <is>
          <t>SKÅNE LÄN</t>
        </is>
      </c>
      <c r="E118" t="inlineStr">
        <is>
          <t>OSBY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45867-2019</t>
        </is>
      </c>
      <c r="B119" s="1" t="n">
        <v>43712</v>
      </c>
      <c r="C119" s="1" t="n">
        <v>45188</v>
      </c>
      <c r="D119" t="inlineStr">
        <is>
          <t>SKÅNE LÄN</t>
        </is>
      </c>
      <c r="E119" t="inlineStr">
        <is>
          <t>OSBY</t>
        </is>
      </c>
      <c r="F119" t="inlineStr">
        <is>
          <t>Sveaskog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44831-2019</t>
        </is>
      </c>
      <c r="B120" s="1" t="n">
        <v>43712</v>
      </c>
      <c r="C120" s="1" t="n">
        <v>45188</v>
      </c>
      <c r="D120" t="inlineStr">
        <is>
          <t>SKÅNE LÄN</t>
        </is>
      </c>
      <c r="E120" t="inlineStr">
        <is>
          <t>OSBY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45308-2019</t>
        </is>
      </c>
      <c r="B121" s="1" t="n">
        <v>43714</v>
      </c>
      <c r="C121" s="1" t="n">
        <v>45188</v>
      </c>
      <c r="D121" t="inlineStr">
        <is>
          <t>SKÅNE LÄN</t>
        </is>
      </c>
      <c r="E121" t="inlineStr">
        <is>
          <t>OSBY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46096-2019</t>
        </is>
      </c>
      <c r="B122" s="1" t="n">
        <v>43718</v>
      </c>
      <c r="C122" s="1" t="n">
        <v>45188</v>
      </c>
      <c r="D122" t="inlineStr">
        <is>
          <t>SKÅNE LÄN</t>
        </is>
      </c>
      <c r="E122" t="inlineStr">
        <is>
          <t>OSBY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46006-2019</t>
        </is>
      </c>
      <c r="B123" s="1" t="n">
        <v>43718</v>
      </c>
      <c r="C123" s="1" t="n">
        <v>45188</v>
      </c>
      <c r="D123" t="inlineStr">
        <is>
          <t>SKÅNE LÄN</t>
        </is>
      </c>
      <c r="E123" t="inlineStr">
        <is>
          <t>OSBY</t>
        </is>
      </c>
      <c r="G123" t="n">
        <v>2.7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47546-2019</t>
        </is>
      </c>
      <c r="B124" s="1" t="n">
        <v>43724</v>
      </c>
      <c r="C124" s="1" t="n">
        <v>45188</v>
      </c>
      <c r="D124" t="inlineStr">
        <is>
          <t>SKÅNE LÄN</t>
        </is>
      </c>
      <c r="E124" t="inlineStr">
        <is>
          <t>OSBY</t>
        </is>
      </c>
      <c r="F124" t="inlineStr">
        <is>
          <t>Naturvårdsverket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47540-2019</t>
        </is>
      </c>
      <c r="B125" s="1" t="n">
        <v>43724</v>
      </c>
      <c r="C125" s="1" t="n">
        <v>45188</v>
      </c>
      <c r="D125" t="inlineStr">
        <is>
          <t>SKÅNE LÄN</t>
        </is>
      </c>
      <c r="E125" t="inlineStr">
        <is>
          <t>OSBY</t>
        </is>
      </c>
      <c r="F125" t="inlineStr">
        <is>
          <t>Naturvårdsverket</t>
        </is>
      </c>
      <c r="G125" t="n">
        <v>2.8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47445-2019</t>
        </is>
      </c>
      <c r="B126" s="1" t="n">
        <v>43724</v>
      </c>
      <c r="C126" s="1" t="n">
        <v>45188</v>
      </c>
      <c r="D126" t="inlineStr">
        <is>
          <t>SKÅNE LÄN</t>
        </is>
      </c>
      <c r="E126" t="inlineStr">
        <is>
          <t>OSBY</t>
        </is>
      </c>
      <c r="G126" t="n">
        <v>3.3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48103-2019</t>
        </is>
      </c>
      <c r="B127" s="1" t="n">
        <v>43725</v>
      </c>
      <c r="C127" s="1" t="n">
        <v>45188</v>
      </c>
      <c r="D127" t="inlineStr">
        <is>
          <t>SKÅNE LÄN</t>
        </is>
      </c>
      <c r="E127" t="inlineStr">
        <is>
          <t>OSBY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49311-2019</t>
        </is>
      </c>
      <c r="B128" s="1" t="n">
        <v>43731</v>
      </c>
      <c r="C128" s="1" t="n">
        <v>45188</v>
      </c>
      <c r="D128" t="inlineStr">
        <is>
          <t>SKÅNE LÄN</t>
        </is>
      </c>
      <c r="E128" t="inlineStr">
        <is>
          <t>OSBY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49552-2019</t>
        </is>
      </c>
      <c r="B129" s="1" t="n">
        <v>43732</v>
      </c>
      <c r="C129" s="1" t="n">
        <v>45188</v>
      </c>
      <c r="D129" t="inlineStr">
        <is>
          <t>SKÅNE LÄN</t>
        </is>
      </c>
      <c r="E129" t="inlineStr">
        <is>
          <t>OSBY</t>
        </is>
      </c>
      <c r="G129" t="n">
        <v>2.3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50398-2019</t>
        </is>
      </c>
      <c r="B130" s="1" t="n">
        <v>43735</v>
      </c>
      <c r="C130" s="1" t="n">
        <v>45188</v>
      </c>
      <c r="D130" t="inlineStr">
        <is>
          <t>SKÅNE LÄN</t>
        </is>
      </c>
      <c r="E130" t="inlineStr">
        <is>
          <t>OSBY</t>
        </is>
      </c>
      <c r="G130" t="n">
        <v>3.9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51982-2019</t>
        </is>
      </c>
      <c r="B131" s="1" t="n">
        <v>43742</v>
      </c>
      <c r="C131" s="1" t="n">
        <v>45188</v>
      </c>
      <c r="D131" t="inlineStr">
        <is>
          <t>SKÅNE LÄN</t>
        </is>
      </c>
      <c r="E131" t="inlineStr">
        <is>
          <t>OSBY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51990-2019</t>
        </is>
      </c>
      <c r="B132" s="1" t="n">
        <v>43742</v>
      </c>
      <c r="C132" s="1" t="n">
        <v>45188</v>
      </c>
      <c r="D132" t="inlineStr">
        <is>
          <t>SKÅNE LÄN</t>
        </is>
      </c>
      <c r="E132" t="inlineStr">
        <is>
          <t>OSBY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51988-2019</t>
        </is>
      </c>
      <c r="B133" s="1" t="n">
        <v>43742</v>
      </c>
      <c r="C133" s="1" t="n">
        <v>45188</v>
      </c>
      <c r="D133" t="inlineStr">
        <is>
          <t>SKÅNE LÄN</t>
        </is>
      </c>
      <c r="E133" t="inlineStr">
        <is>
          <t>OSBY</t>
        </is>
      </c>
      <c r="G133" t="n">
        <v>0.3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56451-2019</t>
        </is>
      </c>
      <c r="B134" s="1" t="n">
        <v>43762</v>
      </c>
      <c r="C134" s="1" t="n">
        <v>45188</v>
      </c>
      <c r="D134" t="inlineStr">
        <is>
          <t>SKÅNE LÄN</t>
        </is>
      </c>
      <c r="E134" t="inlineStr">
        <is>
          <t>OSBY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57178-2019</t>
        </is>
      </c>
      <c r="B135" s="1" t="n">
        <v>43766</v>
      </c>
      <c r="C135" s="1" t="n">
        <v>45188</v>
      </c>
      <c r="D135" t="inlineStr">
        <is>
          <t>SKÅNE LÄN</t>
        </is>
      </c>
      <c r="E135" t="inlineStr">
        <is>
          <t>OSBY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57176-2019</t>
        </is>
      </c>
      <c r="B136" s="1" t="n">
        <v>43766</v>
      </c>
      <c r="C136" s="1" t="n">
        <v>45188</v>
      </c>
      <c r="D136" t="inlineStr">
        <is>
          <t>SKÅNE LÄN</t>
        </is>
      </c>
      <c r="E136" t="inlineStr">
        <is>
          <t>OSBY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57203-2019</t>
        </is>
      </c>
      <c r="B137" s="1" t="n">
        <v>43767</v>
      </c>
      <c r="C137" s="1" t="n">
        <v>45188</v>
      </c>
      <c r="D137" t="inlineStr">
        <is>
          <t>SKÅNE LÄN</t>
        </is>
      </c>
      <c r="E137" t="inlineStr">
        <is>
          <t>OSBY</t>
        </is>
      </c>
      <c r="F137" t="inlineStr">
        <is>
          <t>Naturvårdsverket</t>
        </is>
      </c>
      <c r="G137" t="n">
        <v>2.2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57191-2019</t>
        </is>
      </c>
      <c r="B138" s="1" t="n">
        <v>43767</v>
      </c>
      <c r="C138" s="1" t="n">
        <v>45188</v>
      </c>
      <c r="D138" t="inlineStr">
        <is>
          <t>SKÅNE LÄN</t>
        </is>
      </c>
      <c r="E138" t="inlineStr">
        <is>
          <t>OSBY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57402-2019</t>
        </is>
      </c>
      <c r="B139" s="1" t="n">
        <v>43767</v>
      </c>
      <c r="C139" s="1" t="n">
        <v>45188</v>
      </c>
      <c r="D139" t="inlineStr">
        <is>
          <t>SKÅNE LÄN</t>
        </is>
      </c>
      <c r="E139" t="inlineStr">
        <is>
          <t>OSBY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58023-2019</t>
        </is>
      </c>
      <c r="B140" s="1" t="n">
        <v>43769</v>
      </c>
      <c r="C140" s="1" t="n">
        <v>45188</v>
      </c>
      <c r="D140" t="inlineStr">
        <is>
          <t>SKÅNE LÄN</t>
        </is>
      </c>
      <c r="E140" t="inlineStr">
        <is>
          <t>OSBY</t>
        </is>
      </c>
      <c r="G140" t="n">
        <v>2.4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58508-2019</t>
        </is>
      </c>
      <c r="B141" s="1" t="n">
        <v>43773</v>
      </c>
      <c r="C141" s="1" t="n">
        <v>45188</v>
      </c>
      <c r="D141" t="inlineStr">
        <is>
          <t>SKÅNE LÄN</t>
        </is>
      </c>
      <c r="E141" t="inlineStr">
        <is>
          <t>OSBY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61926-2019</t>
        </is>
      </c>
      <c r="B142" s="1" t="n">
        <v>43781</v>
      </c>
      <c r="C142" s="1" t="n">
        <v>45188</v>
      </c>
      <c r="D142" t="inlineStr">
        <is>
          <t>SKÅNE LÄN</t>
        </is>
      </c>
      <c r="E142" t="inlineStr">
        <is>
          <t>OSBY</t>
        </is>
      </c>
      <c r="G142" t="n">
        <v>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61565-2019</t>
        </is>
      </c>
      <c r="B143" s="1" t="n">
        <v>43784</v>
      </c>
      <c r="C143" s="1" t="n">
        <v>45188</v>
      </c>
      <c r="D143" t="inlineStr">
        <is>
          <t>SKÅNE LÄN</t>
        </is>
      </c>
      <c r="E143" t="inlineStr">
        <is>
          <t>OSBY</t>
        </is>
      </c>
      <c r="F143" t="inlineStr">
        <is>
          <t>Sveaskog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63073-2019</t>
        </is>
      </c>
      <c r="B144" s="1" t="n">
        <v>43791</v>
      </c>
      <c r="C144" s="1" t="n">
        <v>45188</v>
      </c>
      <c r="D144" t="inlineStr">
        <is>
          <t>SKÅNE LÄN</t>
        </is>
      </c>
      <c r="E144" t="inlineStr">
        <is>
          <t>OSBY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63031-2019</t>
        </is>
      </c>
      <c r="B145" s="1" t="n">
        <v>43791</v>
      </c>
      <c r="C145" s="1" t="n">
        <v>45188</v>
      </c>
      <c r="D145" t="inlineStr">
        <is>
          <t>SKÅNE LÄN</t>
        </is>
      </c>
      <c r="E145" t="inlineStr">
        <is>
          <t>OSBY</t>
        </is>
      </c>
      <c r="G145" t="n">
        <v>0.2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66083-2019</t>
        </is>
      </c>
      <c r="B146" s="1" t="n">
        <v>43807</v>
      </c>
      <c r="C146" s="1" t="n">
        <v>45188</v>
      </c>
      <c r="D146" t="inlineStr">
        <is>
          <t>SKÅNE LÄN</t>
        </is>
      </c>
      <c r="E146" t="inlineStr">
        <is>
          <t>OSBY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66085-2019</t>
        </is>
      </c>
      <c r="B147" s="1" t="n">
        <v>43807</v>
      </c>
      <c r="C147" s="1" t="n">
        <v>45188</v>
      </c>
      <c r="D147" t="inlineStr">
        <is>
          <t>SKÅNE LÄN</t>
        </is>
      </c>
      <c r="E147" t="inlineStr">
        <is>
          <t>OSBY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1379-2020</t>
        </is>
      </c>
      <c r="B148" s="1" t="n">
        <v>43822</v>
      </c>
      <c r="C148" s="1" t="n">
        <v>45188</v>
      </c>
      <c r="D148" t="inlineStr">
        <is>
          <t>SKÅNE LÄN</t>
        </is>
      </c>
      <c r="E148" t="inlineStr">
        <is>
          <t>OSBY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1382-2020</t>
        </is>
      </c>
      <c r="B149" s="1" t="n">
        <v>43822</v>
      </c>
      <c r="C149" s="1" t="n">
        <v>45188</v>
      </c>
      <c r="D149" t="inlineStr">
        <is>
          <t>SKÅNE LÄN</t>
        </is>
      </c>
      <c r="E149" t="inlineStr">
        <is>
          <t>OSBY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1372-2020</t>
        </is>
      </c>
      <c r="B150" s="1" t="n">
        <v>43822</v>
      </c>
      <c r="C150" s="1" t="n">
        <v>45188</v>
      </c>
      <c r="D150" t="inlineStr">
        <is>
          <t>SKÅNE LÄN</t>
        </is>
      </c>
      <c r="E150" t="inlineStr">
        <is>
          <t>OSBY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607-2020</t>
        </is>
      </c>
      <c r="B151" s="1" t="n">
        <v>43838</v>
      </c>
      <c r="C151" s="1" t="n">
        <v>45188</v>
      </c>
      <c r="D151" t="inlineStr">
        <is>
          <t>SKÅNE LÄN</t>
        </is>
      </c>
      <c r="E151" t="inlineStr">
        <is>
          <t>OSBY</t>
        </is>
      </c>
      <c r="F151" t="inlineStr">
        <is>
          <t>Sveaskog</t>
        </is>
      </c>
      <c r="G151" t="n">
        <v>3.3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850-2020</t>
        </is>
      </c>
      <c r="B152" s="1" t="n">
        <v>43839</v>
      </c>
      <c r="C152" s="1" t="n">
        <v>45188</v>
      </c>
      <c r="D152" t="inlineStr">
        <is>
          <t>SKÅNE LÄN</t>
        </is>
      </c>
      <c r="E152" t="inlineStr">
        <is>
          <t>OSBY</t>
        </is>
      </c>
      <c r="F152" t="inlineStr">
        <is>
          <t>Kyrkan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1345-2020</t>
        </is>
      </c>
      <c r="B153" s="1" t="n">
        <v>43843</v>
      </c>
      <c r="C153" s="1" t="n">
        <v>45188</v>
      </c>
      <c r="D153" t="inlineStr">
        <is>
          <t>SKÅNE LÄN</t>
        </is>
      </c>
      <c r="E153" t="inlineStr">
        <is>
          <t>OSBY</t>
        </is>
      </c>
      <c r="F153" t="inlineStr">
        <is>
          <t>Kyrkan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1413-2020</t>
        </is>
      </c>
      <c r="B154" s="1" t="n">
        <v>43843</v>
      </c>
      <c r="C154" s="1" t="n">
        <v>45188</v>
      </c>
      <c r="D154" t="inlineStr">
        <is>
          <t>SKÅNE LÄN</t>
        </is>
      </c>
      <c r="E154" t="inlineStr">
        <is>
          <t>OSBY</t>
        </is>
      </c>
      <c r="F154" t="inlineStr">
        <is>
          <t>Sveaskog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1901-2020</t>
        </is>
      </c>
      <c r="B155" s="1" t="n">
        <v>43845</v>
      </c>
      <c r="C155" s="1" t="n">
        <v>45188</v>
      </c>
      <c r="D155" t="inlineStr">
        <is>
          <t>SKÅNE LÄN</t>
        </is>
      </c>
      <c r="E155" t="inlineStr">
        <is>
          <t>OSBY</t>
        </is>
      </c>
      <c r="F155" t="inlineStr">
        <is>
          <t>Sveaskog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3965-2020</t>
        </is>
      </c>
      <c r="B156" s="1" t="n">
        <v>43854</v>
      </c>
      <c r="C156" s="1" t="n">
        <v>45188</v>
      </c>
      <c r="D156" t="inlineStr">
        <is>
          <t>SKÅNE LÄN</t>
        </is>
      </c>
      <c r="E156" t="inlineStr">
        <is>
          <t>OSBY</t>
        </is>
      </c>
      <c r="G156" t="n">
        <v>2.8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4385-2020</t>
        </is>
      </c>
      <c r="B157" s="1" t="n">
        <v>43858</v>
      </c>
      <c r="C157" s="1" t="n">
        <v>45188</v>
      </c>
      <c r="D157" t="inlineStr">
        <is>
          <t>SKÅNE LÄN</t>
        </is>
      </c>
      <c r="E157" t="inlineStr">
        <is>
          <t>OSBY</t>
        </is>
      </c>
      <c r="G157" t="n">
        <v>4.4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5852-2020</t>
        </is>
      </c>
      <c r="B158" s="1" t="n">
        <v>43864</v>
      </c>
      <c r="C158" s="1" t="n">
        <v>45188</v>
      </c>
      <c r="D158" t="inlineStr">
        <is>
          <t>SKÅNE LÄN</t>
        </is>
      </c>
      <c r="E158" t="inlineStr">
        <is>
          <t>OSBY</t>
        </is>
      </c>
      <c r="F158" t="inlineStr">
        <is>
          <t>Sveaskog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5855-2020</t>
        </is>
      </c>
      <c r="B159" s="1" t="n">
        <v>43864</v>
      </c>
      <c r="C159" s="1" t="n">
        <v>45188</v>
      </c>
      <c r="D159" t="inlineStr">
        <is>
          <t>SKÅNE LÄN</t>
        </is>
      </c>
      <c r="E159" t="inlineStr">
        <is>
          <t>OSBY</t>
        </is>
      </c>
      <c r="F159" t="inlineStr">
        <is>
          <t>Sveaskog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8632-2020</t>
        </is>
      </c>
      <c r="B160" s="1" t="n">
        <v>43875</v>
      </c>
      <c r="C160" s="1" t="n">
        <v>45188</v>
      </c>
      <c r="D160" t="inlineStr">
        <is>
          <t>SKÅNE LÄN</t>
        </is>
      </c>
      <c r="E160" t="inlineStr">
        <is>
          <t>OSBY</t>
        </is>
      </c>
      <c r="G160" t="n">
        <v>4.4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8660-2020</t>
        </is>
      </c>
      <c r="B161" s="1" t="n">
        <v>43878</v>
      </c>
      <c r="C161" s="1" t="n">
        <v>45188</v>
      </c>
      <c r="D161" t="inlineStr">
        <is>
          <t>SKÅNE LÄN</t>
        </is>
      </c>
      <c r="E161" t="inlineStr">
        <is>
          <t>OSBY</t>
        </is>
      </c>
      <c r="G161" t="n">
        <v>11.4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8968-2020</t>
        </is>
      </c>
      <c r="B162" s="1" t="n">
        <v>43878</v>
      </c>
      <c r="C162" s="1" t="n">
        <v>45188</v>
      </c>
      <c r="D162" t="inlineStr">
        <is>
          <t>SKÅNE LÄN</t>
        </is>
      </c>
      <c r="E162" t="inlineStr">
        <is>
          <t>OSBY</t>
        </is>
      </c>
      <c r="F162" t="inlineStr">
        <is>
          <t>Naturvårdsverket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12657-2020</t>
        </is>
      </c>
      <c r="B163" s="1" t="n">
        <v>43878</v>
      </c>
      <c r="C163" s="1" t="n">
        <v>45188</v>
      </c>
      <c r="D163" t="inlineStr">
        <is>
          <t>SKÅNE LÄN</t>
        </is>
      </c>
      <c r="E163" t="inlineStr">
        <is>
          <t>OSBY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8641-2020</t>
        </is>
      </c>
      <c r="B164" s="1" t="n">
        <v>43878</v>
      </c>
      <c r="C164" s="1" t="n">
        <v>45188</v>
      </c>
      <c r="D164" t="inlineStr">
        <is>
          <t>SKÅNE LÄN</t>
        </is>
      </c>
      <c r="E164" t="inlineStr">
        <is>
          <t>OSBY</t>
        </is>
      </c>
      <c r="G164" t="n">
        <v>12.4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12661-2020</t>
        </is>
      </c>
      <c r="B165" s="1" t="n">
        <v>43878</v>
      </c>
      <c r="C165" s="1" t="n">
        <v>45188</v>
      </c>
      <c r="D165" t="inlineStr">
        <is>
          <t>SKÅNE LÄN</t>
        </is>
      </c>
      <c r="E165" t="inlineStr">
        <is>
          <t>OSBY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9259-2020</t>
        </is>
      </c>
      <c r="B166" s="1" t="n">
        <v>43879</v>
      </c>
      <c r="C166" s="1" t="n">
        <v>45188</v>
      </c>
      <c r="D166" t="inlineStr">
        <is>
          <t>SKÅNE LÄN</t>
        </is>
      </c>
      <c r="E166" t="inlineStr">
        <is>
          <t>OSBY</t>
        </is>
      </c>
      <c r="G166" t="n">
        <v>4.2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9778-2020</t>
        </is>
      </c>
      <c r="B167" s="1" t="n">
        <v>43881</v>
      </c>
      <c r="C167" s="1" t="n">
        <v>45188</v>
      </c>
      <c r="D167" t="inlineStr">
        <is>
          <t>SKÅNE LÄN</t>
        </is>
      </c>
      <c r="E167" t="inlineStr">
        <is>
          <t>OSBY</t>
        </is>
      </c>
      <c r="G167" t="n">
        <v>4.8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10445-2020</t>
        </is>
      </c>
      <c r="B168" s="1" t="n">
        <v>43886</v>
      </c>
      <c r="C168" s="1" t="n">
        <v>45188</v>
      </c>
      <c r="D168" t="inlineStr">
        <is>
          <t>SKÅNE LÄN</t>
        </is>
      </c>
      <c r="E168" t="inlineStr">
        <is>
          <t>OSBY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10149-2020</t>
        </is>
      </c>
      <c r="B169" s="1" t="n">
        <v>43887</v>
      </c>
      <c r="C169" s="1" t="n">
        <v>45188</v>
      </c>
      <c r="D169" t="inlineStr">
        <is>
          <t>SKÅNE LÄN</t>
        </is>
      </c>
      <c r="E169" t="inlineStr">
        <is>
          <t>OSBY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12175-2020</t>
        </is>
      </c>
      <c r="B170" s="1" t="n">
        <v>43895</v>
      </c>
      <c r="C170" s="1" t="n">
        <v>45188</v>
      </c>
      <c r="D170" t="inlineStr">
        <is>
          <t>SKÅNE LÄN</t>
        </is>
      </c>
      <c r="E170" t="inlineStr">
        <is>
          <t>OSBY</t>
        </is>
      </c>
      <c r="G170" t="n">
        <v>1.8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12401-2020</t>
        </is>
      </c>
      <c r="B171" s="1" t="n">
        <v>43896</v>
      </c>
      <c r="C171" s="1" t="n">
        <v>45188</v>
      </c>
      <c r="D171" t="inlineStr">
        <is>
          <t>SKÅNE LÄN</t>
        </is>
      </c>
      <c r="E171" t="inlineStr">
        <is>
          <t>OSBY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12400-2020</t>
        </is>
      </c>
      <c r="B172" s="1" t="n">
        <v>43896</v>
      </c>
      <c r="C172" s="1" t="n">
        <v>45188</v>
      </c>
      <c r="D172" t="inlineStr">
        <is>
          <t>SKÅNE LÄN</t>
        </is>
      </c>
      <c r="E172" t="inlineStr">
        <is>
          <t>OSBY</t>
        </is>
      </c>
      <c r="G172" t="n">
        <v>2.8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13977-2020</t>
        </is>
      </c>
      <c r="B173" s="1" t="n">
        <v>43906</v>
      </c>
      <c r="C173" s="1" t="n">
        <v>45188</v>
      </c>
      <c r="D173" t="inlineStr">
        <is>
          <t>SKÅNE LÄN</t>
        </is>
      </c>
      <c r="E173" t="inlineStr">
        <is>
          <t>OSBY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14075-2020</t>
        </is>
      </c>
      <c r="B174" s="1" t="n">
        <v>43907</v>
      </c>
      <c r="C174" s="1" t="n">
        <v>45188</v>
      </c>
      <c r="D174" t="inlineStr">
        <is>
          <t>SKÅNE LÄN</t>
        </is>
      </c>
      <c r="E174" t="inlineStr">
        <is>
          <t>OSBY</t>
        </is>
      </c>
      <c r="G174" t="n">
        <v>5.7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14538-2020</t>
        </is>
      </c>
      <c r="B175" s="1" t="n">
        <v>43908</v>
      </c>
      <c r="C175" s="1" t="n">
        <v>45188</v>
      </c>
      <c r="D175" t="inlineStr">
        <is>
          <t>SKÅNE LÄN</t>
        </is>
      </c>
      <c r="E175" t="inlineStr">
        <is>
          <t>OSBY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15778-2020</t>
        </is>
      </c>
      <c r="B176" s="1" t="n">
        <v>43915</v>
      </c>
      <c r="C176" s="1" t="n">
        <v>45188</v>
      </c>
      <c r="D176" t="inlineStr">
        <is>
          <t>SKÅNE LÄN</t>
        </is>
      </c>
      <c r="E176" t="inlineStr">
        <is>
          <t>OSBY</t>
        </is>
      </c>
      <c r="G176" t="n">
        <v>7.9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17271-2020</t>
        </is>
      </c>
      <c r="B177" s="1" t="n">
        <v>43922</v>
      </c>
      <c r="C177" s="1" t="n">
        <v>45188</v>
      </c>
      <c r="D177" t="inlineStr">
        <is>
          <t>SKÅNE LÄN</t>
        </is>
      </c>
      <c r="E177" t="inlineStr">
        <is>
          <t>OSBY</t>
        </is>
      </c>
      <c r="G177" t="n">
        <v>1.6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17983-2020</t>
        </is>
      </c>
      <c r="B178" s="1" t="n">
        <v>43926</v>
      </c>
      <c r="C178" s="1" t="n">
        <v>45188</v>
      </c>
      <c r="D178" t="inlineStr">
        <is>
          <t>SKÅNE LÄN</t>
        </is>
      </c>
      <c r="E178" t="inlineStr">
        <is>
          <t>OSBY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18838-2020</t>
        </is>
      </c>
      <c r="B179" s="1" t="n">
        <v>43935</v>
      </c>
      <c r="C179" s="1" t="n">
        <v>45188</v>
      </c>
      <c r="D179" t="inlineStr">
        <is>
          <t>SKÅNE LÄN</t>
        </is>
      </c>
      <c r="E179" t="inlineStr">
        <is>
          <t>OSBY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19781-2020</t>
        </is>
      </c>
      <c r="B180" s="1" t="n">
        <v>43942</v>
      </c>
      <c r="C180" s="1" t="n">
        <v>45188</v>
      </c>
      <c r="D180" t="inlineStr">
        <is>
          <t>SKÅNE LÄN</t>
        </is>
      </c>
      <c r="E180" t="inlineStr">
        <is>
          <t>OSBY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20555-2020</t>
        </is>
      </c>
      <c r="B181" s="1" t="n">
        <v>43948</v>
      </c>
      <c r="C181" s="1" t="n">
        <v>45188</v>
      </c>
      <c r="D181" t="inlineStr">
        <is>
          <t>SKÅNE LÄN</t>
        </is>
      </c>
      <c r="E181" t="inlineStr">
        <is>
          <t>OSBY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20715-2020</t>
        </is>
      </c>
      <c r="B182" s="1" t="n">
        <v>43949</v>
      </c>
      <c r="C182" s="1" t="n">
        <v>45188</v>
      </c>
      <c r="D182" t="inlineStr">
        <is>
          <t>SKÅNE LÄN</t>
        </is>
      </c>
      <c r="E182" t="inlineStr">
        <is>
          <t>OSBY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21011-2020</t>
        </is>
      </c>
      <c r="B183" s="1" t="n">
        <v>43950</v>
      </c>
      <c r="C183" s="1" t="n">
        <v>45188</v>
      </c>
      <c r="D183" t="inlineStr">
        <is>
          <t>SKÅNE LÄN</t>
        </is>
      </c>
      <c r="E183" t="inlineStr">
        <is>
          <t>OSBY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21776-2020</t>
        </is>
      </c>
      <c r="B184" s="1" t="n">
        <v>43957</v>
      </c>
      <c r="C184" s="1" t="n">
        <v>45188</v>
      </c>
      <c r="D184" t="inlineStr">
        <is>
          <t>SKÅNE LÄN</t>
        </is>
      </c>
      <c r="E184" t="inlineStr">
        <is>
          <t>OSBY</t>
        </is>
      </c>
      <c r="F184" t="inlineStr">
        <is>
          <t>Naturvårdsverket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23238-2020</t>
        </is>
      </c>
      <c r="B185" s="1" t="n">
        <v>43966</v>
      </c>
      <c r="C185" s="1" t="n">
        <v>45188</v>
      </c>
      <c r="D185" t="inlineStr">
        <is>
          <t>SKÅNE LÄN</t>
        </is>
      </c>
      <c r="E185" t="inlineStr">
        <is>
          <t>OSBY</t>
        </is>
      </c>
      <c r="G185" t="n">
        <v>2.2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24299-2020</t>
        </is>
      </c>
      <c r="B186" s="1" t="n">
        <v>43976</v>
      </c>
      <c r="C186" s="1" t="n">
        <v>45188</v>
      </c>
      <c r="D186" t="inlineStr">
        <is>
          <t>SKÅNE LÄN</t>
        </is>
      </c>
      <c r="E186" t="inlineStr">
        <is>
          <t>OSBY</t>
        </is>
      </c>
      <c r="F186" t="inlineStr">
        <is>
          <t>Kyrkan</t>
        </is>
      </c>
      <c r="G186" t="n">
        <v>4.8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24450-2020</t>
        </is>
      </c>
      <c r="B187" s="1" t="n">
        <v>43976</v>
      </c>
      <c r="C187" s="1" t="n">
        <v>45188</v>
      </c>
      <c r="D187" t="inlineStr">
        <is>
          <t>SKÅNE LÄN</t>
        </is>
      </c>
      <c r="E187" t="inlineStr">
        <is>
          <t>OSBY</t>
        </is>
      </c>
      <c r="F187" t="inlineStr">
        <is>
          <t>Naturvårdsverket</t>
        </is>
      </c>
      <c r="G187" t="n">
        <v>1.6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24486-2020</t>
        </is>
      </c>
      <c r="B188" s="1" t="n">
        <v>43976</v>
      </c>
      <c r="C188" s="1" t="n">
        <v>45188</v>
      </c>
      <c r="D188" t="inlineStr">
        <is>
          <t>SKÅNE LÄN</t>
        </is>
      </c>
      <c r="E188" t="inlineStr">
        <is>
          <t>OSBY</t>
        </is>
      </c>
      <c r="F188" t="inlineStr">
        <is>
          <t>Naturvårdsverket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24928-2020</t>
        </is>
      </c>
      <c r="B189" s="1" t="n">
        <v>43979</v>
      </c>
      <c r="C189" s="1" t="n">
        <v>45188</v>
      </c>
      <c r="D189" t="inlineStr">
        <is>
          <t>SKÅNE LÄN</t>
        </is>
      </c>
      <c r="E189" t="inlineStr">
        <is>
          <t>OSBY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25849-2020</t>
        </is>
      </c>
      <c r="B190" s="1" t="n">
        <v>43984</v>
      </c>
      <c r="C190" s="1" t="n">
        <v>45188</v>
      </c>
      <c r="D190" t="inlineStr">
        <is>
          <t>SKÅNE LÄN</t>
        </is>
      </c>
      <c r="E190" t="inlineStr">
        <is>
          <t>OSBY</t>
        </is>
      </c>
      <c r="G190" t="n">
        <v>1.7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25983-2020</t>
        </is>
      </c>
      <c r="B191" s="1" t="n">
        <v>43985</v>
      </c>
      <c r="C191" s="1" t="n">
        <v>45188</v>
      </c>
      <c r="D191" t="inlineStr">
        <is>
          <t>SKÅNE LÄN</t>
        </is>
      </c>
      <c r="E191" t="inlineStr">
        <is>
          <t>OSBY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26335-2020</t>
        </is>
      </c>
      <c r="B192" s="1" t="n">
        <v>43986</v>
      </c>
      <c r="C192" s="1" t="n">
        <v>45188</v>
      </c>
      <c r="D192" t="inlineStr">
        <is>
          <t>SKÅNE LÄN</t>
        </is>
      </c>
      <c r="E192" t="inlineStr">
        <is>
          <t>OSBY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26338-2020</t>
        </is>
      </c>
      <c r="B193" s="1" t="n">
        <v>43986</v>
      </c>
      <c r="C193" s="1" t="n">
        <v>45188</v>
      </c>
      <c r="D193" t="inlineStr">
        <is>
          <t>SKÅNE LÄN</t>
        </is>
      </c>
      <c r="E193" t="inlineStr">
        <is>
          <t>OSBY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28739-2020</t>
        </is>
      </c>
      <c r="B194" s="1" t="n">
        <v>43999</v>
      </c>
      <c r="C194" s="1" t="n">
        <v>45188</v>
      </c>
      <c r="D194" t="inlineStr">
        <is>
          <t>SKÅNE LÄN</t>
        </is>
      </c>
      <c r="E194" t="inlineStr">
        <is>
          <t>OSBY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29822-2020</t>
        </is>
      </c>
      <c r="B195" s="1" t="n">
        <v>44005</v>
      </c>
      <c r="C195" s="1" t="n">
        <v>45188</v>
      </c>
      <c r="D195" t="inlineStr">
        <is>
          <t>SKÅNE LÄN</t>
        </is>
      </c>
      <c r="E195" t="inlineStr">
        <is>
          <t>OSBY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31787-2020</t>
        </is>
      </c>
      <c r="B196" s="1" t="n">
        <v>44014</v>
      </c>
      <c r="C196" s="1" t="n">
        <v>45188</v>
      </c>
      <c r="D196" t="inlineStr">
        <is>
          <t>SKÅNE LÄN</t>
        </is>
      </c>
      <c r="E196" t="inlineStr">
        <is>
          <t>OSBY</t>
        </is>
      </c>
      <c r="G196" t="n">
        <v>13.3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31774-2020</t>
        </is>
      </c>
      <c r="B197" s="1" t="n">
        <v>44014</v>
      </c>
      <c r="C197" s="1" t="n">
        <v>45188</v>
      </c>
      <c r="D197" t="inlineStr">
        <is>
          <t>SKÅNE LÄN</t>
        </is>
      </c>
      <c r="E197" t="inlineStr">
        <is>
          <t>OSBY</t>
        </is>
      </c>
      <c r="G197" t="n">
        <v>2.4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31961-2020</t>
        </is>
      </c>
      <c r="B198" s="1" t="n">
        <v>44014</v>
      </c>
      <c r="C198" s="1" t="n">
        <v>45188</v>
      </c>
      <c r="D198" t="inlineStr">
        <is>
          <t>SKÅNE LÄN</t>
        </is>
      </c>
      <c r="E198" t="inlineStr">
        <is>
          <t>OSBY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32281-2020</t>
        </is>
      </c>
      <c r="B199" s="1" t="n">
        <v>44015</v>
      </c>
      <c r="C199" s="1" t="n">
        <v>45188</v>
      </c>
      <c r="D199" t="inlineStr">
        <is>
          <t>SKÅNE LÄN</t>
        </is>
      </c>
      <c r="E199" t="inlineStr">
        <is>
          <t>OSBY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32687-2020</t>
        </is>
      </c>
      <c r="B200" s="1" t="n">
        <v>44019</v>
      </c>
      <c r="C200" s="1" t="n">
        <v>45188</v>
      </c>
      <c r="D200" t="inlineStr">
        <is>
          <t>SKÅNE LÄN</t>
        </is>
      </c>
      <c r="E200" t="inlineStr">
        <is>
          <t>OSBY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34355-2020</t>
        </is>
      </c>
      <c r="B201" s="1" t="n">
        <v>44028</v>
      </c>
      <c r="C201" s="1" t="n">
        <v>45188</v>
      </c>
      <c r="D201" t="inlineStr">
        <is>
          <t>SKÅNE LÄN</t>
        </is>
      </c>
      <c r="E201" t="inlineStr">
        <is>
          <t>OSBY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35460-2020</t>
        </is>
      </c>
      <c r="B202" s="1" t="n">
        <v>44042</v>
      </c>
      <c r="C202" s="1" t="n">
        <v>45188</v>
      </c>
      <c r="D202" t="inlineStr">
        <is>
          <t>SKÅNE LÄN</t>
        </is>
      </c>
      <c r="E202" t="inlineStr">
        <is>
          <t>OSBY</t>
        </is>
      </c>
      <c r="G202" t="n">
        <v>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36178-2020</t>
        </is>
      </c>
      <c r="B203" s="1" t="n">
        <v>44048</v>
      </c>
      <c r="C203" s="1" t="n">
        <v>45188</v>
      </c>
      <c r="D203" t="inlineStr">
        <is>
          <t>SKÅNE LÄN</t>
        </is>
      </c>
      <c r="E203" t="inlineStr">
        <is>
          <t>OSBY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36319-2020</t>
        </is>
      </c>
      <c r="B204" s="1" t="n">
        <v>44049</v>
      </c>
      <c r="C204" s="1" t="n">
        <v>45188</v>
      </c>
      <c r="D204" t="inlineStr">
        <is>
          <t>SKÅNE LÄN</t>
        </is>
      </c>
      <c r="E204" t="inlineStr">
        <is>
          <t>OSBY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37311-2020</t>
        </is>
      </c>
      <c r="B205" s="1" t="n">
        <v>44055</v>
      </c>
      <c r="C205" s="1" t="n">
        <v>45188</v>
      </c>
      <c r="D205" t="inlineStr">
        <is>
          <t>SKÅNE LÄN</t>
        </is>
      </c>
      <c r="E205" t="inlineStr">
        <is>
          <t>OSBY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37825-2020</t>
        </is>
      </c>
      <c r="B206" s="1" t="n">
        <v>44057</v>
      </c>
      <c r="C206" s="1" t="n">
        <v>45188</v>
      </c>
      <c r="D206" t="inlineStr">
        <is>
          <t>SKÅNE LÄN</t>
        </is>
      </c>
      <c r="E206" t="inlineStr">
        <is>
          <t>OSBY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38354-2020</t>
        </is>
      </c>
      <c r="B207" s="1" t="n">
        <v>44060</v>
      </c>
      <c r="C207" s="1" t="n">
        <v>45188</v>
      </c>
      <c r="D207" t="inlineStr">
        <is>
          <t>SKÅNE LÄN</t>
        </is>
      </c>
      <c r="E207" t="inlineStr">
        <is>
          <t>OSBY</t>
        </is>
      </c>
      <c r="G207" t="n">
        <v>0.3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38589-2020</t>
        </is>
      </c>
      <c r="B208" s="1" t="n">
        <v>44061</v>
      </c>
      <c r="C208" s="1" t="n">
        <v>45188</v>
      </c>
      <c r="D208" t="inlineStr">
        <is>
          <t>SKÅNE LÄN</t>
        </is>
      </c>
      <c r="E208" t="inlineStr">
        <is>
          <t>OSBY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39746-2020</t>
        </is>
      </c>
      <c r="B209" s="1" t="n">
        <v>44067</v>
      </c>
      <c r="C209" s="1" t="n">
        <v>45188</v>
      </c>
      <c r="D209" t="inlineStr">
        <is>
          <t>SKÅNE LÄN</t>
        </is>
      </c>
      <c r="E209" t="inlineStr">
        <is>
          <t>OSBY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43795-2020</t>
        </is>
      </c>
      <c r="B210" s="1" t="n">
        <v>44082</v>
      </c>
      <c r="C210" s="1" t="n">
        <v>45188</v>
      </c>
      <c r="D210" t="inlineStr">
        <is>
          <t>SKÅNE LÄN</t>
        </is>
      </c>
      <c r="E210" t="inlineStr">
        <is>
          <t>OSBY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44112-2020</t>
        </is>
      </c>
      <c r="B211" s="1" t="n">
        <v>44082</v>
      </c>
      <c r="C211" s="1" t="n">
        <v>45188</v>
      </c>
      <c r="D211" t="inlineStr">
        <is>
          <t>SKÅNE LÄN</t>
        </is>
      </c>
      <c r="E211" t="inlineStr">
        <is>
          <t>OSBY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44515-2020</t>
        </is>
      </c>
      <c r="B212" s="1" t="n">
        <v>44085</v>
      </c>
      <c r="C212" s="1" t="n">
        <v>45188</v>
      </c>
      <c r="D212" t="inlineStr">
        <is>
          <t>SKÅNE LÄN</t>
        </is>
      </c>
      <c r="E212" t="inlineStr">
        <is>
          <t>OSBY</t>
        </is>
      </c>
      <c r="G212" t="n">
        <v>8.6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44651-2020</t>
        </is>
      </c>
      <c r="B213" s="1" t="n">
        <v>44085</v>
      </c>
      <c r="C213" s="1" t="n">
        <v>45188</v>
      </c>
      <c r="D213" t="inlineStr">
        <is>
          <t>SKÅNE LÄN</t>
        </is>
      </c>
      <c r="E213" t="inlineStr">
        <is>
          <t>OSBY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45138-2020</t>
        </is>
      </c>
      <c r="B214" s="1" t="n">
        <v>44088</v>
      </c>
      <c r="C214" s="1" t="n">
        <v>45188</v>
      </c>
      <c r="D214" t="inlineStr">
        <is>
          <t>SKÅNE LÄN</t>
        </is>
      </c>
      <c r="E214" t="inlineStr">
        <is>
          <t>OSBY</t>
        </is>
      </c>
      <c r="G214" t="n">
        <v>10.4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46619-2020</t>
        </is>
      </c>
      <c r="B215" s="1" t="n">
        <v>44089</v>
      </c>
      <c r="C215" s="1" t="n">
        <v>45188</v>
      </c>
      <c r="D215" t="inlineStr">
        <is>
          <t>SKÅNE LÄN</t>
        </is>
      </c>
      <c r="E215" t="inlineStr">
        <is>
          <t>OSBY</t>
        </is>
      </c>
      <c r="G215" t="n">
        <v>5.9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46170-2020</t>
        </is>
      </c>
      <c r="B216" s="1" t="n">
        <v>44092</v>
      </c>
      <c r="C216" s="1" t="n">
        <v>45188</v>
      </c>
      <c r="D216" t="inlineStr">
        <is>
          <t>SKÅNE LÄN</t>
        </is>
      </c>
      <c r="E216" t="inlineStr">
        <is>
          <t>OSBY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46172-2020</t>
        </is>
      </c>
      <c r="B217" s="1" t="n">
        <v>44092</v>
      </c>
      <c r="C217" s="1" t="n">
        <v>45188</v>
      </c>
      <c r="D217" t="inlineStr">
        <is>
          <t>SKÅNE LÄN</t>
        </is>
      </c>
      <c r="E217" t="inlineStr">
        <is>
          <t>OSBY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48223-2020</t>
        </is>
      </c>
      <c r="B218" s="1" t="n">
        <v>44102</v>
      </c>
      <c r="C218" s="1" t="n">
        <v>45188</v>
      </c>
      <c r="D218" t="inlineStr">
        <is>
          <t>SKÅNE LÄN</t>
        </is>
      </c>
      <c r="E218" t="inlineStr">
        <is>
          <t>OSBY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48412-2020</t>
        </is>
      </c>
      <c r="B219" s="1" t="n">
        <v>44102</v>
      </c>
      <c r="C219" s="1" t="n">
        <v>45188</v>
      </c>
      <c r="D219" t="inlineStr">
        <is>
          <t>SKÅNE LÄN</t>
        </is>
      </c>
      <c r="E219" t="inlineStr">
        <is>
          <t>OSBY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49823-2020</t>
        </is>
      </c>
      <c r="B220" s="1" t="n">
        <v>44106</v>
      </c>
      <c r="C220" s="1" t="n">
        <v>45188</v>
      </c>
      <c r="D220" t="inlineStr">
        <is>
          <t>SKÅNE LÄN</t>
        </is>
      </c>
      <c r="E220" t="inlineStr">
        <is>
          <t>OSBY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51588-2020</t>
        </is>
      </c>
      <c r="B221" s="1" t="n">
        <v>44113</v>
      </c>
      <c r="C221" s="1" t="n">
        <v>45188</v>
      </c>
      <c r="D221" t="inlineStr">
        <is>
          <t>SKÅNE LÄN</t>
        </is>
      </c>
      <c r="E221" t="inlineStr">
        <is>
          <t>OSBY</t>
        </is>
      </c>
      <c r="G221" t="n">
        <v>5.9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51576-2020</t>
        </is>
      </c>
      <c r="B222" s="1" t="n">
        <v>44113</v>
      </c>
      <c r="C222" s="1" t="n">
        <v>45188</v>
      </c>
      <c r="D222" t="inlineStr">
        <is>
          <t>SKÅNE LÄN</t>
        </is>
      </c>
      <c r="E222" t="inlineStr">
        <is>
          <t>OSBY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53159-2020</t>
        </is>
      </c>
      <c r="B223" s="1" t="n">
        <v>44120</v>
      </c>
      <c r="C223" s="1" t="n">
        <v>45188</v>
      </c>
      <c r="D223" t="inlineStr">
        <is>
          <t>SKÅNE LÄN</t>
        </is>
      </c>
      <c r="E223" t="inlineStr">
        <is>
          <t>OSBY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53656-2020</t>
        </is>
      </c>
      <c r="B224" s="1" t="n">
        <v>44124</v>
      </c>
      <c r="C224" s="1" t="n">
        <v>45188</v>
      </c>
      <c r="D224" t="inlineStr">
        <is>
          <t>SKÅNE LÄN</t>
        </is>
      </c>
      <c r="E224" t="inlineStr">
        <is>
          <t>OSBY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54544-2020</t>
        </is>
      </c>
      <c r="B225" s="1" t="n">
        <v>44126</v>
      </c>
      <c r="C225" s="1" t="n">
        <v>45188</v>
      </c>
      <c r="D225" t="inlineStr">
        <is>
          <t>SKÅNE LÄN</t>
        </is>
      </c>
      <c r="E225" t="inlineStr">
        <is>
          <t>OSBY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54545-2020</t>
        </is>
      </c>
      <c r="B226" s="1" t="n">
        <v>44126</v>
      </c>
      <c r="C226" s="1" t="n">
        <v>45188</v>
      </c>
      <c r="D226" t="inlineStr">
        <is>
          <t>SKÅNE LÄN</t>
        </is>
      </c>
      <c r="E226" t="inlineStr">
        <is>
          <t>OSBY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54965-2020</t>
        </is>
      </c>
      <c r="B227" s="1" t="n">
        <v>44130</v>
      </c>
      <c r="C227" s="1" t="n">
        <v>45188</v>
      </c>
      <c r="D227" t="inlineStr">
        <is>
          <t>SKÅNE LÄN</t>
        </is>
      </c>
      <c r="E227" t="inlineStr">
        <is>
          <t>OSBY</t>
        </is>
      </c>
      <c r="G227" t="n">
        <v>7.5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56734-2020</t>
        </is>
      </c>
      <c r="B228" s="1" t="n">
        <v>44137</v>
      </c>
      <c r="C228" s="1" t="n">
        <v>45188</v>
      </c>
      <c r="D228" t="inlineStr">
        <is>
          <t>SKÅNE LÄN</t>
        </is>
      </c>
      <c r="E228" t="inlineStr">
        <is>
          <t>OSBY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57671-2020</t>
        </is>
      </c>
      <c r="B229" s="1" t="n">
        <v>44140</v>
      </c>
      <c r="C229" s="1" t="n">
        <v>45188</v>
      </c>
      <c r="D229" t="inlineStr">
        <is>
          <t>SKÅNE LÄN</t>
        </is>
      </c>
      <c r="E229" t="inlineStr">
        <is>
          <t>OSBY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57669-2020</t>
        </is>
      </c>
      <c r="B230" s="1" t="n">
        <v>44140</v>
      </c>
      <c r="C230" s="1" t="n">
        <v>45188</v>
      </c>
      <c r="D230" t="inlineStr">
        <is>
          <t>SKÅNE LÄN</t>
        </is>
      </c>
      <c r="E230" t="inlineStr">
        <is>
          <t>OSBY</t>
        </is>
      </c>
      <c r="G230" t="n">
        <v>1.7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57956-2020</t>
        </is>
      </c>
      <c r="B231" s="1" t="n">
        <v>44143</v>
      </c>
      <c r="C231" s="1" t="n">
        <v>45188</v>
      </c>
      <c r="D231" t="inlineStr">
        <is>
          <t>SKÅNE LÄN</t>
        </is>
      </c>
      <c r="E231" t="inlineStr">
        <is>
          <t>OSBY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61592-2020</t>
        </is>
      </c>
      <c r="B232" s="1" t="n">
        <v>44158</v>
      </c>
      <c r="C232" s="1" t="n">
        <v>45188</v>
      </c>
      <c r="D232" t="inlineStr">
        <is>
          <t>SKÅNE LÄN</t>
        </is>
      </c>
      <c r="E232" t="inlineStr">
        <is>
          <t>OSBY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62122-2020</t>
        </is>
      </c>
      <c r="B233" s="1" t="n">
        <v>44159</v>
      </c>
      <c r="C233" s="1" t="n">
        <v>45188</v>
      </c>
      <c r="D233" t="inlineStr">
        <is>
          <t>SKÅNE LÄN</t>
        </is>
      </c>
      <c r="E233" t="inlineStr">
        <is>
          <t>OSBY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62648-2020</t>
        </is>
      </c>
      <c r="B234" s="1" t="n">
        <v>44161</v>
      </c>
      <c r="C234" s="1" t="n">
        <v>45188</v>
      </c>
      <c r="D234" t="inlineStr">
        <is>
          <t>SKÅNE LÄN</t>
        </is>
      </c>
      <c r="E234" t="inlineStr">
        <is>
          <t>OSBY</t>
        </is>
      </c>
      <c r="G234" t="n">
        <v>2.5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63914-2020</t>
        </is>
      </c>
      <c r="B235" s="1" t="n">
        <v>44166</v>
      </c>
      <c r="C235" s="1" t="n">
        <v>45188</v>
      </c>
      <c r="D235" t="inlineStr">
        <is>
          <t>SKÅNE LÄN</t>
        </is>
      </c>
      <c r="E235" t="inlineStr">
        <is>
          <t>OSBY</t>
        </is>
      </c>
      <c r="G235" t="n">
        <v>4.7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63915-2020</t>
        </is>
      </c>
      <c r="B236" s="1" t="n">
        <v>44166</v>
      </c>
      <c r="C236" s="1" t="n">
        <v>45188</v>
      </c>
      <c r="D236" t="inlineStr">
        <is>
          <t>SKÅNE LÄN</t>
        </is>
      </c>
      <c r="E236" t="inlineStr">
        <is>
          <t>OSBY</t>
        </is>
      </c>
      <c r="G236" t="n">
        <v>4.7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64161-2020</t>
        </is>
      </c>
      <c r="B237" s="1" t="n">
        <v>44167</v>
      </c>
      <c r="C237" s="1" t="n">
        <v>45188</v>
      </c>
      <c r="D237" t="inlineStr">
        <is>
          <t>SKÅNE LÄN</t>
        </is>
      </c>
      <c r="E237" t="inlineStr">
        <is>
          <t>OSBY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65640-2020</t>
        </is>
      </c>
      <c r="B238" s="1" t="n">
        <v>44174</v>
      </c>
      <c r="C238" s="1" t="n">
        <v>45188</v>
      </c>
      <c r="D238" t="inlineStr">
        <is>
          <t>SKÅNE LÄN</t>
        </is>
      </c>
      <c r="E238" t="inlineStr">
        <is>
          <t>OSBY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66543-2020</t>
        </is>
      </c>
      <c r="B239" s="1" t="n">
        <v>44179</v>
      </c>
      <c r="C239" s="1" t="n">
        <v>45188</v>
      </c>
      <c r="D239" t="inlineStr">
        <is>
          <t>SKÅNE LÄN</t>
        </is>
      </c>
      <c r="E239" t="inlineStr">
        <is>
          <t>OSBY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66941-2020</t>
        </is>
      </c>
      <c r="B240" s="1" t="n">
        <v>44180</v>
      </c>
      <c r="C240" s="1" t="n">
        <v>45188</v>
      </c>
      <c r="D240" t="inlineStr">
        <is>
          <t>SKÅNE LÄN</t>
        </is>
      </c>
      <c r="E240" t="inlineStr">
        <is>
          <t>OSBY</t>
        </is>
      </c>
      <c r="G240" t="n">
        <v>0.2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68053-2020</t>
        </is>
      </c>
      <c r="B241" s="1" t="n">
        <v>44183</v>
      </c>
      <c r="C241" s="1" t="n">
        <v>45188</v>
      </c>
      <c r="D241" t="inlineStr">
        <is>
          <t>SKÅNE LÄN</t>
        </is>
      </c>
      <c r="E241" t="inlineStr">
        <is>
          <t>OSBY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68402-2020</t>
        </is>
      </c>
      <c r="B242" s="1" t="n">
        <v>44186</v>
      </c>
      <c r="C242" s="1" t="n">
        <v>45188</v>
      </c>
      <c r="D242" t="inlineStr">
        <is>
          <t>SKÅNE LÄN</t>
        </is>
      </c>
      <c r="E242" t="inlineStr">
        <is>
          <t>OSBY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69160-2020</t>
        </is>
      </c>
      <c r="B243" s="1" t="n">
        <v>44188</v>
      </c>
      <c r="C243" s="1" t="n">
        <v>45188</v>
      </c>
      <c r="D243" t="inlineStr">
        <is>
          <t>SKÅNE LÄN</t>
        </is>
      </c>
      <c r="E243" t="inlineStr">
        <is>
          <t>OSBY</t>
        </is>
      </c>
      <c r="G243" t="n">
        <v>5.8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69530-2020</t>
        </is>
      </c>
      <c r="B244" s="1" t="n">
        <v>44194</v>
      </c>
      <c r="C244" s="1" t="n">
        <v>45188</v>
      </c>
      <c r="D244" t="inlineStr">
        <is>
          <t>SKÅNE LÄN</t>
        </is>
      </c>
      <c r="E244" t="inlineStr">
        <is>
          <t>OSBY</t>
        </is>
      </c>
      <c r="F244" t="inlineStr">
        <is>
          <t>Kommuner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155-2021</t>
        </is>
      </c>
      <c r="B245" s="1" t="n">
        <v>44200</v>
      </c>
      <c r="C245" s="1" t="n">
        <v>45188</v>
      </c>
      <c r="D245" t="inlineStr">
        <is>
          <t>SKÅNE LÄN</t>
        </is>
      </c>
      <c r="E245" t="inlineStr">
        <is>
          <t>OSBY</t>
        </is>
      </c>
      <c r="G245" t="n">
        <v>2.1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157-2021</t>
        </is>
      </c>
      <c r="B246" s="1" t="n">
        <v>44200</v>
      </c>
      <c r="C246" s="1" t="n">
        <v>45188</v>
      </c>
      <c r="D246" t="inlineStr">
        <is>
          <t>SKÅNE LÄN</t>
        </is>
      </c>
      <c r="E246" t="inlineStr">
        <is>
          <t>OSBY</t>
        </is>
      </c>
      <c r="G246" t="n">
        <v>2.9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1318-2021</t>
        </is>
      </c>
      <c r="B247" s="1" t="n">
        <v>44208</v>
      </c>
      <c r="C247" s="1" t="n">
        <v>45188</v>
      </c>
      <c r="D247" t="inlineStr">
        <is>
          <t>SKÅNE LÄN</t>
        </is>
      </c>
      <c r="E247" t="inlineStr">
        <is>
          <t>OSBY</t>
        </is>
      </c>
      <c r="F247" t="inlineStr">
        <is>
          <t>Sveaskog</t>
        </is>
      </c>
      <c r="G247" t="n">
        <v>1.7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1828-2021</t>
        </is>
      </c>
      <c r="B248" s="1" t="n">
        <v>44210</v>
      </c>
      <c r="C248" s="1" t="n">
        <v>45188</v>
      </c>
      <c r="D248" t="inlineStr">
        <is>
          <t>SKÅNE LÄN</t>
        </is>
      </c>
      <c r="E248" t="inlineStr">
        <is>
          <t>OSBY</t>
        </is>
      </c>
      <c r="G248" t="n">
        <v>4.9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1876-2021</t>
        </is>
      </c>
      <c r="B249" s="1" t="n">
        <v>44210</v>
      </c>
      <c r="C249" s="1" t="n">
        <v>45188</v>
      </c>
      <c r="D249" t="inlineStr">
        <is>
          <t>SKÅNE LÄN</t>
        </is>
      </c>
      <c r="E249" t="inlineStr">
        <is>
          <t>OSBY</t>
        </is>
      </c>
      <c r="G249" t="n">
        <v>4.3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2408-2021</t>
        </is>
      </c>
      <c r="B250" s="1" t="n">
        <v>44214</v>
      </c>
      <c r="C250" s="1" t="n">
        <v>45188</v>
      </c>
      <c r="D250" t="inlineStr">
        <is>
          <t>SKÅNE LÄN</t>
        </is>
      </c>
      <c r="E250" t="inlineStr">
        <is>
          <t>OSBY</t>
        </is>
      </c>
      <c r="G250" t="n">
        <v>2.8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2399-2021</t>
        </is>
      </c>
      <c r="B251" s="1" t="n">
        <v>44214</v>
      </c>
      <c r="C251" s="1" t="n">
        <v>45188</v>
      </c>
      <c r="D251" t="inlineStr">
        <is>
          <t>SKÅNE LÄN</t>
        </is>
      </c>
      <c r="E251" t="inlineStr">
        <is>
          <t>OSBY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2412-2021</t>
        </is>
      </c>
      <c r="B252" s="1" t="n">
        <v>44214</v>
      </c>
      <c r="C252" s="1" t="n">
        <v>45188</v>
      </c>
      <c r="D252" t="inlineStr">
        <is>
          <t>SKÅNE LÄN</t>
        </is>
      </c>
      <c r="E252" t="inlineStr">
        <is>
          <t>OSBY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3075-2021</t>
        </is>
      </c>
      <c r="B253" s="1" t="n">
        <v>44216</v>
      </c>
      <c r="C253" s="1" t="n">
        <v>45188</v>
      </c>
      <c r="D253" t="inlineStr">
        <is>
          <t>SKÅNE LÄN</t>
        </is>
      </c>
      <c r="E253" t="inlineStr">
        <is>
          <t>OSBY</t>
        </is>
      </c>
      <c r="G253" t="n">
        <v>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3113-2021</t>
        </is>
      </c>
      <c r="B254" s="1" t="n">
        <v>44217</v>
      </c>
      <c r="C254" s="1" t="n">
        <v>45188</v>
      </c>
      <c r="D254" t="inlineStr">
        <is>
          <t>SKÅNE LÄN</t>
        </is>
      </c>
      <c r="E254" t="inlineStr">
        <is>
          <t>OSBY</t>
        </is>
      </c>
      <c r="F254" t="inlineStr">
        <is>
          <t>Sveaskog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3834-2021</t>
        </is>
      </c>
      <c r="B255" s="1" t="n">
        <v>44217</v>
      </c>
      <c r="C255" s="1" t="n">
        <v>45188</v>
      </c>
      <c r="D255" t="inlineStr">
        <is>
          <t>SKÅNE LÄN</t>
        </is>
      </c>
      <c r="E255" t="inlineStr">
        <is>
          <t>OSBY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3472-2021</t>
        </is>
      </c>
      <c r="B256" s="1" t="n">
        <v>44218</v>
      </c>
      <c r="C256" s="1" t="n">
        <v>45188</v>
      </c>
      <c r="D256" t="inlineStr">
        <is>
          <t>SKÅNE LÄN</t>
        </is>
      </c>
      <c r="E256" t="inlineStr">
        <is>
          <t>OSBY</t>
        </is>
      </c>
      <c r="F256" t="inlineStr">
        <is>
          <t>Naturvårdsverket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3516-2021</t>
        </is>
      </c>
      <c r="B257" s="1" t="n">
        <v>44218</v>
      </c>
      <c r="C257" s="1" t="n">
        <v>45188</v>
      </c>
      <c r="D257" t="inlineStr">
        <is>
          <t>SKÅNE LÄN</t>
        </is>
      </c>
      <c r="E257" t="inlineStr">
        <is>
          <t>OSBY</t>
        </is>
      </c>
      <c r="F257" t="inlineStr">
        <is>
          <t>Kyrkan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4584-2021</t>
        </is>
      </c>
      <c r="B258" s="1" t="n">
        <v>44224</v>
      </c>
      <c r="C258" s="1" t="n">
        <v>45188</v>
      </c>
      <c r="D258" t="inlineStr">
        <is>
          <t>SKÅNE LÄN</t>
        </is>
      </c>
      <c r="E258" t="inlineStr">
        <is>
          <t>OSBY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4918-2021</t>
        </is>
      </c>
      <c r="B259" s="1" t="n">
        <v>44226</v>
      </c>
      <c r="C259" s="1" t="n">
        <v>45188</v>
      </c>
      <c r="D259" t="inlineStr">
        <is>
          <t>SKÅNE LÄN</t>
        </is>
      </c>
      <c r="E259" t="inlineStr">
        <is>
          <t>OSBY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5537-2021</t>
        </is>
      </c>
      <c r="B260" s="1" t="n">
        <v>44228</v>
      </c>
      <c r="C260" s="1" t="n">
        <v>45188</v>
      </c>
      <c r="D260" t="inlineStr">
        <is>
          <t>SKÅNE LÄN</t>
        </is>
      </c>
      <c r="E260" t="inlineStr">
        <is>
          <t>OSBY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6397-2021</t>
        </is>
      </c>
      <c r="B261" s="1" t="n">
        <v>44235</v>
      </c>
      <c r="C261" s="1" t="n">
        <v>45188</v>
      </c>
      <c r="D261" t="inlineStr">
        <is>
          <t>SKÅNE LÄN</t>
        </is>
      </c>
      <c r="E261" t="inlineStr">
        <is>
          <t>OSBY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8961-2021</t>
        </is>
      </c>
      <c r="B262" s="1" t="n">
        <v>44246</v>
      </c>
      <c r="C262" s="1" t="n">
        <v>45188</v>
      </c>
      <c r="D262" t="inlineStr">
        <is>
          <t>SKÅNE LÄN</t>
        </is>
      </c>
      <c r="E262" t="inlineStr">
        <is>
          <t>OSBY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8972-2021</t>
        </is>
      </c>
      <c r="B263" s="1" t="n">
        <v>44246</v>
      </c>
      <c r="C263" s="1" t="n">
        <v>45188</v>
      </c>
      <c r="D263" t="inlineStr">
        <is>
          <t>SKÅNE LÄN</t>
        </is>
      </c>
      <c r="E263" t="inlineStr">
        <is>
          <t>OSBY</t>
        </is>
      </c>
      <c r="G263" t="n">
        <v>1.6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8966-2021</t>
        </is>
      </c>
      <c r="B264" s="1" t="n">
        <v>44246</v>
      </c>
      <c r="C264" s="1" t="n">
        <v>45188</v>
      </c>
      <c r="D264" t="inlineStr">
        <is>
          <t>SKÅNE LÄN</t>
        </is>
      </c>
      <c r="E264" t="inlineStr">
        <is>
          <t>OSBY</t>
        </is>
      </c>
      <c r="G264" t="n">
        <v>3.9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8865-2021</t>
        </is>
      </c>
      <c r="B265" s="1" t="n">
        <v>44247</v>
      </c>
      <c r="C265" s="1" t="n">
        <v>45188</v>
      </c>
      <c r="D265" t="inlineStr">
        <is>
          <t>SKÅNE LÄN</t>
        </is>
      </c>
      <c r="E265" t="inlineStr">
        <is>
          <t>OSBY</t>
        </is>
      </c>
      <c r="G265" t="n">
        <v>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9100-2021</t>
        </is>
      </c>
      <c r="B266" s="1" t="n">
        <v>44249</v>
      </c>
      <c r="C266" s="1" t="n">
        <v>45188</v>
      </c>
      <c r="D266" t="inlineStr">
        <is>
          <t>SKÅNE LÄN</t>
        </is>
      </c>
      <c r="E266" t="inlineStr">
        <is>
          <t>OSBY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9301-2021</t>
        </is>
      </c>
      <c r="B267" s="1" t="n">
        <v>44250</v>
      </c>
      <c r="C267" s="1" t="n">
        <v>45188</v>
      </c>
      <c r="D267" t="inlineStr">
        <is>
          <t>SKÅNE LÄN</t>
        </is>
      </c>
      <c r="E267" t="inlineStr">
        <is>
          <t>OSBY</t>
        </is>
      </c>
      <c r="F267" t="inlineStr">
        <is>
          <t>Naturvårdsverket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9659-2021</t>
        </is>
      </c>
      <c r="B268" s="1" t="n">
        <v>44252</v>
      </c>
      <c r="C268" s="1" t="n">
        <v>45188</v>
      </c>
      <c r="D268" t="inlineStr">
        <is>
          <t>SKÅNE LÄN</t>
        </is>
      </c>
      <c r="E268" t="inlineStr">
        <is>
          <t>OSBY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12880-2021</t>
        </is>
      </c>
      <c r="B269" s="1" t="n">
        <v>44271</v>
      </c>
      <c r="C269" s="1" t="n">
        <v>45188</v>
      </c>
      <c r="D269" t="inlineStr">
        <is>
          <t>SKÅNE LÄN</t>
        </is>
      </c>
      <c r="E269" t="inlineStr">
        <is>
          <t>OSBY</t>
        </is>
      </c>
      <c r="G269" t="n">
        <v>1.7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14731-2021</t>
        </is>
      </c>
      <c r="B270" s="1" t="n">
        <v>44280</v>
      </c>
      <c r="C270" s="1" t="n">
        <v>45188</v>
      </c>
      <c r="D270" t="inlineStr">
        <is>
          <t>SKÅNE LÄN</t>
        </is>
      </c>
      <c r="E270" t="inlineStr">
        <is>
          <t>OSBY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19255-2021</t>
        </is>
      </c>
      <c r="B271" s="1" t="n">
        <v>44309</v>
      </c>
      <c r="C271" s="1" t="n">
        <v>45188</v>
      </c>
      <c r="D271" t="inlineStr">
        <is>
          <t>SKÅNE LÄN</t>
        </is>
      </c>
      <c r="E271" t="inlineStr">
        <is>
          <t>OSBY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21172-2021</t>
        </is>
      </c>
      <c r="B272" s="1" t="n">
        <v>44320</v>
      </c>
      <c r="C272" s="1" t="n">
        <v>45188</v>
      </c>
      <c r="D272" t="inlineStr">
        <is>
          <t>SKÅNE LÄN</t>
        </is>
      </c>
      <c r="E272" t="inlineStr">
        <is>
          <t>OSBY</t>
        </is>
      </c>
      <c r="G272" t="n">
        <v>2.4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21201-2021</t>
        </is>
      </c>
      <c r="B273" s="1" t="n">
        <v>44320</v>
      </c>
      <c r="C273" s="1" t="n">
        <v>45188</v>
      </c>
      <c r="D273" t="inlineStr">
        <is>
          <t>SKÅNE LÄN</t>
        </is>
      </c>
      <c r="E273" t="inlineStr">
        <is>
          <t>OSBY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21615-2021</t>
        </is>
      </c>
      <c r="B274" s="1" t="n">
        <v>44321</v>
      </c>
      <c r="C274" s="1" t="n">
        <v>45188</v>
      </c>
      <c r="D274" t="inlineStr">
        <is>
          <t>SKÅNE LÄN</t>
        </is>
      </c>
      <c r="E274" t="inlineStr">
        <is>
          <t>OSBY</t>
        </is>
      </c>
      <c r="G274" t="n">
        <v>1.6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22947-2021</t>
        </is>
      </c>
      <c r="B275" s="1" t="n">
        <v>44327</v>
      </c>
      <c r="C275" s="1" t="n">
        <v>45188</v>
      </c>
      <c r="D275" t="inlineStr">
        <is>
          <t>SKÅNE LÄN</t>
        </is>
      </c>
      <c r="E275" t="inlineStr">
        <is>
          <t>OSBY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23952-2021</t>
        </is>
      </c>
      <c r="B276" s="1" t="n">
        <v>44335</v>
      </c>
      <c r="C276" s="1" t="n">
        <v>45188</v>
      </c>
      <c r="D276" t="inlineStr">
        <is>
          <t>SKÅNE LÄN</t>
        </is>
      </c>
      <c r="E276" t="inlineStr">
        <is>
          <t>OSBY</t>
        </is>
      </c>
      <c r="F276" t="inlineStr">
        <is>
          <t>Kyrkan</t>
        </is>
      </c>
      <c r="G276" t="n">
        <v>2.4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24366-2021</t>
        </is>
      </c>
      <c r="B277" s="1" t="n">
        <v>44337</v>
      </c>
      <c r="C277" s="1" t="n">
        <v>45188</v>
      </c>
      <c r="D277" t="inlineStr">
        <is>
          <t>SKÅNE LÄN</t>
        </is>
      </c>
      <c r="E277" t="inlineStr">
        <is>
          <t>OSBY</t>
        </is>
      </c>
      <c r="F277" t="inlineStr">
        <is>
          <t>Sveaskog</t>
        </is>
      </c>
      <c r="G277" t="n">
        <v>8.9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24368-2021</t>
        </is>
      </c>
      <c r="B278" s="1" t="n">
        <v>44337</v>
      </c>
      <c r="C278" s="1" t="n">
        <v>45188</v>
      </c>
      <c r="D278" t="inlineStr">
        <is>
          <t>SKÅNE LÄN</t>
        </is>
      </c>
      <c r="E278" t="inlineStr">
        <is>
          <t>OSBY</t>
        </is>
      </c>
      <c r="F278" t="inlineStr">
        <is>
          <t>Sveaskog</t>
        </is>
      </c>
      <c r="G278" t="n">
        <v>4.1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26707-2021</t>
        </is>
      </c>
      <c r="B279" s="1" t="n">
        <v>44349</v>
      </c>
      <c r="C279" s="1" t="n">
        <v>45188</v>
      </c>
      <c r="D279" t="inlineStr">
        <is>
          <t>SKÅNE LÄN</t>
        </is>
      </c>
      <c r="E279" t="inlineStr">
        <is>
          <t>OSBY</t>
        </is>
      </c>
      <c r="G279" t="n">
        <v>4.3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27568-2021</t>
        </is>
      </c>
      <c r="B280" s="1" t="n">
        <v>44353</v>
      </c>
      <c r="C280" s="1" t="n">
        <v>45188</v>
      </c>
      <c r="D280" t="inlineStr">
        <is>
          <t>SKÅNE LÄN</t>
        </is>
      </c>
      <c r="E280" t="inlineStr">
        <is>
          <t>OSBY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27914-2021</t>
        </is>
      </c>
      <c r="B281" s="1" t="n">
        <v>44354</v>
      </c>
      <c r="C281" s="1" t="n">
        <v>45188</v>
      </c>
      <c r="D281" t="inlineStr">
        <is>
          <t>SKÅNE LÄN</t>
        </is>
      </c>
      <c r="E281" t="inlineStr">
        <is>
          <t>OSBY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28678-2021</t>
        </is>
      </c>
      <c r="B282" s="1" t="n">
        <v>44357</v>
      </c>
      <c r="C282" s="1" t="n">
        <v>45188</v>
      </c>
      <c r="D282" t="inlineStr">
        <is>
          <t>SKÅNE LÄN</t>
        </is>
      </c>
      <c r="E282" t="inlineStr">
        <is>
          <t>OSBY</t>
        </is>
      </c>
      <c r="G282" t="n">
        <v>2.8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33112-2021</t>
        </is>
      </c>
      <c r="B283" s="1" t="n">
        <v>44376</v>
      </c>
      <c r="C283" s="1" t="n">
        <v>45188</v>
      </c>
      <c r="D283" t="inlineStr">
        <is>
          <t>SKÅNE LÄN</t>
        </is>
      </c>
      <c r="E283" t="inlineStr">
        <is>
          <t>OSBY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34429-2021</t>
        </is>
      </c>
      <c r="B284" s="1" t="n">
        <v>44380</v>
      </c>
      <c r="C284" s="1" t="n">
        <v>45188</v>
      </c>
      <c r="D284" t="inlineStr">
        <is>
          <t>SKÅNE LÄN</t>
        </is>
      </c>
      <c r="E284" t="inlineStr">
        <is>
          <t>OSBY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34995-2021</t>
        </is>
      </c>
      <c r="B285" s="1" t="n">
        <v>44383</v>
      </c>
      <c r="C285" s="1" t="n">
        <v>45188</v>
      </c>
      <c r="D285" t="inlineStr">
        <is>
          <t>SKÅNE LÄN</t>
        </is>
      </c>
      <c r="E285" t="inlineStr">
        <is>
          <t>OSBY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36515-2021</t>
        </is>
      </c>
      <c r="B286" s="1" t="n">
        <v>44390</v>
      </c>
      <c r="C286" s="1" t="n">
        <v>45188</v>
      </c>
      <c r="D286" t="inlineStr">
        <is>
          <t>SKÅNE LÄN</t>
        </is>
      </c>
      <c r="E286" t="inlineStr">
        <is>
          <t>OSBY</t>
        </is>
      </c>
      <c r="G286" t="n">
        <v>4.3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40862-2021</t>
        </is>
      </c>
      <c r="B287" s="1" t="n">
        <v>44421</v>
      </c>
      <c r="C287" s="1" t="n">
        <v>45188</v>
      </c>
      <c r="D287" t="inlineStr">
        <is>
          <t>SKÅNE LÄN</t>
        </is>
      </c>
      <c r="E287" t="inlineStr">
        <is>
          <t>OSBY</t>
        </is>
      </c>
      <c r="G287" t="n">
        <v>1.9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41322-2021</t>
        </is>
      </c>
      <c r="B288" s="1" t="n">
        <v>44424</v>
      </c>
      <c r="C288" s="1" t="n">
        <v>45188</v>
      </c>
      <c r="D288" t="inlineStr">
        <is>
          <t>SKÅNE LÄN</t>
        </is>
      </c>
      <c r="E288" t="inlineStr">
        <is>
          <t>OSBY</t>
        </is>
      </c>
      <c r="G288" t="n">
        <v>11.7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43516-2021</t>
        </is>
      </c>
      <c r="B289" s="1" t="n">
        <v>44433</v>
      </c>
      <c r="C289" s="1" t="n">
        <v>45188</v>
      </c>
      <c r="D289" t="inlineStr">
        <is>
          <t>SKÅNE LÄN</t>
        </is>
      </c>
      <c r="E289" t="inlineStr">
        <is>
          <t>OSBY</t>
        </is>
      </c>
      <c r="G289" t="n">
        <v>3.9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43856-2021</t>
        </is>
      </c>
      <c r="B290" s="1" t="n">
        <v>44434</v>
      </c>
      <c r="C290" s="1" t="n">
        <v>45188</v>
      </c>
      <c r="D290" t="inlineStr">
        <is>
          <t>SKÅNE LÄN</t>
        </is>
      </c>
      <c r="E290" t="inlineStr">
        <is>
          <t>OSBY</t>
        </is>
      </c>
      <c r="G290" t="n">
        <v>1.7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43855-2021</t>
        </is>
      </c>
      <c r="B291" s="1" t="n">
        <v>44434</v>
      </c>
      <c r="C291" s="1" t="n">
        <v>45188</v>
      </c>
      <c r="D291" t="inlineStr">
        <is>
          <t>SKÅNE LÄN</t>
        </is>
      </c>
      <c r="E291" t="inlineStr">
        <is>
          <t>OSBY</t>
        </is>
      </c>
      <c r="G291" t="n">
        <v>0.5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49911-2021</t>
        </is>
      </c>
      <c r="B292" s="1" t="n">
        <v>44455</v>
      </c>
      <c r="C292" s="1" t="n">
        <v>45188</v>
      </c>
      <c r="D292" t="inlineStr">
        <is>
          <t>SKÅNE LÄN</t>
        </is>
      </c>
      <c r="E292" t="inlineStr">
        <is>
          <t>OSBY</t>
        </is>
      </c>
      <c r="G292" t="n">
        <v>1.8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50366-2021</t>
        </is>
      </c>
      <c r="B293" s="1" t="n">
        <v>44455</v>
      </c>
      <c r="C293" s="1" t="n">
        <v>45188</v>
      </c>
      <c r="D293" t="inlineStr">
        <is>
          <t>SKÅNE LÄN</t>
        </is>
      </c>
      <c r="E293" t="inlineStr">
        <is>
          <t>OSBY</t>
        </is>
      </c>
      <c r="G293" t="n">
        <v>4.7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51859-2021</t>
        </is>
      </c>
      <c r="B294" s="1" t="n">
        <v>44462</v>
      </c>
      <c r="C294" s="1" t="n">
        <v>45188</v>
      </c>
      <c r="D294" t="inlineStr">
        <is>
          <t>SKÅNE LÄN</t>
        </is>
      </c>
      <c r="E294" t="inlineStr">
        <is>
          <t>OSBY</t>
        </is>
      </c>
      <c r="G294" t="n">
        <v>2.9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52196-2021</t>
        </is>
      </c>
      <c r="B295" s="1" t="n">
        <v>44463</v>
      </c>
      <c r="C295" s="1" t="n">
        <v>45188</v>
      </c>
      <c r="D295" t="inlineStr">
        <is>
          <t>SKÅNE LÄN</t>
        </is>
      </c>
      <c r="E295" t="inlineStr">
        <is>
          <t>OSBY</t>
        </is>
      </c>
      <c r="G295" t="n">
        <v>2.9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53339-2021</t>
        </is>
      </c>
      <c r="B296" s="1" t="n">
        <v>44468</v>
      </c>
      <c r="C296" s="1" t="n">
        <v>45188</v>
      </c>
      <c r="D296" t="inlineStr">
        <is>
          <t>SKÅNE LÄN</t>
        </is>
      </c>
      <c r="E296" t="inlineStr">
        <is>
          <t>OSBY</t>
        </is>
      </c>
      <c r="G296" t="n">
        <v>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55572-2021</t>
        </is>
      </c>
      <c r="B297" s="1" t="n">
        <v>44475</v>
      </c>
      <c r="C297" s="1" t="n">
        <v>45188</v>
      </c>
      <c r="D297" t="inlineStr">
        <is>
          <t>SKÅNE LÄN</t>
        </is>
      </c>
      <c r="E297" t="inlineStr">
        <is>
          <t>OSBY</t>
        </is>
      </c>
      <c r="G297" t="n">
        <v>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56177-2021</t>
        </is>
      </c>
      <c r="B298" s="1" t="n">
        <v>44477</v>
      </c>
      <c r="C298" s="1" t="n">
        <v>45188</v>
      </c>
      <c r="D298" t="inlineStr">
        <is>
          <t>SKÅNE LÄN</t>
        </is>
      </c>
      <c r="E298" t="inlineStr">
        <is>
          <t>OSBY</t>
        </is>
      </c>
      <c r="F298" t="inlineStr">
        <is>
          <t>Kommuner</t>
        </is>
      </c>
      <c r="G298" t="n">
        <v>2.5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56229-2021</t>
        </is>
      </c>
      <c r="B299" s="1" t="n">
        <v>44478</v>
      </c>
      <c r="C299" s="1" t="n">
        <v>45188</v>
      </c>
      <c r="D299" t="inlineStr">
        <is>
          <t>SKÅNE LÄN</t>
        </is>
      </c>
      <c r="E299" t="inlineStr">
        <is>
          <t>OSBY</t>
        </is>
      </c>
      <c r="G299" t="n">
        <v>5.7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56328-2021</t>
        </is>
      </c>
      <c r="B300" s="1" t="n">
        <v>44480</v>
      </c>
      <c r="C300" s="1" t="n">
        <v>45188</v>
      </c>
      <c r="D300" t="inlineStr">
        <is>
          <t>SKÅNE LÄN</t>
        </is>
      </c>
      <c r="E300" t="inlineStr">
        <is>
          <t>OSBY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56876-2021</t>
        </is>
      </c>
      <c r="B301" s="1" t="n">
        <v>44481</v>
      </c>
      <c r="C301" s="1" t="n">
        <v>45188</v>
      </c>
      <c r="D301" t="inlineStr">
        <is>
          <t>SKÅNE LÄN</t>
        </is>
      </c>
      <c r="E301" t="inlineStr">
        <is>
          <t>OSBY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57227-2021</t>
        </is>
      </c>
      <c r="B302" s="1" t="n">
        <v>44482</v>
      </c>
      <c r="C302" s="1" t="n">
        <v>45188</v>
      </c>
      <c r="D302" t="inlineStr">
        <is>
          <t>SKÅNE LÄN</t>
        </is>
      </c>
      <c r="E302" t="inlineStr">
        <is>
          <t>OSBY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58337-2021</t>
        </is>
      </c>
      <c r="B303" s="1" t="n">
        <v>44487</v>
      </c>
      <c r="C303" s="1" t="n">
        <v>45188</v>
      </c>
      <c r="D303" t="inlineStr">
        <is>
          <t>SKÅNE LÄN</t>
        </is>
      </c>
      <c r="E303" t="inlineStr">
        <is>
          <t>OSBY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58346-2021</t>
        </is>
      </c>
      <c r="B304" s="1" t="n">
        <v>44487</v>
      </c>
      <c r="C304" s="1" t="n">
        <v>45188</v>
      </c>
      <c r="D304" t="inlineStr">
        <is>
          <t>SKÅNE LÄN</t>
        </is>
      </c>
      <c r="E304" t="inlineStr">
        <is>
          <t>OSBY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59754-2021</t>
        </is>
      </c>
      <c r="B305" s="1" t="n">
        <v>44494</v>
      </c>
      <c r="C305" s="1" t="n">
        <v>45188</v>
      </c>
      <c r="D305" t="inlineStr">
        <is>
          <t>SKÅNE LÄN</t>
        </is>
      </c>
      <c r="E305" t="inlineStr">
        <is>
          <t>OSBY</t>
        </is>
      </c>
      <c r="G305" t="n">
        <v>2.4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63077-2021</t>
        </is>
      </c>
      <c r="B306" s="1" t="n">
        <v>44505</v>
      </c>
      <c r="C306" s="1" t="n">
        <v>45188</v>
      </c>
      <c r="D306" t="inlineStr">
        <is>
          <t>SKÅNE LÄN</t>
        </is>
      </c>
      <c r="E306" t="inlineStr">
        <is>
          <t>OSBY</t>
        </is>
      </c>
      <c r="G306" t="n">
        <v>2.1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63558-2021</t>
        </is>
      </c>
      <c r="B307" s="1" t="n">
        <v>44508</v>
      </c>
      <c r="C307" s="1" t="n">
        <v>45188</v>
      </c>
      <c r="D307" t="inlineStr">
        <is>
          <t>SKÅNE LÄN</t>
        </is>
      </c>
      <c r="E307" t="inlineStr">
        <is>
          <t>OSBY</t>
        </is>
      </c>
      <c r="G307" t="n">
        <v>4.6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64141-2021</t>
        </is>
      </c>
      <c r="B308" s="1" t="n">
        <v>44510</v>
      </c>
      <c r="C308" s="1" t="n">
        <v>45188</v>
      </c>
      <c r="D308" t="inlineStr">
        <is>
          <t>SKÅNE LÄN</t>
        </is>
      </c>
      <c r="E308" t="inlineStr">
        <is>
          <t>OSBY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64469-2021</t>
        </is>
      </c>
      <c r="B309" s="1" t="n">
        <v>44511</v>
      </c>
      <c r="C309" s="1" t="n">
        <v>45188</v>
      </c>
      <c r="D309" t="inlineStr">
        <is>
          <t>SKÅNE LÄN</t>
        </is>
      </c>
      <c r="E309" t="inlineStr">
        <is>
          <t>OSBY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65644-2021</t>
        </is>
      </c>
      <c r="B310" s="1" t="n">
        <v>44516</v>
      </c>
      <c r="C310" s="1" t="n">
        <v>45188</v>
      </c>
      <c r="D310" t="inlineStr">
        <is>
          <t>SKÅNE LÄN</t>
        </is>
      </c>
      <c r="E310" t="inlineStr">
        <is>
          <t>OSBY</t>
        </is>
      </c>
      <c r="G310" t="n">
        <v>6.4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73920-2021</t>
        </is>
      </c>
      <c r="B311" s="1" t="n">
        <v>44553</v>
      </c>
      <c r="C311" s="1" t="n">
        <v>45188</v>
      </c>
      <c r="D311" t="inlineStr">
        <is>
          <t>SKÅNE LÄN</t>
        </is>
      </c>
      <c r="E311" t="inlineStr">
        <is>
          <t>OSBY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73927-2021</t>
        </is>
      </c>
      <c r="B312" s="1" t="n">
        <v>44553</v>
      </c>
      <c r="C312" s="1" t="n">
        <v>45188</v>
      </c>
      <c r="D312" t="inlineStr">
        <is>
          <t>SKÅNE LÄN</t>
        </is>
      </c>
      <c r="E312" t="inlineStr">
        <is>
          <t>OSBY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74016-2021</t>
        </is>
      </c>
      <c r="B313" s="1" t="n">
        <v>44557</v>
      </c>
      <c r="C313" s="1" t="n">
        <v>45188</v>
      </c>
      <c r="D313" t="inlineStr">
        <is>
          <t>SKÅNE LÄN</t>
        </is>
      </c>
      <c r="E313" t="inlineStr">
        <is>
          <t>OSBY</t>
        </is>
      </c>
      <c r="G313" t="n">
        <v>2.8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1310-2022</t>
        </is>
      </c>
      <c r="B314" s="1" t="n">
        <v>44572</v>
      </c>
      <c r="C314" s="1" t="n">
        <v>45188</v>
      </c>
      <c r="D314" t="inlineStr">
        <is>
          <t>SKÅNE LÄN</t>
        </is>
      </c>
      <c r="E314" t="inlineStr">
        <is>
          <t>OSBY</t>
        </is>
      </c>
      <c r="G314" t="n">
        <v>3.4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1607-2022</t>
        </is>
      </c>
      <c r="B315" s="1" t="n">
        <v>44573</v>
      </c>
      <c r="C315" s="1" t="n">
        <v>45188</v>
      </c>
      <c r="D315" t="inlineStr">
        <is>
          <t>SKÅNE LÄN</t>
        </is>
      </c>
      <c r="E315" t="inlineStr">
        <is>
          <t>OSBY</t>
        </is>
      </c>
      <c r="F315" t="inlineStr">
        <is>
          <t>Kyrkan</t>
        </is>
      </c>
      <c r="G315" t="n">
        <v>2.8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2442-2022</t>
        </is>
      </c>
      <c r="B316" s="1" t="n">
        <v>44579</v>
      </c>
      <c r="C316" s="1" t="n">
        <v>45188</v>
      </c>
      <c r="D316" t="inlineStr">
        <is>
          <t>SKÅNE LÄN</t>
        </is>
      </c>
      <c r="E316" t="inlineStr">
        <is>
          <t>OSBY</t>
        </is>
      </c>
      <c r="G316" t="n">
        <v>2.8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2621-2022</t>
        </is>
      </c>
      <c r="B317" s="1" t="n">
        <v>44580</v>
      </c>
      <c r="C317" s="1" t="n">
        <v>45188</v>
      </c>
      <c r="D317" t="inlineStr">
        <is>
          <t>SKÅNE LÄN</t>
        </is>
      </c>
      <c r="E317" t="inlineStr">
        <is>
          <t>OSBY</t>
        </is>
      </c>
      <c r="G317" t="n">
        <v>1.8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5484-2022</t>
        </is>
      </c>
      <c r="B318" s="1" t="n">
        <v>44595</v>
      </c>
      <c r="C318" s="1" t="n">
        <v>45188</v>
      </c>
      <c r="D318" t="inlineStr">
        <is>
          <t>SKÅNE LÄN</t>
        </is>
      </c>
      <c r="E318" t="inlineStr">
        <is>
          <t>OSBY</t>
        </is>
      </c>
      <c r="G318" t="n">
        <v>1.7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6755-2022</t>
        </is>
      </c>
      <c r="B319" s="1" t="n">
        <v>44602</v>
      </c>
      <c r="C319" s="1" t="n">
        <v>45188</v>
      </c>
      <c r="D319" t="inlineStr">
        <is>
          <t>SKÅNE LÄN</t>
        </is>
      </c>
      <c r="E319" t="inlineStr">
        <is>
          <t>OSBY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8250-2022</t>
        </is>
      </c>
      <c r="B320" s="1" t="n">
        <v>44609</v>
      </c>
      <c r="C320" s="1" t="n">
        <v>45188</v>
      </c>
      <c r="D320" t="inlineStr">
        <is>
          <t>SKÅNE LÄN</t>
        </is>
      </c>
      <c r="E320" t="inlineStr">
        <is>
          <t>OSBY</t>
        </is>
      </c>
      <c r="F320" t="inlineStr">
        <is>
          <t>Kyrkan</t>
        </is>
      </c>
      <c r="G320" t="n">
        <v>2.6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8248-2022</t>
        </is>
      </c>
      <c r="B321" s="1" t="n">
        <v>44609</v>
      </c>
      <c r="C321" s="1" t="n">
        <v>45188</v>
      </c>
      <c r="D321" t="inlineStr">
        <is>
          <t>SKÅNE LÄN</t>
        </is>
      </c>
      <c r="E321" t="inlineStr">
        <is>
          <t>OSBY</t>
        </is>
      </c>
      <c r="F321" t="inlineStr">
        <is>
          <t>Kyrkan</t>
        </is>
      </c>
      <c r="G321" t="n">
        <v>8.9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8367-2022</t>
        </is>
      </c>
      <c r="B322" s="1" t="n">
        <v>44610</v>
      </c>
      <c r="C322" s="1" t="n">
        <v>45188</v>
      </c>
      <c r="D322" t="inlineStr">
        <is>
          <t>SKÅNE LÄN</t>
        </is>
      </c>
      <c r="E322" t="inlineStr">
        <is>
          <t>OSBY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8371-2022</t>
        </is>
      </c>
      <c r="B323" s="1" t="n">
        <v>44610</v>
      </c>
      <c r="C323" s="1" t="n">
        <v>45188</v>
      </c>
      <c r="D323" t="inlineStr">
        <is>
          <t>SKÅNE LÄN</t>
        </is>
      </c>
      <c r="E323" t="inlineStr">
        <is>
          <t>OSBY</t>
        </is>
      </c>
      <c r="G323" t="n">
        <v>1.3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8370-2022</t>
        </is>
      </c>
      <c r="B324" s="1" t="n">
        <v>44610</v>
      </c>
      <c r="C324" s="1" t="n">
        <v>45188</v>
      </c>
      <c r="D324" t="inlineStr">
        <is>
          <t>SKÅNE LÄN</t>
        </is>
      </c>
      <c r="E324" t="inlineStr">
        <is>
          <t>OSBY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8382-2022</t>
        </is>
      </c>
      <c r="B325" s="1" t="n">
        <v>44610</v>
      </c>
      <c r="C325" s="1" t="n">
        <v>45188</v>
      </c>
      <c r="D325" t="inlineStr">
        <is>
          <t>SKÅNE LÄN</t>
        </is>
      </c>
      <c r="E325" t="inlineStr">
        <is>
          <t>OSBY</t>
        </is>
      </c>
      <c r="G325" t="n">
        <v>0.6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8794-2022</t>
        </is>
      </c>
      <c r="B326" s="1" t="n">
        <v>44614</v>
      </c>
      <c r="C326" s="1" t="n">
        <v>45188</v>
      </c>
      <c r="D326" t="inlineStr">
        <is>
          <t>SKÅNE LÄN</t>
        </is>
      </c>
      <c r="E326" t="inlineStr">
        <is>
          <t>OSBY</t>
        </is>
      </c>
      <c r="G326" t="n">
        <v>0.2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9840-2022</t>
        </is>
      </c>
      <c r="B327" s="1" t="n">
        <v>44620</v>
      </c>
      <c r="C327" s="1" t="n">
        <v>45188</v>
      </c>
      <c r="D327" t="inlineStr">
        <is>
          <t>SKÅNE LÄN</t>
        </is>
      </c>
      <c r="E327" t="inlineStr">
        <is>
          <t>OSBY</t>
        </is>
      </c>
      <c r="F327" t="inlineStr">
        <is>
          <t>Kommuner</t>
        </is>
      </c>
      <c r="G327" t="n">
        <v>5.9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13903-2022</t>
        </is>
      </c>
      <c r="B328" s="1" t="n">
        <v>44650</v>
      </c>
      <c r="C328" s="1" t="n">
        <v>45188</v>
      </c>
      <c r="D328" t="inlineStr">
        <is>
          <t>SKÅNE LÄN</t>
        </is>
      </c>
      <c r="E328" t="inlineStr">
        <is>
          <t>OSBY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15570-2022</t>
        </is>
      </c>
      <c r="B329" s="1" t="n">
        <v>44662</v>
      </c>
      <c r="C329" s="1" t="n">
        <v>45188</v>
      </c>
      <c r="D329" t="inlineStr">
        <is>
          <t>SKÅNE LÄN</t>
        </is>
      </c>
      <c r="E329" t="inlineStr">
        <is>
          <t>OSBY</t>
        </is>
      </c>
      <c r="G329" t="n">
        <v>4.6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15568-2022</t>
        </is>
      </c>
      <c r="B330" s="1" t="n">
        <v>44662</v>
      </c>
      <c r="C330" s="1" t="n">
        <v>45188</v>
      </c>
      <c r="D330" t="inlineStr">
        <is>
          <t>SKÅNE LÄN</t>
        </is>
      </c>
      <c r="E330" t="inlineStr">
        <is>
          <t>OSBY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18590-2022</t>
        </is>
      </c>
      <c r="B331" s="1" t="n">
        <v>44687</v>
      </c>
      <c r="C331" s="1" t="n">
        <v>45188</v>
      </c>
      <c r="D331" t="inlineStr">
        <is>
          <t>SKÅNE LÄN</t>
        </is>
      </c>
      <c r="E331" t="inlineStr">
        <is>
          <t>OSBY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19750-2022</t>
        </is>
      </c>
      <c r="B332" s="1" t="n">
        <v>44694</v>
      </c>
      <c r="C332" s="1" t="n">
        <v>45188</v>
      </c>
      <c r="D332" t="inlineStr">
        <is>
          <t>SKÅNE LÄN</t>
        </is>
      </c>
      <c r="E332" t="inlineStr">
        <is>
          <t>OSBY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20227-2022</t>
        </is>
      </c>
      <c r="B333" s="1" t="n">
        <v>44698</v>
      </c>
      <c r="C333" s="1" t="n">
        <v>45188</v>
      </c>
      <c r="D333" t="inlineStr">
        <is>
          <t>SKÅNE LÄN</t>
        </is>
      </c>
      <c r="E333" t="inlineStr">
        <is>
          <t>OSBY</t>
        </is>
      </c>
      <c r="F333" t="inlineStr">
        <is>
          <t>Kommuner</t>
        </is>
      </c>
      <c r="G333" t="n">
        <v>7.1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23963-2022</t>
        </is>
      </c>
      <c r="B334" s="1" t="n">
        <v>44722</v>
      </c>
      <c r="C334" s="1" t="n">
        <v>45188</v>
      </c>
      <c r="D334" t="inlineStr">
        <is>
          <t>SKÅNE LÄN</t>
        </is>
      </c>
      <c r="E334" t="inlineStr">
        <is>
          <t>OSBY</t>
        </is>
      </c>
      <c r="F334" t="inlineStr">
        <is>
          <t>Kyrkan</t>
        </is>
      </c>
      <c r="G334" t="n">
        <v>4.5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26845-2022</t>
        </is>
      </c>
      <c r="B335" s="1" t="n">
        <v>44740</v>
      </c>
      <c r="C335" s="1" t="n">
        <v>45188</v>
      </c>
      <c r="D335" t="inlineStr">
        <is>
          <t>SKÅNE LÄN</t>
        </is>
      </c>
      <c r="E335" t="inlineStr">
        <is>
          <t>OSBY</t>
        </is>
      </c>
      <c r="G335" t="n">
        <v>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27758-2022</t>
        </is>
      </c>
      <c r="B336" s="1" t="n">
        <v>44743</v>
      </c>
      <c r="C336" s="1" t="n">
        <v>45188</v>
      </c>
      <c r="D336" t="inlineStr">
        <is>
          <t>SKÅNE LÄN</t>
        </is>
      </c>
      <c r="E336" t="inlineStr">
        <is>
          <t>OSBY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28240-2022</t>
        </is>
      </c>
      <c r="B337" s="1" t="n">
        <v>44746</v>
      </c>
      <c r="C337" s="1" t="n">
        <v>45188</v>
      </c>
      <c r="D337" t="inlineStr">
        <is>
          <t>SKÅNE LÄN</t>
        </is>
      </c>
      <c r="E337" t="inlineStr">
        <is>
          <t>OSBY</t>
        </is>
      </c>
      <c r="G337" t="n">
        <v>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30213-2022</t>
        </is>
      </c>
      <c r="B338" s="1" t="n">
        <v>44757</v>
      </c>
      <c r="C338" s="1" t="n">
        <v>45188</v>
      </c>
      <c r="D338" t="inlineStr">
        <is>
          <t>SKÅNE LÄN</t>
        </is>
      </c>
      <c r="E338" t="inlineStr">
        <is>
          <t>OSBY</t>
        </is>
      </c>
      <c r="G338" t="n">
        <v>1.6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30751-2022</t>
        </is>
      </c>
      <c r="B339" s="1" t="n">
        <v>44764</v>
      </c>
      <c r="C339" s="1" t="n">
        <v>45188</v>
      </c>
      <c r="D339" t="inlineStr">
        <is>
          <t>SKÅNE LÄN</t>
        </is>
      </c>
      <c r="E339" t="inlineStr">
        <is>
          <t>OSBY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31758-2022</t>
        </is>
      </c>
      <c r="B340" s="1" t="n">
        <v>44776</v>
      </c>
      <c r="C340" s="1" t="n">
        <v>45188</v>
      </c>
      <c r="D340" t="inlineStr">
        <is>
          <t>SKÅNE LÄN</t>
        </is>
      </c>
      <c r="E340" t="inlineStr">
        <is>
          <t>OSBY</t>
        </is>
      </c>
      <c r="G340" t="n">
        <v>1.3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32584-2022</t>
        </is>
      </c>
      <c r="B341" s="1" t="n">
        <v>44783</v>
      </c>
      <c r="C341" s="1" t="n">
        <v>45188</v>
      </c>
      <c r="D341" t="inlineStr">
        <is>
          <t>SKÅNE LÄN</t>
        </is>
      </c>
      <c r="E341" t="inlineStr">
        <is>
          <t>OSBY</t>
        </is>
      </c>
      <c r="G341" t="n">
        <v>2.5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33486-2022</t>
        </is>
      </c>
      <c r="B342" s="1" t="n">
        <v>44788</v>
      </c>
      <c r="C342" s="1" t="n">
        <v>45188</v>
      </c>
      <c r="D342" t="inlineStr">
        <is>
          <t>SKÅNE LÄN</t>
        </is>
      </c>
      <c r="E342" t="inlineStr">
        <is>
          <t>OSBY</t>
        </is>
      </c>
      <c r="G342" t="n">
        <v>7.8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33816-2022</t>
        </is>
      </c>
      <c r="B343" s="1" t="n">
        <v>44790</v>
      </c>
      <c r="C343" s="1" t="n">
        <v>45188</v>
      </c>
      <c r="D343" t="inlineStr">
        <is>
          <t>SKÅNE LÄN</t>
        </is>
      </c>
      <c r="E343" t="inlineStr">
        <is>
          <t>OSBY</t>
        </is>
      </c>
      <c r="G343" t="n">
        <v>2.4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33822-2022</t>
        </is>
      </c>
      <c r="B344" s="1" t="n">
        <v>44790</v>
      </c>
      <c r="C344" s="1" t="n">
        <v>45188</v>
      </c>
      <c r="D344" t="inlineStr">
        <is>
          <t>SKÅNE LÄN</t>
        </is>
      </c>
      <c r="E344" t="inlineStr">
        <is>
          <t>OSBY</t>
        </is>
      </c>
      <c r="G344" t="n">
        <v>9.1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35383-2022</t>
        </is>
      </c>
      <c r="B345" s="1" t="n">
        <v>44798</v>
      </c>
      <c r="C345" s="1" t="n">
        <v>45188</v>
      </c>
      <c r="D345" t="inlineStr">
        <is>
          <t>SKÅNE LÄN</t>
        </is>
      </c>
      <c r="E345" t="inlineStr">
        <is>
          <t>OSBY</t>
        </is>
      </c>
      <c r="G345" t="n">
        <v>3.3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35777-2022</t>
        </is>
      </c>
      <c r="B346" s="1" t="n">
        <v>44801</v>
      </c>
      <c r="C346" s="1" t="n">
        <v>45188</v>
      </c>
      <c r="D346" t="inlineStr">
        <is>
          <t>SKÅNE LÄN</t>
        </is>
      </c>
      <c r="E346" t="inlineStr">
        <is>
          <t>OSBY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35986-2022</t>
        </is>
      </c>
      <c r="B347" s="1" t="n">
        <v>44802</v>
      </c>
      <c r="C347" s="1" t="n">
        <v>45188</v>
      </c>
      <c r="D347" t="inlineStr">
        <is>
          <t>SKÅNE LÄN</t>
        </is>
      </c>
      <c r="E347" t="inlineStr">
        <is>
          <t>OSBY</t>
        </is>
      </c>
      <c r="G347" t="n">
        <v>2.6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41547-2022</t>
        </is>
      </c>
      <c r="B348" s="1" t="n">
        <v>44826</v>
      </c>
      <c r="C348" s="1" t="n">
        <v>45188</v>
      </c>
      <c r="D348" t="inlineStr">
        <is>
          <t>SKÅNE LÄN</t>
        </is>
      </c>
      <c r="E348" t="inlineStr">
        <is>
          <t>OSBY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41537-2022</t>
        </is>
      </c>
      <c r="B349" s="1" t="n">
        <v>44826</v>
      </c>
      <c r="C349" s="1" t="n">
        <v>45188</v>
      </c>
      <c r="D349" t="inlineStr">
        <is>
          <t>SKÅNE LÄN</t>
        </is>
      </c>
      <c r="E349" t="inlineStr">
        <is>
          <t>OSBY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42766-2022</t>
        </is>
      </c>
      <c r="B350" s="1" t="n">
        <v>44832</v>
      </c>
      <c r="C350" s="1" t="n">
        <v>45188</v>
      </c>
      <c r="D350" t="inlineStr">
        <is>
          <t>SKÅNE LÄN</t>
        </is>
      </c>
      <c r="E350" t="inlineStr">
        <is>
          <t>OSBY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42751-2022</t>
        </is>
      </c>
      <c r="B351" s="1" t="n">
        <v>44832</v>
      </c>
      <c r="C351" s="1" t="n">
        <v>45188</v>
      </c>
      <c r="D351" t="inlineStr">
        <is>
          <t>SKÅNE LÄN</t>
        </is>
      </c>
      <c r="E351" t="inlineStr">
        <is>
          <t>OSBY</t>
        </is>
      </c>
      <c r="G351" t="n">
        <v>2.4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43175-2022</t>
        </is>
      </c>
      <c r="B352" s="1" t="n">
        <v>44834</v>
      </c>
      <c r="C352" s="1" t="n">
        <v>45188</v>
      </c>
      <c r="D352" t="inlineStr">
        <is>
          <t>SKÅNE LÄN</t>
        </is>
      </c>
      <c r="E352" t="inlineStr">
        <is>
          <t>OSBY</t>
        </is>
      </c>
      <c r="G352" t="n">
        <v>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43931-2022</t>
        </is>
      </c>
      <c r="B353" s="1" t="n">
        <v>44838</v>
      </c>
      <c r="C353" s="1" t="n">
        <v>45188</v>
      </c>
      <c r="D353" t="inlineStr">
        <is>
          <t>SKÅNE LÄN</t>
        </is>
      </c>
      <c r="E353" t="inlineStr">
        <is>
          <t>OSBY</t>
        </is>
      </c>
      <c r="G353" t="n">
        <v>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45108-2022</t>
        </is>
      </c>
      <c r="B354" s="1" t="n">
        <v>44843</v>
      </c>
      <c r="C354" s="1" t="n">
        <v>45188</v>
      </c>
      <c r="D354" t="inlineStr">
        <is>
          <t>SKÅNE LÄN</t>
        </is>
      </c>
      <c r="E354" t="inlineStr">
        <is>
          <t>OSBY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45648-2022</t>
        </is>
      </c>
      <c r="B355" s="1" t="n">
        <v>44845</v>
      </c>
      <c r="C355" s="1" t="n">
        <v>45188</v>
      </c>
      <c r="D355" t="inlineStr">
        <is>
          <t>SKÅNE LÄN</t>
        </is>
      </c>
      <c r="E355" t="inlineStr">
        <is>
          <t>OSBY</t>
        </is>
      </c>
      <c r="G355" t="n">
        <v>5.3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45650-2022</t>
        </is>
      </c>
      <c r="B356" s="1" t="n">
        <v>44845</v>
      </c>
      <c r="C356" s="1" t="n">
        <v>45188</v>
      </c>
      <c r="D356" t="inlineStr">
        <is>
          <t>SKÅNE LÄN</t>
        </is>
      </c>
      <c r="E356" t="inlineStr">
        <is>
          <t>OSBY</t>
        </is>
      </c>
      <c r="G356" t="n">
        <v>3.8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46457-2022</t>
        </is>
      </c>
      <c r="B357" s="1" t="n">
        <v>44848</v>
      </c>
      <c r="C357" s="1" t="n">
        <v>45188</v>
      </c>
      <c r="D357" t="inlineStr">
        <is>
          <t>SKÅNE LÄN</t>
        </is>
      </c>
      <c r="E357" t="inlineStr">
        <is>
          <t>OSBY</t>
        </is>
      </c>
      <c r="F357" t="inlineStr">
        <is>
          <t>Sveaskog</t>
        </is>
      </c>
      <c r="G357" t="n">
        <v>5.3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51508-2022</t>
        </is>
      </c>
      <c r="B358" s="1" t="n">
        <v>44869</v>
      </c>
      <c r="C358" s="1" t="n">
        <v>45188</v>
      </c>
      <c r="D358" t="inlineStr">
        <is>
          <t>SKÅNE LÄN</t>
        </is>
      </c>
      <c r="E358" t="inlineStr">
        <is>
          <t>OSBY</t>
        </is>
      </c>
      <c r="G358" t="n">
        <v>0.4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52857-2022</t>
        </is>
      </c>
      <c r="B359" s="1" t="n">
        <v>44872</v>
      </c>
      <c r="C359" s="1" t="n">
        <v>45188</v>
      </c>
      <c r="D359" t="inlineStr">
        <is>
          <t>SKÅNE LÄN</t>
        </is>
      </c>
      <c r="E359" t="inlineStr">
        <is>
          <t>OSBY</t>
        </is>
      </c>
      <c r="F359" t="inlineStr">
        <is>
          <t>Sveaskog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58230-2022</t>
        </is>
      </c>
      <c r="B360" s="1" t="n">
        <v>44893</v>
      </c>
      <c r="C360" s="1" t="n">
        <v>45188</v>
      </c>
      <c r="D360" t="inlineStr">
        <is>
          <t>SKÅNE LÄN</t>
        </is>
      </c>
      <c r="E360" t="inlineStr">
        <is>
          <t>OSBY</t>
        </is>
      </c>
      <c r="G360" t="n">
        <v>2.4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58562-2022</t>
        </is>
      </c>
      <c r="B361" s="1" t="n">
        <v>44902</v>
      </c>
      <c r="C361" s="1" t="n">
        <v>45188</v>
      </c>
      <c r="D361" t="inlineStr">
        <is>
          <t>SKÅNE LÄN</t>
        </is>
      </c>
      <c r="E361" t="inlineStr">
        <is>
          <t>OSBY</t>
        </is>
      </c>
      <c r="F361" t="inlineStr">
        <is>
          <t>Sveaskog</t>
        </is>
      </c>
      <c r="G361" t="n">
        <v>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58764-2022</t>
        </is>
      </c>
      <c r="B362" s="1" t="n">
        <v>44903</v>
      </c>
      <c r="C362" s="1" t="n">
        <v>45188</v>
      </c>
      <c r="D362" t="inlineStr">
        <is>
          <t>SKÅNE LÄN</t>
        </is>
      </c>
      <c r="E362" t="inlineStr">
        <is>
          <t>OSBY</t>
        </is>
      </c>
      <c r="F362" t="inlineStr">
        <is>
          <t>Kommuner</t>
        </is>
      </c>
      <c r="G362" t="n">
        <v>2.1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61520-2022</t>
        </is>
      </c>
      <c r="B363" s="1" t="n">
        <v>44910</v>
      </c>
      <c r="C363" s="1" t="n">
        <v>45188</v>
      </c>
      <c r="D363" t="inlineStr">
        <is>
          <t>SKÅNE LÄN</t>
        </is>
      </c>
      <c r="E363" t="inlineStr">
        <is>
          <t>OSBY</t>
        </is>
      </c>
      <c r="F363" t="inlineStr">
        <is>
          <t>Kyrkan</t>
        </is>
      </c>
      <c r="G363" t="n">
        <v>2.6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4767-2023</t>
        </is>
      </c>
      <c r="B364" s="1" t="n">
        <v>44957</v>
      </c>
      <c r="C364" s="1" t="n">
        <v>45188</v>
      </c>
      <c r="D364" t="inlineStr">
        <is>
          <t>SKÅNE LÄN</t>
        </is>
      </c>
      <c r="E364" t="inlineStr">
        <is>
          <t>OSBY</t>
        </is>
      </c>
      <c r="G364" t="n">
        <v>3.4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5048-2023</t>
        </is>
      </c>
      <c r="B365" s="1" t="n">
        <v>44958</v>
      </c>
      <c r="C365" s="1" t="n">
        <v>45188</v>
      </c>
      <c r="D365" t="inlineStr">
        <is>
          <t>SKÅNE LÄN</t>
        </is>
      </c>
      <c r="E365" t="inlineStr">
        <is>
          <t>OSBY</t>
        </is>
      </c>
      <c r="G365" t="n">
        <v>2.1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5034-2023</t>
        </is>
      </c>
      <c r="B366" s="1" t="n">
        <v>44958</v>
      </c>
      <c r="C366" s="1" t="n">
        <v>45188</v>
      </c>
      <c r="D366" t="inlineStr">
        <is>
          <t>SKÅNE LÄN</t>
        </is>
      </c>
      <c r="E366" t="inlineStr">
        <is>
          <t>OSBY</t>
        </is>
      </c>
      <c r="G366" t="n">
        <v>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7086-2023</t>
        </is>
      </c>
      <c r="B367" s="1" t="n">
        <v>44965</v>
      </c>
      <c r="C367" s="1" t="n">
        <v>45188</v>
      </c>
      <c r="D367" t="inlineStr">
        <is>
          <t>SKÅNE LÄN</t>
        </is>
      </c>
      <c r="E367" t="inlineStr">
        <is>
          <t>OSBY</t>
        </is>
      </c>
      <c r="G367" t="n">
        <v>1.3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7079-2023</t>
        </is>
      </c>
      <c r="B368" s="1" t="n">
        <v>44965</v>
      </c>
      <c r="C368" s="1" t="n">
        <v>45188</v>
      </c>
      <c r="D368" t="inlineStr">
        <is>
          <t>SKÅNE LÄN</t>
        </is>
      </c>
      <c r="E368" t="inlineStr">
        <is>
          <t>OSBY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6698-2023</t>
        </is>
      </c>
      <c r="B369" s="1" t="n">
        <v>44966</v>
      </c>
      <c r="C369" s="1" t="n">
        <v>45188</v>
      </c>
      <c r="D369" t="inlineStr">
        <is>
          <t>SKÅNE LÄN</t>
        </is>
      </c>
      <c r="E369" t="inlineStr">
        <is>
          <t>OSBY</t>
        </is>
      </c>
      <c r="G369" t="n">
        <v>0.7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9670-2023</t>
        </is>
      </c>
      <c r="B370" s="1" t="n">
        <v>44978</v>
      </c>
      <c r="C370" s="1" t="n">
        <v>45188</v>
      </c>
      <c r="D370" t="inlineStr">
        <is>
          <t>SKÅNE LÄN</t>
        </is>
      </c>
      <c r="E370" t="inlineStr">
        <is>
          <t>OSBY</t>
        </is>
      </c>
      <c r="F370" t="inlineStr">
        <is>
          <t>Naturvårdsverket</t>
        </is>
      </c>
      <c r="G370" t="n">
        <v>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11515-2023</t>
        </is>
      </c>
      <c r="B371" s="1" t="n">
        <v>44993</v>
      </c>
      <c r="C371" s="1" t="n">
        <v>45188</v>
      </c>
      <c r="D371" t="inlineStr">
        <is>
          <t>SKÅNE LÄN</t>
        </is>
      </c>
      <c r="E371" t="inlineStr">
        <is>
          <t>OSBY</t>
        </is>
      </c>
      <c r="G371" t="n">
        <v>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12068-2023</t>
        </is>
      </c>
      <c r="B372" s="1" t="n">
        <v>44997</v>
      </c>
      <c r="C372" s="1" t="n">
        <v>45188</v>
      </c>
      <c r="D372" t="inlineStr">
        <is>
          <t>SKÅNE LÄN</t>
        </is>
      </c>
      <c r="E372" t="inlineStr">
        <is>
          <t>OSBY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12070-2023</t>
        </is>
      </c>
      <c r="B373" s="1" t="n">
        <v>44997</v>
      </c>
      <c r="C373" s="1" t="n">
        <v>45188</v>
      </c>
      <c r="D373" t="inlineStr">
        <is>
          <t>SKÅNE LÄN</t>
        </is>
      </c>
      <c r="E373" t="inlineStr">
        <is>
          <t>OSBY</t>
        </is>
      </c>
      <c r="G373" t="n">
        <v>1.4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13138-2023</t>
        </is>
      </c>
      <c r="B374" s="1" t="n">
        <v>45002</v>
      </c>
      <c r="C374" s="1" t="n">
        <v>45188</v>
      </c>
      <c r="D374" t="inlineStr">
        <is>
          <t>SKÅNE LÄN</t>
        </is>
      </c>
      <c r="E374" t="inlineStr">
        <is>
          <t>OSBY</t>
        </is>
      </c>
      <c r="G374" t="n">
        <v>2.5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13143-2023</t>
        </is>
      </c>
      <c r="B375" s="1" t="n">
        <v>45002</v>
      </c>
      <c r="C375" s="1" t="n">
        <v>45188</v>
      </c>
      <c r="D375" t="inlineStr">
        <is>
          <t>SKÅNE LÄN</t>
        </is>
      </c>
      <c r="E375" t="inlineStr">
        <is>
          <t>OSBY</t>
        </is>
      </c>
      <c r="G375" t="n">
        <v>13.5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14148-2023</t>
        </is>
      </c>
      <c r="B376" s="1" t="n">
        <v>45009</v>
      </c>
      <c r="C376" s="1" t="n">
        <v>45188</v>
      </c>
      <c r="D376" t="inlineStr">
        <is>
          <t>SKÅNE LÄN</t>
        </is>
      </c>
      <c r="E376" t="inlineStr">
        <is>
          <t>OSBY</t>
        </is>
      </c>
      <c r="G376" t="n">
        <v>15.7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14307-2023</t>
        </is>
      </c>
      <c r="B377" s="1" t="n">
        <v>45011</v>
      </c>
      <c r="C377" s="1" t="n">
        <v>45188</v>
      </c>
      <c r="D377" t="inlineStr">
        <is>
          <t>SKÅNE LÄN</t>
        </is>
      </c>
      <c r="E377" t="inlineStr">
        <is>
          <t>OSBY</t>
        </is>
      </c>
      <c r="G377" t="n">
        <v>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14495-2023</t>
        </is>
      </c>
      <c r="B378" s="1" t="n">
        <v>45012</v>
      </c>
      <c r="C378" s="1" t="n">
        <v>45188</v>
      </c>
      <c r="D378" t="inlineStr">
        <is>
          <t>SKÅNE LÄN</t>
        </is>
      </c>
      <c r="E378" t="inlineStr">
        <is>
          <t>OSBY</t>
        </is>
      </c>
      <c r="G378" t="n">
        <v>1.3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15149-2023</t>
        </is>
      </c>
      <c r="B379" s="1" t="n">
        <v>45015</v>
      </c>
      <c r="C379" s="1" t="n">
        <v>45188</v>
      </c>
      <c r="D379" t="inlineStr">
        <is>
          <t>SKÅNE LÄN</t>
        </is>
      </c>
      <c r="E379" t="inlineStr">
        <is>
          <t>OSBY</t>
        </is>
      </c>
      <c r="F379" t="inlineStr">
        <is>
          <t>Naturvårdsverket</t>
        </is>
      </c>
      <c r="G379" t="n">
        <v>2.8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15143-2023</t>
        </is>
      </c>
      <c r="B380" s="1" t="n">
        <v>45015</v>
      </c>
      <c r="C380" s="1" t="n">
        <v>45188</v>
      </c>
      <c r="D380" t="inlineStr">
        <is>
          <t>SKÅNE LÄN</t>
        </is>
      </c>
      <c r="E380" t="inlineStr">
        <is>
          <t>OSBY</t>
        </is>
      </c>
      <c r="F380" t="inlineStr">
        <is>
          <t>Naturvårdsverket</t>
        </is>
      </c>
      <c r="G380" t="n">
        <v>2.3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15152-2023</t>
        </is>
      </c>
      <c r="B381" s="1" t="n">
        <v>45015</v>
      </c>
      <c r="C381" s="1" t="n">
        <v>45188</v>
      </c>
      <c r="D381" t="inlineStr">
        <is>
          <t>SKÅNE LÄN</t>
        </is>
      </c>
      <c r="E381" t="inlineStr">
        <is>
          <t>OSBY</t>
        </is>
      </c>
      <c r="F381" t="inlineStr">
        <is>
          <t>Naturvårdsverket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15525-2023</t>
        </is>
      </c>
      <c r="B382" s="1" t="n">
        <v>45016</v>
      </c>
      <c r="C382" s="1" t="n">
        <v>45188</v>
      </c>
      <c r="D382" t="inlineStr">
        <is>
          <t>SKÅNE LÄN</t>
        </is>
      </c>
      <c r="E382" t="inlineStr">
        <is>
          <t>OSBY</t>
        </is>
      </c>
      <c r="F382" t="inlineStr">
        <is>
          <t>Naturvårdsverket</t>
        </is>
      </c>
      <c r="G382" t="n">
        <v>4.4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15359-2023</t>
        </is>
      </c>
      <c r="B383" s="1" t="n">
        <v>45019</v>
      </c>
      <c r="C383" s="1" t="n">
        <v>45188</v>
      </c>
      <c r="D383" t="inlineStr">
        <is>
          <t>SKÅNE LÄN</t>
        </is>
      </c>
      <c r="E383" t="inlineStr">
        <is>
          <t>OSBY</t>
        </is>
      </c>
      <c r="G383" t="n">
        <v>5.4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17649-2023</t>
        </is>
      </c>
      <c r="B384" s="1" t="n">
        <v>45035</v>
      </c>
      <c r="C384" s="1" t="n">
        <v>45188</v>
      </c>
      <c r="D384" t="inlineStr">
        <is>
          <t>SKÅNE LÄN</t>
        </is>
      </c>
      <c r="E384" t="inlineStr">
        <is>
          <t>OSBY</t>
        </is>
      </c>
      <c r="G384" t="n">
        <v>11.3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17673-2023</t>
        </is>
      </c>
      <c r="B385" s="1" t="n">
        <v>45035</v>
      </c>
      <c r="C385" s="1" t="n">
        <v>45188</v>
      </c>
      <c r="D385" t="inlineStr">
        <is>
          <t>SKÅNE LÄN</t>
        </is>
      </c>
      <c r="E385" t="inlineStr">
        <is>
          <t>OSBY</t>
        </is>
      </c>
      <c r="G385" t="n">
        <v>3.8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17675-2023</t>
        </is>
      </c>
      <c r="B386" s="1" t="n">
        <v>45035</v>
      </c>
      <c r="C386" s="1" t="n">
        <v>45188</v>
      </c>
      <c r="D386" t="inlineStr">
        <is>
          <t>SKÅNE LÄN</t>
        </is>
      </c>
      <c r="E386" t="inlineStr">
        <is>
          <t>OSBY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17592-2023</t>
        </is>
      </c>
      <c r="B387" s="1" t="n">
        <v>45036</v>
      </c>
      <c r="C387" s="1" t="n">
        <v>45188</v>
      </c>
      <c r="D387" t="inlineStr">
        <is>
          <t>SKÅNE LÄN</t>
        </is>
      </c>
      <c r="E387" t="inlineStr">
        <is>
          <t>OSBY</t>
        </is>
      </c>
      <c r="G387" t="n">
        <v>5.9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17612-2023</t>
        </is>
      </c>
      <c r="B388" s="1" t="n">
        <v>45036</v>
      </c>
      <c r="C388" s="1" t="n">
        <v>45188</v>
      </c>
      <c r="D388" t="inlineStr">
        <is>
          <t>SKÅNE LÄN</t>
        </is>
      </c>
      <c r="E388" t="inlineStr">
        <is>
          <t>OSBY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17587-2023</t>
        </is>
      </c>
      <c r="B389" s="1" t="n">
        <v>45036</v>
      </c>
      <c r="C389" s="1" t="n">
        <v>45188</v>
      </c>
      <c r="D389" t="inlineStr">
        <is>
          <t>SKÅNE LÄN</t>
        </is>
      </c>
      <c r="E389" t="inlineStr">
        <is>
          <t>OSBY</t>
        </is>
      </c>
      <c r="G389" t="n">
        <v>2.6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17616-2023</t>
        </is>
      </c>
      <c r="B390" s="1" t="n">
        <v>45036</v>
      </c>
      <c r="C390" s="1" t="n">
        <v>45188</v>
      </c>
      <c r="D390" t="inlineStr">
        <is>
          <t>SKÅNE LÄN</t>
        </is>
      </c>
      <c r="E390" t="inlineStr">
        <is>
          <t>OSBY</t>
        </is>
      </c>
      <c r="G390" t="n">
        <v>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17715-2023</t>
        </is>
      </c>
      <c r="B391" s="1" t="n">
        <v>45037</v>
      </c>
      <c r="C391" s="1" t="n">
        <v>45188</v>
      </c>
      <c r="D391" t="inlineStr">
        <is>
          <t>SKÅNE LÄN</t>
        </is>
      </c>
      <c r="E391" t="inlineStr">
        <is>
          <t>OSBY</t>
        </is>
      </c>
      <c r="G391" t="n">
        <v>1.9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20813-2023</t>
        </is>
      </c>
      <c r="B392" s="1" t="n">
        <v>45055</v>
      </c>
      <c r="C392" s="1" t="n">
        <v>45188</v>
      </c>
      <c r="D392" t="inlineStr">
        <is>
          <t>SKÅNE LÄN</t>
        </is>
      </c>
      <c r="E392" t="inlineStr">
        <is>
          <t>OSBY</t>
        </is>
      </c>
      <c r="G392" t="n">
        <v>4.6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21222-2023</t>
        </is>
      </c>
      <c r="B393" s="1" t="n">
        <v>45062</v>
      </c>
      <c r="C393" s="1" t="n">
        <v>45188</v>
      </c>
      <c r="D393" t="inlineStr">
        <is>
          <t>SKÅNE LÄN</t>
        </is>
      </c>
      <c r="E393" t="inlineStr">
        <is>
          <t>OSBY</t>
        </is>
      </c>
      <c r="G393" t="n">
        <v>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21524-2023</t>
        </is>
      </c>
      <c r="B394" s="1" t="n">
        <v>45063</v>
      </c>
      <c r="C394" s="1" t="n">
        <v>45188</v>
      </c>
      <c r="D394" t="inlineStr">
        <is>
          <t>SKÅNE LÄN</t>
        </is>
      </c>
      <c r="E394" t="inlineStr">
        <is>
          <t>OSBY</t>
        </is>
      </c>
      <c r="G394" t="n">
        <v>1.7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22638-2023</t>
        </is>
      </c>
      <c r="B395" s="1" t="n">
        <v>45071</v>
      </c>
      <c r="C395" s="1" t="n">
        <v>45188</v>
      </c>
      <c r="D395" t="inlineStr">
        <is>
          <t>SKÅNE LÄN</t>
        </is>
      </c>
      <c r="E395" t="inlineStr">
        <is>
          <t>OSBY</t>
        </is>
      </c>
      <c r="G395" t="n">
        <v>1.6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22636-2023</t>
        </is>
      </c>
      <c r="B396" s="1" t="n">
        <v>45071</v>
      </c>
      <c r="C396" s="1" t="n">
        <v>45188</v>
      </c>
      <c r="D396" t="inlineStr">
        <is>
          <t>SKÅNE LÄN</t>
        </is>
      </c>
      <c r="E396" t="inlineStr">
        <is>
          <t>OSBY</t>
        </is>
      </c>
      <c r="G396" t="n">
        <v>5.5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23813-2023</t>
        </is>
      </c>
      <c r="B397" s="1" t="n">
        <v>45078</v>
      </c>
      <c r="C397" s="1" t="n">
        <v>45188</v>
      </c>
      <c r="D397" t="inlineStr">
        <is>
          <t>SKÅNE LÄN</t>
        </is>
      </c>
      <c r="E397" t="inlineStr">
        <is>
          <t>OSBY</t>
        </is>
      </c>
      <c r="G397" t="n">
        <v>0.9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26104-2023</t>
        </is>
      </c>
      <c r="B398" s="1" t="n">
        <v>45091</v>
      </c>
      <c r="C398" s="1" t="n">
        <v>45188</v>
      </c>
      <c r="D398" t="inlineStr">
        <is>
          <t>SKÅNE LÄN</t>
        </is>
      </c>
      <c r="E398" t="inlineStr">
        <is>
          <t>OSBY</t>
        </is>
      </c>
      <c r="F398" t="inlineStr">
        <is>
          <t>Sveaskog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26590-2023</t>
        </is>
      </c>
      <c r="B399" s="1" t="n">
        <v>45092</v>
      </c>
      <c r="C399" s="1" t="n">
        <v>45188</v>
      </c>
      <c r="D399" t="inlineStr">
        <is>
          <t>SKÅNE LÄN</t>
        </is>
      </c>
      <c r="E399" t="inlineStr">
        <is>
          <t>OSBY</t>
        </is>
      </c>
      <c r="G399" t="n">
        <v>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27277-2023</t>
        </is>
      </c>
      <c r="B400" s="1" t="n">
        <v>45096</v>
      </c>
      <c r="C400" s="1" t="n">
        <v>45188</v>
      </c>
      <c r="D400" t="inlineStr">
        <is>
          <t>SKÅNE LÄN</t>
        </is>
      </c>
      <c r="E400" t="inlineStr">
        <is>
          <t>OSBY</t>
        </is>
      </c>
      <c r="F400" t="inlineStr">
        <is>
          <t>Sveaskog</t>
        </is>
      </c>
      <c r="G400" t="n">
        <v>5.4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27281-2023</t>
        </is>
      </c>
      <c r="B401" s="1" t="n">
        <v>45096</v>
      </c>
      <c r="C401" s="1" t="n">
        <v>45188</v>
      </c>
      <c r="D401" t="inlineStr">
        <is>
          <t>SKÅNE LÄN</t>
        </is>
      </c>
      <c r="E401" t="inlineStr">
        <is>
          <t>OSBY</t>
        </is>
      </c>
      <c r="F401" t="inlineStr">
        <is>
          <t>Sveaskog</t>
        </is>
      </c>
      <c r="G401" t="n">
        <v>1.5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27634-2023</t>
        </is>
      </c>
      <c r="B402" s="1" t="n">
        <v>45097</v>
      </c>
      <c r="C402" s="1" t="n">
        <v>45188</v>
      </c>
      <c r="D402" t="inlineStr">
        <is>
          <t>SKÅNE LÄN</t>
        </is>
      </c>
      <c r="E402" t="inlineStr">
        <is>
          <t>OSBY</t>
        </is>
      </c>
      <c r="G402" t="n">
        <v>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27492-2023</t>
        </is>
      </c>
      <c r="B403" s="1" t="n">
        <v>45097</v>
      </c>
      <c r="C403" s="1" t="n">
        <v>45188</v>
      </c>
      <c r="D403" t="inlineStr">
        <is>
          <t>SKÅNE LÄN</t>
        </is>
      </c>
      <c r="E403" t="inlineStr">
        <is>
          <t>OSBY</t>
        </is>
      </c>
      <c r="G403" t="n">
        <v>1.4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27527-2023</t>
        </is>
      </c>
      <c r="B404" s="1" t="n">
        <v>45097</v>
      </c>
      <c r="C404" s="1" t="n">
        <v>45188</v>
      </c>
      <c r="D404" t="inlineStr">
        <is>
          <t>SKÅNE LÄN</t>
        </is>
      </c>
      <c r="E404" t="inlineStr">
        <is>
          <t>OSBY</t>
        </is>
      </c>
      <c r="G404" t="n">
        <v>1.9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28397-2023</t>
        </is>
      </c>
      <c r="B405" s="1" t="n">
        <v>45100</v>
      </c>
      <c r="C405" s="1" t="n">
        <v>45188</v>
      </c>
      <c r="D405" t="inlineStr">
        <is>
          <t>SKÅNE LÄN</t>
        </is>
      </c>
      <c r="E405" t="inlineStr">
        <is>
          <t>OSBY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29292-2023</t>
        </is>
      </c>
      <c r="B406" s="1" t="n">
        <v>45105</v>
      </c>
      <c r="C406" s="1" t="n">
        <v>45188</v>
      </c>
      <c r="D406" t="inlineStr">
        <is>
          <t>SKÅNE LÄN</t>
        </is>
      </c>
      <c r="E406" t="inlineStr">
        <is>
          <t>OSBY</t>
        </is>
      </c>
      <c r="G406" t="n">
        <v>0.6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29291-2023</t>
        </is>
      </c>
      <c r="B407" s="1" t="n">
        <v>45105</v>
      </c>
      <c r="C407" s="1" t="n">
        <v>45188</v>
      </c>
      <c r="D407" t="inlineStr">
        <is>
          <t>SKÅNE LÄN</t>
        </is>
      </c>
      <c r="E407" t="inlineStr">
        <is>
          <t>OSBY</t>
        </is>
      </c>
      <c r="G407" t="n">
        <v>1.5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31977-2023</t>
        </is>
      </c>
      <c r="B408" s="1" t="n">
        <v>45107</v>
      </c>
      <c r="C408" s="1" t="n">
        <v>45188</v>
      </c>
      <c r="D408" t="inlineStr">
        <is>
          <t>SKÅNE LÄN</t>
        </is>
      </c>
      <c r="E408" t="inlineStr">
        <is>
          <t>OSBY</t>
        </is>
      </c>
      <c r="G408" t="n">
        <v>13.1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31991-2023</t>
        </is>
      </c>
      <c r="B409" s="1" t="n">
        <v>45107</v>
      </c>
      <c r="C409" s="1" t="n">
        <v>45188</v>
      </c>
      <c r="D409" t="inlineStr">
        <is>
          <t>SKÅNE LÄN</t>
        </is>
      </c>
      <c r="E409" t="inlineStr">
        <is>
          <t>OSBY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30275-2023</t>
        </is>
      </c>
      <c r="B410" s="1" t="n">
        <v>45110</v>
      </c>
      <c r="C410" s="1" t="n">
        <v>45188</v>
      </c>
      <c r="D410" t="inlineStr">
        <is>
          <t>SKÅNE LÄN</t>
        </is>
      </c>
      <c r="E410" t="inlineStr">
        <is>
          <t>OSBY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30277-2023</t>
        </is>
      </c>
      <c r="B411" s="1" t="n">
        <v>45110</v>
      </c>
      <c r="C411" s="1" t="n">
        <v>45188</v>
      </c>
      <c r="D411" t="inlineStr">
        <is>
          <t>SKÅNE LÄN</t>
        </is>
      </c>
      <c r="E411" t="inlineStr">
        <is>
          <t>OSBY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32001-2023</t>
        </is>
      </c>
      <c r="B412" s="1" t="n">
        <v>45119</v>
      </c>
      <c r="C412" s="1" t="n">
        <v>45188</v>
      </c>
      <c r="D412" t="inlineStr">
        <is>
          <t>SKÅNE LÄN</t>
        </is>
      </c>
      <c r="E412" t="inlineStr">
        <is>
          <t>OSBY</t>
        </is>
      </c>
      <c r="G412" t="n">
        <v>0.8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32033-2023</t>
        </is>
      </c>
      <c r="B413" s="1" t="n">
        <v>45119</v>
      </c>
      <c r="C413" s="1" t="n">
        <v>45188</v>
      </c>
      <c r="D413" t="inlineStr">
        <is>
          <t>SKÅNE LÄN</t>
        </is>
      </c>
      <c r="E413" t="inlineStr">
        <is>
          <t>OSBY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33064-2023</t>
        </is>
      </c>
      <c r="B414" s="1" t="n">
        <v>45126</v>
      </c>
      <c r="C414" s="1" t="n">
        <v>45188</v>
      </c>
      <c r="D414" t="inlineStr">
        <is>
          <t>SKÅNE LÄN</t>
        </is>
      </c>
      <c r="E414" t="inlineStr">
        <is>
          <t>OSBY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34581-2023</t>
        </is>
      </c>
      <c r="B415" s="1" t="n">
        <v>45140</v>
      </c>
      <c r="C415" s="1" t="n">
        <v>45188</v>
      </c>
      <c r="D415" t="inlineStr">
        <is>
          <t>SKÅNE LÄN</t>
        </is>
      </c>
      <c r="E415" t="inlineStr">
        <is>
          <t>OSBY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34579-2023</t>
        </is>
      </c>
      <c r="B416" s="1" t="n">
        <v>45140</v>
      </c>
      <c r="C416" s="1" t="n">
        <v>45188</v>
      </c>
      <c r="D416" t="inlineStr">
        <is>
          <t>SKÅNE LÄN</t>
        </is>
      </c>
      <c r="E416" t="inlineStr">
        <is>
          <t>OSBY</t>
        </is>
      </c>
      <c r="G416" t="n">
        <v>3.8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34934-2023</t>
        </is>
      </c>
      <c r="B417" s="1" t="n">
        <v>45141</v>
      </c>
      <c r="C417" s="1" t="n">
        <v>45188</v>
      </c>
      <c r="D417" t="inlineStr">
        <is>
          <t>SKÅNE LÄN</t>
        </is>
      </c>
      <c r="E417" t="inlineStr">
        <is>
          <t>OSBY</t>
        </is>
      </c>
      <c r="G417" t="n">
        <v>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34966-2023</t>
        </is>
      </c>
      <c r="B418" s="1" t="n">
        <v>45141</v>
      </c>
      <c r="C418" s="1" t="n">
        <v>45188</v>
      </c>
      <c r="D418" t="inlineStr">
        <is>
          <t>SKÅNE LÄN</t>
        </is>
      </c>
      <c r="E418" t="inlineStr">
        <is>
          <t>OSBY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34948-2023</t>
        </is>
      </c>
      <c r="B419" s="1" t="n">
        <v>45141</v>
      </c>
      <c r="C419" s="1" t="n">
        <v>45188</v>
      </c>
      <c r="D419" t="inlineStr">
        <is>
          <t>SKÅNE LÄN</t>
        </is>
      </c>
      <c r="E419" t="inlineStr">
        <is>
          <t>OSBY</t>
        </is>
      </c>
      <c r="G419" t="n">
        <v>2.1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34924-2023</t>
        </is>
      </c>
      <c r="B420" s="1" t="n">
        <v>45141</v>
      </c>
      <c r="C420" s="1" t="n">
        <v>45188</v>
      </c>
      <c r="D420" t="inlineStr">
        <is>
          <t>SKÅNE LÄN</t>
        </is>
      </c>
      <c r="E420" t="inlineStr">
        <is>
          <t>OSBY</t>
        </is>
      </c>
      <c r="G420" t="n">
        <v>0.7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34972-2023</t>
        </is>
      </c>
      <c r="B421" s="1" t="n">
        <v>45141</v>
      </c>
      <c r="C421" s="1" t="n">
        <v>45188</v>
      </c>
      <c r="D421" t="inlineStr">
        <is>
          <t>SKÅNE LÄN</t>
        </is>
      </c>
      <c r="E421" t="inlineStr">
        <is>
          <t>OSBY</t>
        </is>
      </c>
      <c r="G421" t="n">
        <v>2.4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34968-2023</t>
        </is>
      </c>
      <c r="B422" s="1" t="n">
        <v>45141</v>
      </c>
      <c r="C422" s="1" t="n">
        <v>45188</v>
      </c>
      <c r="D422" t="inlineStr">
        <is>
          <t>SKÅNE LÄN</t>
        </is>
      </c>
      <c r="E422" t="inlineStr">
        <is>
          <t>OSBY</t>
        </is>
      </c>
      <c r="G422" t="n">
        <v>1.7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35874-2023</t>
        </is>
      </c>
      <c r="B423" s="1" t="n">
        <v>45148</v>
      </c>
      <c r="C423" s="1" t="n">
        <v>45188</v>
      </c>
      <c r="D423" t="inlineStr">
        <is>
          <t>SKÅNE LÄN</t>
        </is>
      </c>
      <c r="E423" t="inlineStr">
        <is>
          <t>OSBY</t>
        </is>
      </c>
      <c r="G423" t="n">
        <v>1.3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36952-2023</t>
        </is>
      </c>
      <c r="B424" s="1" t="n">
        <v>45154</v>
      </c>
      <c r="C424" s="1" t="n">
        <v>45188</v>
      </c>
      <c r="D424" t="inlineStr">
        <is>
          <t>SKÅNE LÄN</t>
        </is>
      </c>
      <c r="E424" t="inlineStr">
        <is>
          <t>OSBY</t>
        </is>
      </c>
      <c r="G424" t="n">
        <v>1.1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41440-2023</t>
        </is>
      </c>
      <c r="B425" s="1" t="n">
        <v>45175</v>
      </c>
      <c r="C425" s="1" t="n">
        <v>45188</v>
      </c>
      <c r="D425" t="inlineStr">
        <is>
          <t>SKÅNE LÄN</t>
        </is>
      </c>
      <c r="E425" t="inlineStr">
        <is>
          <t>OSBY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>
      <c r="A426" t="inlineStr">
        <is>
          <t>A 43689-2023</t>
        </is>
      </c>
      <c r="B426" s="1" t="n">
        <v>45187</v>
      </c>
      <c r="C426" s="1" t="n">
        <v>45188</v>
      </c>
      <c r="D426" t="inlineStr">
        <is>
          <t>SKÅNE LÄN</t>
        </is>
      </c>
      <c r="E426" t="inlineStr">
        <is>
          <t>OSBY</t>
        </is>
      </c>
      <c r="G426" t="n">
        <v>2.5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2023-09-19T06:45:44Z</dcterms:created>
  <dcterms:modified xmlns:dcterms="http://purl.org/dc/terms/" xmlns:xsi="http://www.w3.org/2001/XMLSchema-instance" xsi:type="dcterms:W3CDTF">2023-09-19T06:45:44Z</dcterms:modified>
</cp:coreProperties>
</file>