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61718-2022</t>
        </is>
      </c>
      <c r="B2" s="1" t="n">
        <v>44917</v>
      </c>
      <c r="C2" s="1" t="n">
        <v>45182</v>
      </c>
      <c r="D2" t="inlineStr">
        <is>
          <t>STOCKHOLMS LÄN</t>
        </is>
      </c>
      <c r="E2" t="inlineStr">
        <is>
          <t>ÖSTERÅKER</t>
        </is>
      </c>
      <c r="G2" t="n">
        <v>9.800000000000001</v>
      </c>
      <c r="H2" t="n">
        <v>2</v>
      </c>
      <c r="I2" t="n">
        <v>13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21</v>
      </c>
      <c r="R2" s="2" t="inlineStr">
        <is>
          <t>Raggbock
Brunpudrad nållav
Grön aspvedbock
Spillkråka
Tallticka
Ullticka
Vedskivlav
Björksplintborre
Blåmossa
Bronshjon
Granbarkgnagare
Mindre märgborre
Mörk husmossa
Skuggblåslav
Stekelbock
Stor aspticka
Stubbspretmossa
Tibast
Vedticka
Vågbandad barkbock
Fläcknycklar</t>
        </is>
      </c>
      <c r="S2">
        <f>HYPERLINK("https://klasma.github.io/Logging_OSTERAKER/artfynd/A 61718-2022.xlsx")</f>
        <v/>
      </c>
      <c r="T2">
        <f>HYPERLINK("https://klasma.github.io/Logging_OSTERAKER/kartor/A 61718-2022.png")</f>
        <v/>
      </c>
      <c r="V2">
        <f>HYPERLINK("https://klasma.github.io/Logging_OSTERAKER/klagomål/A 61718-2022.docx")</f>
        <v/>
      </c>
      <c r="W2">
        <f>HYPERLINK("https://klasma.github.io/Logging_OSTERAKER/klagomålsmail/A 61718-2022.docx")</f>
        <v/>
      </c>
      <c r="X2">
        <f>HYPERLINK("https://klasma.github.io/Logging_OSTERAKER/tillsyn/A 61718-2022.docx")</f>
        <v/>
      </c>
      <c r="Y2">
        <f>HYPERLINK("https://klasma.github.io/Logging_OSTERAKER/tillsynsmail/A 61718-2022.docx")</f>
        <v/>
      </c>
    </row>
    <row r="3" ht="15" customHeight="1">
      <c r="A3" t="inlineStr">
        <is>
          <t>A 61724-2022</t>
        </is>
      </c>
      <c r="B3" s="1" t="n">
        <v>44917</v>
      </c>
      <c r="C3" s="1" t="n">
        <v>45182</v>
      </c>
      <c r="D3" t="inlineStr">
        <is>
          <t>STOCKHOLMS LÄN</t>
        </is>
      </c>
      <c r="E3" t="inlineStr">
        <is>
          <t>ÖSTERÅKER</t>
        </is>
      </c>
      <c r="G3" t="n">
        <v>3.5</v>
      </c>
      <c r="H3" t="n">
        <v>2</v>
      </c>
      <c r="I3" t="n">
        <v>9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11</v>
      </c>
      <c r="R3" s="2" t="inlineStr">
        <is>
          <t>Spillkråka
Bronshjon
Granbarkgnagare
Mörk husmossa
Skogshakmossa
Stubbspretmossa
Tibast
Västlig hakmossa
Vätteros
Vårärt
Blåsippa</t>
        </is>
      </c>
      <c r="S3">
        <f>HYPERLINK("https://klasma.github.io/Logging_OSTERAKER/artfynd/A 61724-2022.xlsx")</f>
        <v/>
      </c>
      <c r="T3">
        <f>HYPERLINK("https://klasma.github.io/Logging_OSTERAKER/kartor/A 61724-2022.png")</f>
        <v/>
      </c>
      <c r="V3">
        <f>HYPERLINK("https://klasma.github.io/Logging_OSTERAKER/klagomål/A 61724-2022.docx")</f>
        <v/>
      </c>
      <c r="W3">
        <f>HYPERLINK("https://klasma.github.io/Logging_OSTERAKER/klagomålsmail/A 61724-2022.docx")</f>
        <v/>
      </c>
      <c r="X3">
        <f>HYPERLINK("https://klasma.github.io/Logging_OSTERAKER/tillsyn/A 61724-2022.docx")</f>
        <v/>
      </c>
      <c r="Y3">
        <f>HYPERLINK("https://klasma.github.io/Logging_OSTERAKER/tillsynsmail/A 61724-2022.docx")</f>
        <v/>
      </c>
    </row>
    <row r="4" ht="15" customHeight="1">
      <c r="A4" t="inlineStr">
        <is>
          <t>A 12620-2022</t>
        </is>
      </c>
      <c r="B4" s="1" t="n">
        <v>44638</v>
      </c>
      <c r="C4" s="1" t="n">
        <v>45182</v>
      </c>
      <c r="D4" t="inlineStr">
        <is>
          <t>STOCKHOLMS LÄN</t>
        </is>
      </c>
      <c r="E4" t="inlineStr">
        <is>
          <t>ÖSTERÅKER</t>
        </is>
      </c>
      <c r="G4" t="n">
        <v>9.4</v>
      </c>
      <c r="H4" t="n">
        <v>1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Taggfingersvamp
Fällmossa
Blåsippa</t>
        </is>
      </c>
      <c r="S4">
        <f>HYPERLINK("https://klasma.github.io/Logging_OSTERAKER/artfynd/A 12620-2022.xlsx")</f>
        <v/>
      </c>
      <c r="T4">
        <f>HYPERLINK("https://klasma.github.io/Logging_OSTERAKER/kartor/A 12620-2022.png")</f>
        <v/>
      </c>
      <c r="V4">
        <f>HYPERLINK("https://klasma.github.io/Logging_OSTERAKER/klagomål/A 12620-2022.docx")</f>
        <v/>
      </c>
      <c r="W4">
        <f>HYPERLINK("https://klasma.github.io/Logging_OSTERAKER/klagomålsmail/A 12620-2022.docx")</f>
        <v/>
      </c>
      <c r="X4">
        <f>HYPERLINK("https://klasma.github.io/Logging_OSTERAKER/tillsyn/A 12620-2022.docx")</f>
        <v/>
      </c>
      <c r="Y4">
        <f>HYPERLINK("https://klasma.github.io/Logging_OSTERAKER/tillsynsmail/A 12620-2022.docx")</f>
        <v/>
      </c>
    </row>
    <row r="5" ht="15" customHeight="1">
      <c r="A5" t="inlineStr">
        <is>
          <t>A 17244-2022</t>
        </is>
      </c>
      <c r="B5" s="1" t="n">
        <v>44678</v>
      </c>
      <c r="C5" s="1" t="n">
        <v>45182</v>
      </c>
      <c r="D5" t="inlineStr">
        <is>
          <t>STOCKHOLMS LÄN</t>
        </is>
      </c>
      <c r="E5" t="inlineStr">
        <is>
          <t>ÖSTERÅKER</t>
        </is>
      </c>
      <c r="G5" t="n">
        <v>1.4</v>
      </c>
      <c r="H5" t="n">
        <v>2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Grön sköldmossa
Lopplummer</t>
        </is>
      </c>
      <c r="S5">
        <f>HYPERLINK("https://klasma.github.io/Logging_OSTERAKER/artfynd/A 17244-2022.xlsx")</f>
        <v/>
      </c>
      <c r="T5">
        <f>HYPERLINK("https://klasma.github.io/Logging_OSTERAKER/kartor/A 17244-2022.png")</f>
        <v/>
      </c>
      <c r="V5">
        <f>HYPERLINK("https://klasma.github.io/Logging_OSTERAKER/klagomål/A 17244-2022.docx")</f>
        <v/>
      </c>
      <c r="W5">
        <f>HYPERLINK("https://klasma.github.io/Logging_OSTERAKER/klagomålsmail/A 17244-2022.docx")</f>
        <v/>
      </c>
      <c r="X5">
        <f>HYPERLINK("https://klasma.github.io/Logging_OSTERAKER/tillsyn/A 17244-2022.docx")</f>
        <v/>
      </c>
      <c r="Y5">
        <f>HYPERLINK("https://klasma.github.io/Logging_OSTERAKER/tillsynsmail/A 17244-2022.docx")</f>
        <v/>
      </c>
    </row>
    <row r="6" ht="15" customHeight="1">
      <c r="A6" t="inlineStr">
        <is>
          <t>A 61275-2021</t>
        </is>
      </c>
      <c r="B6" s="1" t="n">
        <v>44498</v>
      </c>
      <c r="C6" s="1" t="n">
        <v>45182</v>
      </c>
      <c r="D6" t="inlineStr">
        <is>
          <t>STOCKHOLMS LÄN</t>
        </is>
      </c>
      <c r="E6" t="inlineStr">
        <is>
          <t>ÖSTERÅKER</t>
        </is>
      </c>
      <c r="G6" t="n">
        <v>2.1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Fläcknycklar
Nattviol</t>
        </is>
      </c>
      <c r="S6">
        <f>HYPERLINK("https://klasma.github.io/Logging_OSTERAKER/artfynd/A 61275-2021.xlsx")</f>
        <v/>
      </c>
      <c r="T6">
        <f>HYPERLINK("https://klasma.github.io/Logging_OSTERAKER/kartor/A 61275-2021.png")</f>
        <v/>
      </c>
      <c r="V6">
        <f>HYPERLINK("https://klasma.github.io/Logging_OSTERAKER/klagomål/A 61275-2021.docx")</f>
        <v/>
      </c>
      <c r="W6">
        <f>HYPERLINK("https://klasma.github.io/Logging_OSTERAKER/klagomålsmail/A 61275-2021.docx")</f>
        <v/>
      </c>
      <c r="X6">
        <f>HYPERLINK("https://klasma.github.io/Logging_OSTERAKER/tillsyn/A 61275-2021.docx")</f>
        <v/>
      </c>
      <c r="Y6">
        <f>HYPERLINK("https://klasma.github.io/Logging_OSTERAKER/tillsynsmail/A 61275-2021.docx")</f>
        <v/>
      </c>
    </row>
    <row r="7" ht="15" customHeight="1">
      <c r="A7" t="inlineStr">
        <is>
          <t>A 61363-2022</t>
        </is>
      </c>
      <c r="B7" s="1" t="n">
        <v>44915</v>
      </c>
      <c r="C7" s="1" t="n">
        <v>45182</v>
      </c>
      <c r="D7" t="inlineStr">
        <is>
          <t>STOCKHOLMS LÄN</t>
        </is>
      </c>
      <c r="E7" t="inlineStr">
        <is>
          <t>ÖSTERÅKER</t>
        </is>
      </c>
      <c r="G7" t="n">
        <v>5.3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Motaggsvamp
Skuggblåslav</t>
        </is>
      </c>
      <c r="S7">
        <f>HYPERLINK("https://klasma.github.io/Logging_OSTERAKER/artfynd/A 61363-2022.xlsx")</f>
        <v/>
      </c>
      <c r="T7">
        <f>HYPERLINK("https://klasma.github.io/Logging_OSTERAKER/kartor/A 61363-2022.png")</f>
        <v/>
      </c>
      <c r="V7">
        <f>HYPERLINK("https://klasma.github.io/Logging_OSTERAKER/klagomål/A 61363-2022.docx")</f>
        <v/>
      </c>
      <c r="W7">
        <f>HYPERLINK("https://klasma.github.io/Logging_OSTERAKER/klagomålsmail/A 61363-2022.docx")</f>
        <v/>
      </c>
      <c r="X7">
        <f>HYPERLINK("https://klasma.github.io/Logging_OSTERAKER/tillsyn/A 61363-2022.docx")</f>
        <v/>
      </c>
      <c r="Y7">
        <f>HYPERLINK("https://klasma.github.io/Logging_OSTERAKER/tillsynsmail/A 61363-2022.docx")</f>
        <v/>
      </c>
    </row>
    <row r="8" ht="15" customHeight="1">
      <c r="A8" t="inlineStr">
        <is>
          <t>A 63522-2018</t>
        </is>
      </c>
      <c r="B8" s="1" t="n">
        <v>43416</v>
      </c>
      <c r="C8" s="1" t="n">
        <v>45182</v>
      </c>
      <c r="D8" t="inlineStr">
        <is>
          <t>STOCKHOLMS LÄN</t>
        </is>
      </c>
      <c r="E8" t="inlineStr">
        <is>
          <t>ÖSTERÅKER</t>
        </is>
      </c>
      <c r="F8" t="inlineStr">
        <is>
          <t>Kyrkan</t>
        </is>
      </c>
      <c r="G8" t="n">
        <v>21.1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Koralltaggsvamp</t>
        </is>
      </c>
      <c r="S8">
        <f>HYPERLINK("https://klasma.github.io/Logging_OSTERAKER/artfynd/A 63522-2018.xlsx")</f>
        <v/>
      </c>
      <c r="T8">
        <f>HYPERLINK("https://klasma.github.io/Logging_OSTERAKER/kartor/A 63522-2018.png")</f>
        <v/>
      </c>
      <c r="V8">
        <f>HYPERLINK("https://klasma.github.io/Logging_OSTERAKER/klagomål/A 63522-2018.docx")</f>
        <v/>
      </c>
      <c r="W8">
        <f>HYPERLINK("https://klasma.github.io/Logging_OSTERAKER/klagomålsmail/A 63522-2018.docx")</f>
        <v/>
      </c>
      <c r="X8">
        <f>HYPERLINK("https://klasma.github.io/Logging_OSTERAKER/tillsyn/A 63522-2018.docx")</f>
        <v/>
      </c>
      <c r="Y8">
        <f>HYPERLINK("https://klasma.github.io/Logging_OSTERAKER/tillsynsmail/A 63522-2018.docx")</f>
        <v/>
      </c>
    </row>
    <row r="9" ht="15" customHeight="1">
      <c r="A9" t="inlineStr">
        <is>
          <t>A 13942-2021</t>
        </is>
      </c>
      <c r="B9" s="1" t="n">
        <v>44277</v>
      </c>
      <c r="C9" s="1" t="n">
        <v>45182</v>
      </c>
      <c r="D9" t="inlineStr">
        <is>
          <t>STOCKHOLMS LÄN</t>
        </is>
      </c>
      <c r="E9" t="inlineStr">
        <is>
          <t>ÖSTERÅKER</t>
        </is>
      </c>
      <c r="G9" t="n">
        <v>5.2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Skogsbräsma</t>
        </is>
      </c>
      <c r="S9">
        <f>HYPERLINK("https://klasma.github.io/Logging_OSTERAKER/artfynd/A 13942-2021.xlsx")</f>
        <v/>
      </c>
      <c r="T9">
        <f>HYPERLINK("https://klasma.github.io/Logging_OSTERAKER/kartor/A 13942-2021.png")</f>
        <v/>
      </c>
      <c r="V9">
        <f>HYPERLINK("https://klasma.github.io/Logging_OSTERAKER/klagomål/A 13942-2021.docx")</f>
        <v/>
      </c>
      <c r="W9">
        <f>HYPERLINK("https://klasma.github.io/Logging_OSTERAKER/klagomålsmail/A 13942-2021.docx")</f>
        <v/>
      </c>
      <c r="X9">
        <f>HYPERLINK("https://klasma.github.io/Logging_OSTERAKER/tillsyn/A 13942-2021.docx")</f>
        <v/>
      </c>
      <c r="Y9">
        <f>HYPERLINK("https://klasma.github.io/Logging_OSTERAKER/tillsynsmail/A 13942-2021.docx")</f>
        <v/>
      </c>
    </row>
    <row r="10" ht="15" customHeight="1">
      <c r="A10" t="inlineStr">
        <is>
          <t>A 67278-2021</t>
        </is>
      </c>
      <c r="B10" s="1" t="n">
        <v>44523</v>
      </c>
      <c r="C10" s="1" t="n">
        <v>45182</v>
      </c>
      <c r="D10" t="inlineStr">
        <is>
          <t>STOCKHOLMS LÄN</t>
        </is>
      </c>
      <c r="E10" t="inlineStr">
        <is>
          <t>ÖSTERÅKER</t>
        </is>
      </c>
      <c r="F10" t="inlineStr">
        <is>
          <t>Kommuner</t>
        </is>
      </c>
      <c r="G10" t="n">
        <v>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Veckticka</t>
        </is>
      </c>
      <c r="S10">
        <f>HYPERLINK("https://klasma.github.io/Logging_OSTERAKER/artfynd/A 67278-2021.xlsx")</f>
        <v/>
      </c>
      <c r="T10">
        <f>HYPERLINK("https://klasma.github.io/Logging_OSTERAKER/kartor/A 67278-2021.png")</f>
        <v/>
      </c>
      <c r="V10">
        <f>HYPERLINK("https://klasma.github.io/Logging_OSTERAKER/klagomål/A 67278-2021.docx")</f>
        <v/>
      </c>
      <c r="W10">
        <f>HYPERLINK("https://klasma.github.io/Logging_OSTERAKER/klagomålsmail/A 67278-2021.docx")</f>
        <v/>
      </c>
      <c r="X10">
        <f>HYPERLINK("https://klasma.github.io/Logging_OSTERAKER/tillsyn/A 67278-2021.docx")</f>
        <v/>
      </c>
      <c r="Y10">
        <f>HYPERLINK("https://klasma.github.io/Logging_OSTERAKER/tillsynsmail/A 67278-2021.docx")</f>
        <v/>
      </c>
    </row>
    <row r="11" ht="15" customHeight="1">
      <c r="A11" t="inlineStr">
        <is>
          <t>A 22172-2022</t>
        </is>
      </c>
      <c r="B11" s="1" t="n">
        <v>44712</v>
      </c>
      <c r="C11" s="1" t="n">
        <v>45182</v>
      </c>
      <c r="D11" t="inlineStr">
        <is>
          <t>STOCKHOLMS LÄN</t>
        </is>
      </c>
      <c r="E11" t="inlineStr">
        <is>
          <t>ÖSTERÅKER</t>
        </is>
      </c>
      <c r="G11" t="n">
        <v>3.7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Kråka</t>
        </is>
      </c>
      <c r="S11">
        <f>HYPERLINK("https://klasma.github.io/Logging_OSTERAKER/artfynd/A 22172-2022.xlsx")</f>
        <v/>
      </c>
      <c r="T11">
        <f>HYPERLINK("https://klasma.github.io/Logging_OSTERAKER/kartor/A 22172-2022.png")</f>
        <v/>
      </c>
      <c r="V11">
        <f>HYPERLINK("https://klasma.github.io/Logging_OSTERAKER/klagomål/A 22172-2022.docx")</f>
        <v/>
      </c>
      <c r="W11">
        <f>HYPERLINK("https://klasma.github.io/Logging_OSTERAKER/klagomålsmail/A 22172-2022.docx")</f>
        <v/>
      </c>
      <c r="X11">
        <f>HYPERLINK("https://klasma.github.io/Logging_OSTERAKER/tillsyn/A 22172-2022.docx")</f>
        <v/>
      </c>
      <c r="Y11">
        <f>HYPERLINK("https://klasma.github.io/Logging_OSTERAKER/tillsynsmail/A 22172-2022.docx")</f>
        <v/>
      </c>
    </row>
    <row r="12" ht="15" customHeight="1">
      <c r="A12" t="inlineStr">
        <is>
          <t>A 61732-2022</t>
        </is>
      </c>
      <c r="B12" s="1" t="n">
        <v>44917</v>
      </c>
      <c r="C12" s="1" t="n">
        <v>45182</v>
      </c>
      <c r="D12" t="inlineStr">
        <is>
          <t>STOCKHOLMS LÄN</t>
        </is>
      </c>
      <c r="E12" t="inlineStr">
        <is>
          <t>ÖSTERÅKER</t>
        </is>
      </c>
      <c r="G12" t="n">
        <v>2.2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Ullticka</t>
        </is>
      </c>
      <c r="S12">
        <f>HYPERLINK("https://klasma.github.io/Logging_OSTERAKER/artfynd/A 61732-2022.xlsx")</f>
        <v/>
      </c>
      <c r="T12">
        <f>HYPERLINK("https://klasma.github.io/Logging_OSTERAKER/kartor/A 61732-2022.png")</f>
        <v/>
      </c>
      <c r="V12">
        <f>HYPERLINK("https://klasma.github.io/Logging_OSTERAKER/klagomål/A 61732-2022.docx")</f>
        <v/>
      </c>
      <c r="W12">
        <f>HYPERLINK("https://klasma.github.io/Logging_OSTERAKER/klagomålsmail/A 61732-2022.docx")</f>
        <v/>
      </c>
      <c r="X12">
        <f>HYPERLINK("https://klasma.github.io/Logging_OSTERAKER/tillsyn/A 61732-2022.docx")</f>
        <v/>
      </c>
      <c r="Y12">
        <f>HYPERLINK("https://klasma.github.io/Logging_OSTERAKER/tillsynsmail/A 61732-2022.docx")</f>
        <v/>
      </c>
    </row>
    <row r="13" ht="15" customHeight="1">
      <c r="A13" t="inlineStr">
        <is>
          <t>A 3919-2023</t>
        </is>
      </c>
      <c r="B13" s="1" t="n">
        <v>44952</v>
      </c>
      <c r="C13" s="1" t="n">
        <v>45182</v>
      </c>
      <c r="D13" t="inlineStr">
        <is>
          <t>STOCKHOLMS LÄN</t>
        </is>
      </c>
      <c r="E13" t="inlineStr">
        <is>
          <t>ÖSTERÅKER</t>
        </is>
      </c>
      <c r="F13" t="inlineStr">
        <is>
          <t>Kommuner</t>
        </is>
      </c>
      <c r="G13" t="n">
        <v>4.9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Tallticka</t>
        </is>
      </c>
      <c r="S13">
        <f>HYPERLINK("https://klasma.github.io/Logging_OSTERAKER/artfynd/A 3919-2023.xlsx")</f>
        <v/>
      </c>
      <c r="T13">
        <f>HYPERLINK("https://klasma.github.io/Logging_OSTERAKER/kartor/A 3919-2023.png")</f>
        <v/>
      </c>
      <c r="V13">
        <f>HYPERLINK("https://klasma.github.io/Logging_OSTERAKER/klagomål/A 3919-2023.docx")</f>
        <v/>
      </c>
      <c r="W13">
        <f>HYPERLINK("https://klasma.github.io/Logging_OSTERAKER/klagomålsmail/A 3919-2023.docx")</f>
        <v/>
      </c>
      <c r="X13">
        <f>HYPERLINK("https://klasma.github.io/Logging_OSTERAKER/tillsyn/A 3919-2023.docx")</f>
        <v/>
      </c>
      <c r="Y13">
        <f>HYPERLINK("https://klasma.github.io/Logging_OSTERAKER/tillsynsmail/A 3919-2023.docx")</f>
        <v/>
      </c>
    </row>
    <row r="14" ht="15" customHeight="1">
      <c r="A14" t="inlineStr">
        <is>
          <t>A 54110-2018</t>
        </is>
      </c>
      <c r="B14" s="1" t="n">
        <v>43389</v>
      </c>
      <c r="C14" s="1" t="n">
        <v>45182</v>
      </c>
      <c r="D14" t="inlineStr">
        <is>
          <t>STOCKHOLMS LÄN</t>
        </is>
      </c>
      <c r="E14" t="inlineStr">
        <is>
          <t>ÖSTERÅKER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54092-2018</t>
        </is>
      </c>
      <c r="B15" s="1" t="n">
        <v>43389</v>
      </c>
      <c r="C15" s="1" t="n">
        <v>45182</v>
      </c>
      <c r="D15" t="inlineStr">
        <is>
          <t>STOCKHOLMS LÄN</t>
        </is>
      </c>
      <c r="E15" t="inlineStr">
        <is>
          <t>ÖSTERÅKER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72184-2018</t>
        </is>
      </c>
      <c r="B16" s="1" t="n">
        <v>43455</v>
      </c>
      <c r="C16" s="1" t="n">
        <v>45182</v>
      </c>
      <c r="D16" t="inlineStr">
        <is>
          <t>STOCKHOLMS LÄN</t>
        </is>
      </c>
      <c r="E16" t="inlineStr">
        <is>
          <t>ÖSTERÅKER</t>
        </is>
      </c>
      <c r="G16" t="n">
        <v>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72255-2018</t>
        </is>
      </c>
      <c r="B17" s="1" t="n">
        <v>43455</v>
      </c>
      <c r="C17" s="1" t="n">
        <v>45182</v>
      </c>
      <c r="D17" t="inlineStr">
        <is>
          <t>STOCKHOLMS LÄN</t>
        </is>
      </c>
      <c r="E17" t="inlineStr">
        <is>
          <t>ÖSTERÅKER</t>
        </is>
      </c>
      <c r="G17" t="n">
        <v>1.9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682-2019</t>
        </is>
      </c>
      <c r="B18" s="1" t="n">
        <v>43469</v>
      </c>
      <c r="C18" s="1" t="n">
        <v>45182</v>
      </c>
      <c r="D18" t="inlineStr">
        <is>
          <t>STOCKHOLMS LÄN</t>
        </is>
      </c>
      <c r="E18" t="inlineStr">
        <is>
          <t>ÖSTERÅKER</t>
        </is>
      </c>
      <c r="F18" t="inlineStr">
        <is>
          <t>Övriga Aktiebolag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7892-2019</t>
        </is>
      </c>
      <c r="B19" s="1" t="n">
        <v>43500</v>
      </c>
      <c r="C19" s="1" t="n">
        <v>45182</v>
      </c>
      <c r="D19" t="inlineStr">
        <is>
          <t>STOCKHOLMS LÄN</t>
        </is>
      </c>
      <c r="E19" t="inlineStr">
        <is>
          <t>ÖSTERÅKER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8996-2019</t>
        </is>
      </c>
      <c r="B20" s="1" t="n">
        <v>43503</v>
      </c>
      <c r="C20" s="1" t="n">
        <v>45182</v>
      </c>
      <c r="D20" t="inlineStr">
        <is>
          <t>STOCKHOLMS LÄN</t>
        </is>
      </c>
      <c r="E20" t="inlineStr">
        <is>
          <t>ÖSTERÅKER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19170-2019</t>
        </is>
      </c>
      <c r="B21" s="1" t="n">
        <v>43564</v>
      </c>
      <c r="C21" s="1" t="n">
        <v>45182</v>
      </c>
      <c r="D21" t="inlineStr">
        <is>
          <t>STOCKHOLMS LÄN</t>
        </is>
      </c>
      <c r="E21" t="inlineStr">
        <is>
          <t>ÖSTERÅKER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29973-2019</t>
        </is>
      </c>
      <c r="B22" s="1" t="n">
        <v>43633</v>
      </c>
      <c r="C22" s="1" t="n">
        <v>45182</v>
      </c>
      <c r="D22" t="inlineStr">
        <is>
          <t>STOCKHOLMS LÄN</t>
        </is>
      </c>
      <c r="E22" t="inlineStr">
        <is>
          <t>ÖSTERÅKER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47242-2019</t>
        </is>
      </c>
      <c r="B23" s="1" t="n">
        <v>43721</v>
      </c>
      <c r="C23" s="1" t="n">
        <v>45182</v>
      </c>
      <c r="D23" t="inlineStr">
        <is>
          <t>STOCKHOLMS LÄN</t>
        </is>
      </c>
      <c r="E23" t="inlineStr">
        <is>
          <t>ÖSTERÅKER</t>
        </is>
      </c>
      <c r="G23" t="n">
        <v>3.7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48932-2019</t>
        </is>
      </c>
      <c r="B24" s="1" t="n">
        <v>43728</v>
      </c>
      <c r="C24" s="1" t="n">
        <v>45182</v>
      </c>
      <c r="D24" t="inlineStr">
        <is>
          <t>STOCKHOLMS LÄN</t>
        </is>
      </c>
      <c r="E24" t="inlineStr">
        <is>
          <t>ÖSTERÅKER</t>
        </is>
      </c>
      <c r="G24" t="n">
        <v>5.9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48906-2019</t>
        </is>
      </c>
      <c r="B25" s="1" t="n">
        <v>43728</v>
      </c>
      <c r="C25" s="1" t="n">
        <v>45182</v>
      </c>
      <c r="D25" t="inlineStr">
        <is>
          <t>STOCKHOLMS LÄN</t>
        </is>
      </c>
      <c r="E25" t="inlineStr">
        <is>
          <t>ÖSTERÅKER</t>
        </is>
      </c>
      <c r="G25" t="n">
        <v>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52139-2019</t>
        </is>
      </c>
      <c r="B26" s="1" t="n">
        <v>43742</v>
      </c>
      <c r="C26" s="1" t="n">
        <v>45182</v>
      </c>
      <c r="D26" t="inlineStr">
        <is>
          <t>STOCKHOLMS LÄN</t>
        </is>
      </c>
      <c r="E26" t="inlineStr">
        <is>
          <t>ÖSTERÅKER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68121-2019</t>
        </is>
      </c>
      <c r="B27" s="1" t="n">
        <v>43817</v>
      </c>
      <c r="C27" s="1" t="n">
        <v>45182</v>
      </c>
      <c r="D27" t="inlineStr">
        <is>
          <t>STOCKHOLMS LÄN</t>
        </is>
      </c>
      <c r="E27" t="inlineStr">
        <is>
          <t>ÖSTERÅKER</t>
        </is>
      </c>
      <c r="G27" t="n">
        <v>4.2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68104-2019</t>
        </is>
      </c>
      <c r="B28" s="1" t="n">
        <v>43817</v>
      </c>
      <c r="C28" s="1" t="n">
        <v>45182</v>
      </c>
      <c r="D28" t="inlineStr">
        <is>
          <t>STOCKHOLMS LÄN</t>
        </is>
      </c>
      <c r="E28" t="inlineStr">
        <is>
          <t>ÖSTERÅKER</t>
        </is>
      </c>
      <c r="G28" t="n">
        <v>8.4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68122-2019</t>
        </is>
      </c>
      <c r="B29" s="1" t="n">
        <v>43817</v>
      </c>
      <c r="C29" s="1" t="n">
        <v>45182</v>
      </c>
      <c r="D29" t="inlineStr">
        <is>
          <t>STOCKHOLMS LÄN</t>
        </is>
      </c>
      <c r="E29" t="inlineStr">
        <is>
          <t>ÖSTERÅKER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68105-2019</t>
        </is>
      </c>
      <c r="B30" s="1" t="n">
        <v>43817</v>
      </c>
      <c r="C30" s="1" t="n">
        <v>45182</v>
      </c>
      <c r="D30" t="inlineStr">
        <is>
          <t>STOCKHOLMS LÄN</t>
        </is>
      </c>
      <c r="E30" t="inlineStr">
        <is>
          <t>ÖSTERÅKER</t>
        </is>
      </c>
      <c r="G30" t="n">
        <v>16.6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68109-2019</t>
        </is>
      </c>
      <c r="B31" s="1" t="n">
        <v>43817</v>
      </c>
      <c r="C31" s="1" t="n">
        <v>45182</v>
      </c>
      <c r="D31" t="inlineStr">
        <is>
          <t>STOCKHOLMS LÄN</t>
        </is>
      </c>
      <c r="E31" t="inlineStr">
        <is>
          <t>ÖSTERÅKER</t>
        </is>
      </c>
      <c r="G31" t="n">
        <v>5.8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68123-2019</t>
        </is>
      </c>
      <c r="B32" s="1" t="n">
        <v>43817</v>
      </c>
      <c r="C32" s="1" t="n">
        <v>45182</v>
      </c>
      <c r="D32" t="inlineStr">
        <is>
          <t>STOCKHOLMS LÄN</t>
        </is>
      </c>
      <c r="E32" t="inlineStr">
        <is>
          <t>ÖSTERÅKER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5929-2020</t>
        </is>
      </c>
      <c r="B33" s="1" t="n">
        <v>43864</v>
      </c>
      <c r="C33" s="1" t="n">
        <v>45182</v>
      </c>
      <c r="D33" t="inlineStr">
        <is>
          <t>STOCKHOLMS LÄN</t>
        </is>
      </c>
      <c r="E33" t="inlineStr">
        <is>
          <t>ÖSTERÅKER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10764-2020</t>
        </is>
      </c>
      <c r="B34" s="1" t="n">
        <v>43888</v>
      </c>
      <c r="C34" s="1" t="n">
        <v>45182</v>
      </c>
      <c r="D34" t="inlineStr">
        <is>
          <t>STOCKHOLMS LÄN</t>
        </is>
      </c>
      <c r="E34" t="inlineStr">
        <is>
          <t>ÖSTERÅKER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6080-2021</t>
        </is>
      </c>
      <c r="B35" s="1" t="n">
        <v>44232</v>
      </c>
      <c r="C35" s="1" t="n">
        <v>45182</v>
      </c>
      <c r="D35" t="inlineStr">
        <is>
          <t>STOCKHOLMS LÄN</t>
        </is>
      </c>
      <c r="E35" t="inlineStr">
        <is>
          <t>ÖSTERÅKER</t>
        </is>
      </c>
      <c r="G35" t="n">
        <v>5.1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13118-2021</t>
        </is>
      </c>
      <c r="B36" s="1" t="n">
        <v>44272</v>
      </c>
      <c r="C36" s="1" t="n">
        <v>45182</v>
      </c>
      <c r="D36" t="inlineStr">
        <is>
          <t>STOCKHOLMS LÄN</t>
        </is>
      </c>
      <c r="E36" t="inlineStr">
        <is>
          <t>ÖSTERÅKER</t>
        </is>
      </c>
      <c r="F36" t="inlineStr">
        <is>
          <t>Kyrkan</t>
        </is>
      </c>
      <c r="G36" t="n">
        <v>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13921-2021</t>
        </is>
      </c>
      <c r="B37" s="1" t="n">
        <v>44277</v>
      </c>
      <c r="C37" s="1" t="n">
        <v>45182</v>
      </c>
      <c r="D37" t="inlineStr">
        <is>
          <t>STOCKHOLMS LÄN</t>
        </is>
      </c>
      <c r="E37" t="inlineStr">
        <is>
          <t>ÖSTERÅKER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31075-2021</t>
        </is>
      </c>
      <c r="B38" s="1" t="n">
        <v>44368</v>
      </c>
      <c r="C38" s="1" t="n">
        <v>45182</v>
      </c>
      <c r="D38" t="inlineStr">
        <is>
          <t>STOCKHOLMS LÄN</t>
        </is>
      </c>
      <c r="E38" t="inlineStr">
        <is>
          <t>ÖSTERÅKER</t>
        </is>
      </c>
      <c r="F38" t="inlineStr">
        <is>
          <t>Övriga Aktiebolag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67244-2021</t>
        </is>
      </c>
      <c r="B39" s="1" t="n">
        <v>44523</v>
      </c>
      <c r="C39" s="1" t="n">
        <v>45182</v>
      </c>
      <c r="D39" t="inlineStr">
        <is>
          <t>STOCKHOLMS LÄN</t>
        </is>
      </c>
      <c r="E39" t="inlineStr">
        <is>
          <t>ÖSTERÅKER</t>
        </is>
      </c>
      <c r="F39" t="inlineStr">
        <is>
          <t>Kommuner</t>
        </is>
      </c>
      <c r="G39" t="n">
        <v>5.3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72508-2021</t>
        </is>
      </c>
      <c r="B40" s="1" t="n">
        <v>44544</v>
      </c>
      <c r="C40" s="1" t="n">
        <v>45182</v>
      </c>
      <c r="D40" t="inlineStr">
        <is>
          <t>STOCKHOLMS LÄN</t>
        </is>
      </c>
      <c r="E40" t="inlineStr">
        <is>
          <t>ÖSTERÅKER</t>
        </is>
      </c>
      <c r="F40" t="inlineStr">
        <is>
          <t>Övriga Aktiebolag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72515-2021</t>
        </is>
      </c>
      <c r="B41" s="1" t="n">
        <v>44546</v>
      </c>
      <c r="C41" s="1" t="n">
        <v>45182</v>
      </c>
      <c r="D41" t="inlineStr">
        <is>
          <t>STOCKHOLMS LÄN</t>
        </is>
      </c>
      <c r="E41" t="inlineStr">
        <is>
          <t>ÖSTERÅKER</t>
        </is>
      </c>
      <c r="F41" t="inlineStr">
        <is>
          <t>Övriga Aktiebolag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456-2022</t>
        </is>
      </c>
      <c r="B42" s="1" t="n">
        <v>44565</v>
      </c>
      <c r="C42" s="1" t="n">
        <v>45182</v>
      </c>
      <c r="D42" t="inlineStr">
        <is>
          <t>STOCKHOLMS LÄN</t>
        </is>
      </c>
      <c r="E42" t="inlineStr">
        <is>
          <t>ÖSTERÅKER</t>
        </is>
      </c>
      <c r="F42" t="inlineStr">
        <is>
          <t>Övriga Aktiebolag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470-2022</t>
        </is>
      </c>
      <c r="B43" s="1" t="n">
        <v>44565</v>
      </c>
      <c r="C43" s="1" t="n">
        <v>45182</v>
      </c>
      <c r="D43" t="inlineStr">
        <is>
          <t>STOCKHOLMS LÄN</t>
        </is>
      </c>
      <c r="E43" t="inlineStr">
        <is>
          <t>ÖSTERÅKER</t>
        </is>
      </c>
      <c r="F43" t="inlineStr">
        <is>
          <t>Övriga Aktiebolag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464-2022</t>
        </is>
      </c>
      <c r="B44" s="1" t="n">
        <v>44565</v>
      </c>
      <c r="C44" s="1" t="n">
        <v>45182</v>
      </c>
      <c r="D44" t="inlineStr">
        <is>
          <t>STOCKHOLMS LÄN</t>
        </is>
      </c>
      <c r="E44" t="inlineStr">
        <is>
          <t>ÖSTERÅKER</t>
        </is>
      </c>
      <c r="F44" t="inlineStr">
        <is>
          <t>Övriga Aktiebolag</t>
        </is>
      </c>
      <c r="G44" t="n">
        <v>7.6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838-2022</t>
        </is>
      </c>
      <c r="B45" s="1" t="n">
        <v>44569</v>
      </c>
      <c r="C45" s="1" t="n">
        <v>45182</v>
      </c>
      <c r="D45" t="inlineStr">
        <is>
          <t>STOCKHOLMS LÄN</t>
        </is>
      </c>
      <c r="E45" t="inlineStr">
        <is>
          <t>ÖSTERÅKER</t>
        </is>
      </c>
      <c r="F45" t="inlineStr">
        <is>
          <t>Övriga Aktiebolag</t>
        </is>
      </c>
      <c r="G45" t="n">
        <v>4.9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848-2022</t>
        </is>
      </c>
      <c r="B46" s="1" t="n">
        <v>44569</v>
      </c>
      <c r="C46" s="1" t="n">
        <v>45182</v>
      </c>
      <c r="D46" t="inlineStr">
        <is>
          <t>STOCKHOLMS LÄN</t>
        </is>
      </c>
      <c r="E46" t="inlineStr">
        <is>
          <t>ÖSTERÅKER</t>
        </is>
      </c>
      <c r="F46" t="inlineStr">
        <is>
          <t>Övriga Aktiebolag</t>
        </is>
      </c>
      <c r="G46" t="n">
        <v>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844-2022</t>
        </is>
      </c>
      <c r="B47" s="1" t="n">
        <v>44569</v>
      </c>
      <c r="C47" s="1" t="n">
        <v>45182</v>
      </c>
      <c r="D47" t="inlineStr">
        <is>
          <t>STOCKHOLMS LÄN</t>
        </is>
      </c>
      <c r="E47" t="inlineStr">
        <is>
          <t>ÖSTERÅKER</t>
        </is>
      </c>
      <c r="F47" t="inlineStr">
        <is>
          <t>Övriga Aktiebolag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865-2022</t>
        </is>
      </c>
      <c r="B48" s="1" t="n">
        <v>44569</v>
      </c>
      <c r="C48" s="1" t="n">
        <v>45182</v>
      </c>
      <c r="D48" t="inlineStr">
        <is>
          <t>STOCKHOLMS LÄN</t>
        </is>
      </c>
      <c r="E48" t="inlineStr">
        <is>
          <t>ÖSTERÅKER</t>
        </is>
      </c>
      <c r="F48" t="inlineStr">
        <is>
          <t>Övriga Aktiebolag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1353-2022</t>
        </is>
      </c>
      <c r="B49" s="1" t="n">
        <v>44572</v>
      </c>
      <c r="C49" s="1" t="n">
        <v>45182</v>
      </c>
      <c r="D49" t="inlineStr">
        <is>
          <t>STOCKHOLMS LÄN</t>
        </is>
      </c>
      <c r="E49" t="inlineStr">
        <is>
          <t>ÖSTERÅKER</t>
        </is>
      </c>
      <c r="F49" t="inlineStr">
        <is>
          <t>Övriga Aktiebolag</t>
        </is>
      </c>
      <c r="G49" t="n">
        <v>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1910-2022</t>
        </is>
      </c>
      <c r="B50" s="1" t="n">
        <v>44575</v>
      </c>
      <c r="C50" s="1" t="n">
        <v>45182</v>
      </c>
      <c r="D50" t="inlineStr">
        <is>
          <t>STOCKHOLMS LÄN</t>
        </is>
      </c>
      <c r="E50" t="inlineStr">
        <is>
          <t>ÖSTERÅKER</t>
        </is>
      </c>
      <c r="F50" t="inlineStr">
        <is>
          <t>Övriga Aktiebolag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2148-2022</t>
        </is>
      </c>
      <c r="B51" s="1" t="n">
        <v>44575</v>
      </c>
      <c r="C51" s="1" t="n">
        <v>45182</v>
      </c>
      <c r="D51" t="inlineStr">
        <is>
          <t>STOCKHOLMS LÄN</t>
        </is>
      </c>
      <c r="E51" t="inlineStr">
        <is>
          <t>ÖSTERÅKER</t>
        </is>
      </c>
      <c r="F51" t="inlineStr">
        <is>
          <t>Övriga Aktiebolag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2570-2022</t>
        </is>
      </c>
      <c r="B52" s="1" t="n">
        <v>44580</v>
      </c>
      <c r="C52" s="1" t="n">
        <v>45182</v>
      </c>
      <c r="D52" t="inlineStr">
        <is>
          <t>STOCKHOLMS LÄN</t>
        </is>
      </c>
      <c r="E52" t="inlineStr">
        <is>
          <t>ÖSTERÅKER</t>
        </is>
      </c>
      <c r="F52" t="inlineStr">
        <is>
          <t>Övriga Aktiebolag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3154-2022</t>
        </is>
      </c>
      <c r="B53" s="1" t="n">
        <v>44582</v>
      </c>
      <c r="C53" s="1" t="n">
        <v>45182</v>
      </c>
      <c r="D53" t="inlineStr">
        <is>
          <t>STOCKHOLMS LÄN</t>
        </is>
      </c>
      <c r="E53" t="inlineStr">
        <is>
          <t>ÖSTERÅKER</t>
        </is>
      </c>
      <c r="F53" t="inlineStr">
        <is>
          <t>Övriga Aktiebolag</t>
        </is>
      </c>
      <c r="G53" t="n">
        <v>11.1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3326-2022</t>
        </is>
      </c>
      <c r="B54" s="1" t="n">
        <v>44583</v>
      </c>
      <c r="C54" s="1" t="n">
        <v>45182</v>
      </c>
      <c r="D54" t="inlineStr">
        <is>
          <t>STOCKHOLMS LÄN</t>
        </is>
      </c>
      <c r="E54" t="inlineStr">
        <is>
          <t>ÖSTERÅKER</t>
        </is>
      </c>
      <c r="F54" t="inlineStr">
        <is>
          <t>Övriga Aktiebolag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7834-2022</t>
        </is>
      </c>
      <c r="B55" s="1" t="n">
        <v>44608</v>
      </c>
      <c r="C55" s="1" t="n">
        <v>45182</v>
      </c>
      <c r="D55" t="inlineStr">
        <is>
          <t>STOCKHOLMS LÄN</t>
        </is>
      </c>
      <c r="E55" t="inlineStr">
        <is>
          <t>ÖSTERÅKER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10082-2022</t>
        </is>
      </c>
      <c r="B56" s="1" t="n">
        <v>44621</v>
      </c>
      <c r="C56" s="1" t="n">
        <v>45182</v>
      </c>
      <c r="D56" t="inlineStr">
        <is>
          <t>STOCKHOLMS LÄN</t>
        </is>
      </c>
      <c r="E56" t="inlineStr">
        <is>
          <t>ÖSTERÅKER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15131-2022</t>
        </is>
      </c>
      <c r="B57" s="1" t="n">
        <v>44658</v>
      </c>
      <c r="C57" s="1" t="n">
        <v>45182</v>
      </c>
      <c r="D57" t="inlineStr">
        <is>
          <t>STOCKHOLMS LÄN</t>
        </is>
      </c>
      <c r="E57" t="inlineStr">
        <is>
          <t>ÖSTERÅKER</t>
        </is>
      </c>
      <c r="G57" t="n">
        <v>4.6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16738-2022</t>
        </is>
      </c>
      <c r="B58" s="1" t="n">
        <v>44673</v>
      </c>
      <c r="C58" s="1" t="n">
        <v>45182</v>
      </c>
      <c r="D58" t="inlineStr">
        <is>
          <t>STOCKHOLMS LÄN</t>
        </is>
      </c>
      <c r="E58" t="inlineStr">
        <is>
          <t>ÖSTERÅKER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16789-2022</t>
        </is>
      </c>
      <c r="B59" s="1" t="n">
        <v>44673</v>
      </c>
      <c r="C59" s="1" t="n">
        <v>45182</v>
      </c>
      <c r="D59" t="inlineStr">
        <is>
          <t>STOCKHOLMS LÄN</t>
        </is>
      </c>
      <c r="E59" t="inlineStr">
        <is>
          <t>ÖSTERÅKER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16803-2022</t>
        </is>
      </c>
      <c r="B60" s="1" t="n">
        <v>44673</v>
      </c>
      <c r="C60" s="1" t="n">
        <v>45182</v>
      </c>
      <c r="D60" t="inlineStr">
        <is>
          <t>STOCKHOLMS LÄN</t>
        </is>
      </c>
      <c r="E60" t="inlineStr">
        <is>
          <t>ÖSTERÅKER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16728-2022</t>
        </is>
      </c>
      <c r="B61" s="1" t="n">
        <v>44673</v>
      </c>
      <c r="C61" s="1" t="n">
        <v>45182</v>
      </c>
      <c r="D61" t="inlineStr">
        <is>
          <t>STOCKHOLMS LÄN</t>
        </is>
      </c>
      <c r="E61" t="inlineStr">
        <is>
          <t>ÖSTERÅKER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17173-2022</t>
        </is>
      </c>
      <c r="B62" s="1" t="n">
        <v>44677</v>
      </c>
      <c r="C62" s="1" t="n">
        <v>45182</v>
      </c>
      <c r="D62" t="inlineStr">
        <is>
          <t>STOCKHOLMS LÄN</t>
        </is>
      </c>
      <c r="E62" t="inlineStr">
        <is>
          <t>ÖSTERÅKER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17184-2022</t>
        </is>
      </c>
      <c r="B63" s="1" t="n">
        <v>44677</v>
      </c>
      <c r="C63" s="1" t="n">
        <v>45182</v>
      </c>
      <c r="D63" t="inlineStr">
        <is>
          <t>STOCKHOLMS LÄN</t>
        </is>
      </c>
      <c r="E63" t="inlineStr">
        <is>
          <t>ÖSTERÅKER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17196-2022</t>
        </is>
      </c>
      <c r="B64" s="1" t="n">
        <v>44677</v>
      </c>
      <c r="C64" s="1" t="n">
        <v>45182</v>
      </c>
      <c r="D64" t="inlineStr">
        <is>
          <t>STOCKHOLMS LÄN</t>
        </is>
      </c>
      <c r="E64" t="inlineStr">
        <is>
          <t>ÖSTERÅKER</t>
        </is>
      </c>
      <c r="G64" t="n">
        <v>5.9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17263-2022</t>
        </is>
      </c>
      <c r="B65" s="1" t="n">
        <v>44678</v>
      </c>
      <c r="C65" s="1" t="n">
        <v>45182</v>
      </c>
      <c r="D65" t="inlineStr">
        <is>
          <t>STOCKHOLMS LÄN</t>
        </is>
      </c>
      <c r="E65" t="inlineStr">
        <is>
          <t>ÖSTERÅKER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18091-2022</t>
        </is>
      </c>
      <c r="B66" s="1" t="n">
        <v>44684</v>
      </c>
      <c r="C66" s="1" t="n">
        <v>45182</v>
      </c>
      <c r="D66" t="inlineStr">
        <is>
          <t>STOCKHOLMS LÄN</t>
        </is>
      </c>
      <c r="E66" t="inlineStr">
        <is>
          <t>ÖSTERÅKER</t>
        </is>
      </c>
      <c r="G66" t="n">
        <v>6.1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28399-2022</t>
        </is>
      </c>
      <c r="B67" s="1" t="n">
        <v>44747</v>
      </c>
      <c r="C67" s="1" t="n">
        <v>45182</v>
      </c>
      <c r="D67" t="inlineStr">
        <is>
          <t>STOCKHOLMS LÄN</t>
        </is>
      </c>
      <c r="E67" t="inlineStr">
        <is>
          <t>ÖSTERÅKER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28405-2022</t>
        </is>
      </c>
      <c r="B68" s="1" t="n">
        <v>44747</v>
      </c>
      <c r="C68" s="1" t="n">
        <v>45182</v>
      </c>
      <c r="D68" t="inlineStr">
        <is>
          <t>STOCKHOLMS LÄN</t>
        </is>
      </c>
      <c r="E68" t="inlineStr">
        <is>
          <t>ÖSTERÅKER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28964-2022</t>
        </is>
      </c>
      <c r="B69" s="1" t="n">
        <v>44749</v>
      </c>
      <c r="C69" s="1" t="n">
        <v>45182</v>
      </c>
      <c r="D69" t="inlineStr">
        <is>
          <t>STOCKHOLMS LÄN</t>
        </is>
      </c>
      <c r="E69" t="inlineStr">
        <is>
          <t>ÖSTERÅKER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46688-2022</t>
        </is>
      </c>
      <c r="B70" s="1" t="n">
        <v>44851</v>
      </c>
      <c r="C70" s="1" t="n">
        <v>45182</v>
      </c>
      <c r="D70" t="inlineStr">
        <is>
          <t>STOCKHOLMS LÄN</t>
        </is>
      </c>
      <c r="E70" t="inlineStr">
        <is>
          <t>ÖSTERÅKER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59379-2022</t>
        </is>
      </c>
      <c r="B71" s="1" t="n">
        <v>44905</v>
      </c>
      <c r="C71" s="1" t="n">
        <v>45182</v>
      </c>
      <c r="D71" t="inlineStr">
        <is>
          <t>STOCKHOLMS LÄN</t>
        </is>
      </c>
      <c r="E71" t="inlineStr">
        <is>
          <t>ÖSTERÅKER</t>
        </is>
      </c>
      <c r="F71" t="inlineStr">
        <is>
          <t>Kommuner</t>
        </is>
      </c>
      <c r="G71" t="n">
        <v>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61370-2022</t>
        </is>
      </c>
      <c r="B72" s="1" t="n">
        <v>44915</v>
      </c>
      <c r="C72" s="1" t="n">
        <v>45182</v>
      </c>
      <c r="D72" t="inlineStr">
        <is>
          <t>STOCKHOLMS LÄN</t>
        </is>
      </c>
      <c r="E72" t="inlineStr">
        <is>
          <t>ÖSTERÅKER</t>
        </is>
      </c>
      <c r="G72" t="n">
        <v>3.2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61389-2022</t>
        </is>
      </c>
      <c r="B73" s="1" t="n">
        <v>44915</v>
      </c>
      <c r="C73" s="1" t="n">
        <v>45182</v>
      </c>
      <c r="D73" t="inlineStr">
        <is>
          <t>STOCKHOLMS LÄN</t>
        </is>
      </c>
      <c r="E73" t="inlineStr">
        <is>
          <t>ÖSTERÅKER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61323-2022</t>
        </is>
      </c>
      <c r="B74" s="1" t="n">
        <v>44915</v>
      </c>
      <c r="C74" s="1" t="n">
        <v>45182</v>
      </c>
      <c r="D74" t="inlineStr">
        <is>
          <t>STOCKHOLMS LÄN</t>
        </is>
      </c>
      <c r="E74" t="inlineStr">
        <is>
          <t>ÖSTERÅKER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61357-2022</t>
        </is>
      </c>
      <c r="B75" s="1" t="n">
        <v>44915</v>
      </c>
      <c r="C75" s="1" t="n">
        <v>45182</v>
      </c>
      <c r="D75" t="inlineStr">
        <is>
          <t>STOCKHOLMS LÄN</t>
        </is>
      </c>
      <c r="E75" t="inlineStr">
        <is>
          <t>ÖSTERÅKER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61310-2022</t>
        </is>
      </c>
      <c r="B76" s="1" t="n">
        <v>44915</v>
      </c>
      <c r="C76" s="1" t="n">
        <v>45182</v>
      </c>
      <c r="D76" t="inlineStr">
        <is>
          <t>STOCKHOLMS LÄN</t>
        </is>
      </c>
      <c r="E76" t="inlineStr">
        <is>
          <t>ÖSTERÅKER</t>
        </is>
      </c>
      <c r="G76" t="n">
        <v>10.5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61360-2022</t>
        </is>
      </c>
      <c r="B77" s="1" t="n">
        <v>44915</v>
      </c>
      <c r="C77" s="1" t="n">
        <v>45182</v>
      </c>
      <c r="D77" t="inlineStr">
        <is>
          <t>STOCKHOLMS LÄN</t>
        </is>
      </c>
      <c r="E77" t="inlineStr">
        <is>
          <t>ÖSTERÅKER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61372-2022</t>
        </is>
      </c>
      <c r="B78" s="1" t="n">
        <v>44915</v>
      </c>
      <c r="C78" s="1" t="n">
        <v>45182</v>
      </c>
      <c r="D78" t="inlineStr">
        <is>
          <t>STOCKHOLMS LÄN</t>
        </is>
      </c>
      <c r="E78" t="inlineStr">
        <is>
          <t>ÖSTERÅKER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61710-2022</t>
        </is>
      </c>
      <c r="B79" s="1" t="n">
        <v>44917</v>
      </c>
      <c r="C79" s="1" t="n">
        <v>45182</v>
      </c>
      <c r="D79" t="inlineStr">
        <is>
          <t>STOCKHOLMS LÄN</t>
        </is>
      </c>
      <c r="E79" t="inlineStr">
        <is>
          <t>ÖSTERÅKER</t>
        </is>
      </c>
      <c r="G79" t="n">
        <v>6.2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61746-2022</t>
        </is>
      </c>
      <c r="B80" s="1" t="n">
        <v>44917</v>
      </c>
      <c r="C80" s="1" t="n">
        <v>45182</v>
      </c>
      <c r="D80" t="inlineStr">
        <is>
          <t>STOCKHOLMS LÄN</t>
        </is>
      </c>
      <c r="E80" t="inlineStr">
        <is>
          <t>ÖSTERÅKER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62108-2022</t>
        </is>
      </c>
      <c r="B81" s="1" t="n">
        <v>44920</v>
      </c>
      <c r="C81" s="1" t="n">
        <v>45182</v>
      </c>
      <c r="D81" t="inlineStr">
        <is>
          <t>STOCKHOLMS LÄN</t>
        </is>
      </c>
      <c r="E81" t="inlineStr">
        <is>
          <t>ÖSTERÅKER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544-2023</t>
        </is>
      </c>
      <c r="B82" s="1" t="n">
        <v>44924</v>
      </c>
      <c r="C82" s="1" t="n">
        <v>45182</v>
      </c>
      <c r="D82" t="inlineStr">
        <is>
          <t>STOCKHOLMS LÄN</t>
        </is>
      </c>
      <c r="E82" t="inlineStr">
        <is>
          <t>ÖSTERÅKER</t>
        </is>
      </c>
      <c r="F82" t="inlineStr">
        <is>
          <t>Övriga Aktiebolag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1136-2023</t>
        </is>
      </c>
      <c r="B83" s="1" t="n">
        <v>44935</v>
      </c>
      <c r="C83" s="1" t="n">
        <v>45182</v>
      </c>
      <c r="D83" t="inlineStr">
        <is>
          <t>STOCKHOLMS LÄN</t>
        </is>
      </c>
      <c r="E83" t="inlineStr">
        <is>
          <t>ÖSTERÅKER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3817-2023</t>
        </is>
      </c>
      <c r="B84" s="1" t="n">
        <v>44951</v>
      </c>
      <c r="C84" s="1" t="n">
        <v>45182</v>
      </c>
      <c r="D84" t="inlineStr">
        <is>
          <t>STOCKHOLMS LÄN</t>
        </is>
      </c>
      <c r="E84" t="inlineStr">
        <is>
          <t>ÖSTERÅKER</t>
        </is>
      </c>
      <c r="F84" t="inlineStr">
        <is>
          <t>Kommuner</t>
        </is>
      </c>
      <c r="G84" t="n">
        <v>4.7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3828-2023</t>
        </is>
      </c>
      <c r="B85" s="1" t="n">
        <v>44951</v>
      </c>
      <c r="C85" s="1" t="n">
        <v>45182</v>
      </c>
      <c r="D85" t="inlineStr">
        <is>
          <t>STOCKHOLMS LÄN</t>
        </is>
      </c>
      <c r="E85" t="inlineStr">
        <is>
          <t>ÖSTERÅKER</t>
        </is>
      </c>
      <c r="F85" t="inlineStr">
        <is>
          <t>Kommuner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3917-2023</t>
        </is>
      </c>
      <c r="B86" s="1" t="n">
        <v>44952</v>
      </c>
      <c r="C86" s="1" t="n">
        <v>45182</v>
      </c>
      <c r="D86" t="inlineStr">
        <is>
          <t>STOCKHOLMS LÄN</t>
        </is>
      </c>
      <c r="E86" t="inlineStr">
        <is>
          <t>ÖSTERÅKER</t>
        </is>
      </c>
      <c r="F86" t="inlineStr">
        <is>
          <t>Kommuner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5681-2023</t>
        </is>
      </c>
      <c r="B87" s="1" t="n">
        <v>44960</v>
      </c>
      <c r="C87" s="1" t="n">
        <v>45182</v>
      </c>
      <c r="D87" t="inlineStr">
        <is>
          <t>STOCKHOLMS LÄN</t>
        </is>
      </c>
      <c r="E87" t="inlineStr">
        <is>
          <t>ÖSTERÅKER</t>
        </is>
      </c>
      <c r="G87" t="n">
        <v>6.4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6582-2023</t>
        </is>
      </c>
      <c r="B88" s="1" t="n">
        <v>44966</v>
      </c>
      <c r="C88" s="1" t="n">
        <v>45182</v>
      </c>
      <c r="D88" t="inlineStr">
        <is>
          <t>STOCKHOLMS LÄN</t>
        </is>
      </c>
      <c r="E88" t="inlineStr">
        <is>
          <t>ÖSTERÅKER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24499-2023</t>
        </is>
      </c>
      <c r="B89" s="1" t="n">
        <v>45082</v>
      </c>
      <c r="C89" s="1" t="n">
        <v>45182</v>
      </c>
      <c r="D89" t="inlineStr">
        <is>
          <t>STOCKHOLMS LÄN</t>
        </is>
      </c>
      <c r="E89" t="inlineStr">
        <is>
          <t>ÖSTERÅKER</t>
        </is>
      </c>
      <c r="G89" t="n">
        <v>0.1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>
      <c r="A90" t="inlineStr">
        <is>
          <t>A 31134-2023</t>
        </is>
      </c>
      <c r="B90" s="1" t="n">
        <v>45113</v>
      </c>
      <c r="C90" s="1" t="n">
        <v>45182</v>
      </c>
      <c r="D90" t="inlineStr">
        <is>
          <t>STOCKHOLMS LÄN</t>
        </is>
      </c>
      <c r="E90" t="inlineStr">
        <is>
          <t>ÖSTERÅKER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2023-09-13T06:36:23Z</dcterms:created>
  <dcterms:modified xmlns:dcterms="http://purl.org/dc/terms/" xmlns:xsi="http://www.w3.org/2001/XMLSchema-instance" xsi:type="dcterms:W3CDTF">2023-09-13T06:36:23Z</dcterms:modified>
</cp:coreProperties>
</file>