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45184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45184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45184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45184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45184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45184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45184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45184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45184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45184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45184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45184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45184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45184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45184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45184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45184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45184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45184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45184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45184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45184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45184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45184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45184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45184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45184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45184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45184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45184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45184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45184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45184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45184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45184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45184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45184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45184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45184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45184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45184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45184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34644-2023.xlsx")</f>
        <v/>
      </c>
      <c r="T46">
        <f>HYPERLINK("https://klasma.github.io/Logging_NORRKOPING/kartor/A 34644-2023.png")</f>
        <v/>
      </c>
      <c r="V46">
        <f>HYPERLINK("https://klasma.github.io/Logging_NORRKOPING/klagomål/A 34644-2023.docx")</f>
        <v/>
      </c>
      <c r="W46">
        <f>HYPERLINK("https://klasma.github.io/Logging_NORRKOPING/klagomålsmail/A 34644-2023.docx")</f>
        <v/>
      </c>
      <c r="X46">
        <f>HYPERLINK("https://klasma.github.io/Logging_NORRKOPING/tillsyn/A 34644-2023.docx")</f>
        <v/>
      </c>
      <c r="Y46">
        <f>HYPERLINK("https://klasma.github.io/Logging_NORRKOPING/tillsynsmail/A 34644-2023.docx")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45184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42447-2020.xlsx")</f>
        <v/>
      </c>
      <c r="T47">
        <f>HYPERLINK("https://klasma.github.io/Logging_NORRKOPING/kartor/A 42447-2020.png")</f>
        <v/>
      </c>
      <c r="V47">
        <f>HYPERLINK("https://klasma.github.io/Logging_NORRKOPING/klagomål/A 42447-2020.docx")</f>
        <v/>
      </c>
      <c r="W47">
        <f>HYPERLINK("https://klasma.github.io/Logging_NORRKOPING/klagomålsmail/A 42447-2020.docx")</f>
        <v/>
      </c>
      <c r="X47">
        <f>HYPERLINK("https://klasma.github.io/Logging_NORRKOPING/tillsyn/A 42447-2020.docx")</f>
        <v/>
      </c>
      <c r="Y47">
        <f>HYPERLINK("https://klasma.github.io/Logging_NORRKOPING/tillsynsmail/A 42447-2020.docx")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45184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45008-2020.xlsx")</f>
        <v/>
      </c>
      <c r="T48">
        <f>HYPERLINK("https://klasma.github.io/Logging_KINDA/kartor/A 45008-2020.png")</f>
        <v/>
      </c>
      <c r="U48">
        <f>HYPERLINK("https://klasma.github.io/Logging_KINDA/knärot/A 45008-2020.png")</f>
        <v/>
      </c>
      <c r="V48">
        <f>HYPERLINK("https://klasma.github.io/Logging_KINDA/klagomål/A 45008-2020.docx")</f>
        <v/>
      </c>
      <c r="W48">
        <f>HYPERLINK("https://klasma.github.io/Logging_KINDA/klagomålsmail/A 45008-2020.docx")</f>
        <v/>
      </c>
      <c r="X48">
        <f>HYPERLINK("https://klasma.github.io/Logging_KINDA/tillsyn/A 45008-2020.docx")</f>
        <v/>
      </c>
      <c r="Y48">
        <f>HYPERLINK("https://klasma.github.io/Logging_KINDA/tillsynsmail/A 45008-2020.docx")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45184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10483-2021.xlsx")</f>
        <v/>
      </c>
      <c r="T49">
        <f>HYPERLINK("https://klasma.github.io/Logging_YDRE/kartor/A 10483-2021.png")</f>
        <v/>
      </c>
      <c r="V49">
        <f>HYPERLINK("https://klasma.github.io/Logging_YDRE/klagomål/A 10483-2021.docx")</f>
        <v/>
      </c>
      <c r="W49">
        <f>HYPERLINK("https://klasma.github.io/Logging_YDRE/klagomålsmail/A 10483-2021.docx")</f>
        <v/>
      </c>
      <c r="X49">
        <f>HYPERLINK("https://klasma.github.io/Logging_YDRE/tillsyn/A 10483-2021.docx")</f>
        <v/>
      </c>
      <c r="Y49">
        <f>HYPERLINK("https://klasma.github.io/Logging_YDRE/tillsynsmail/A 10483-2021.docx")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45184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38065-2021.xlsx")</f>
        <v/>
      </c>
      <c r="T50">
        <f>HYPERLINK("https://klasma.github.io/Logging_FINSPANG/kartor/A 38065-2021.png")</f>
        <v/>
      </c>
      <c r="V50">
        <f>HYPERLINK("https://klasma.github.io/Logging_FINSPANG/klagomål/A 38065-2021.docx")</f>
        <v/>
      </c>
      <c r="W50">
        <f>HYPERLINK("https://klasma.github.io/Logging_FINSPANG/klagomålsmail/A 38065-2021.docx")</f>
        <v/>
      </c>
      <c r="X50">
        <f>HYPERLINK("https://klasma.github.io/Logging_FINSPANG/tillsyn/A 38065-2021.docx")</f>
        <v/>
      </c>
      <c r="Y50">
        <f>HYPERLINK("https://klasma.github.io/Logging_FINSPANG/tillsynsmail/A 38065-2021.docx")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45184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50496-2021.xlsx")</f>
        <v/>
      </c>
      <c r="T51">
        <f>HYPERLINK("https://klasma.github.io/Logging_ATVIDABERG/kartor/A 50496-2021.png")</f>
        <v/>
      </c>
      <c r="V51">
        <f>HYPERLINK("https://klasma.github.io/Logging_ATVIDABERG/klagomål/A 50496-2021.docx")</f>
        <v/>
      </c>
      <c r="W51">
        <f>HYPERLINK("https://klasma.github.io/Logging_ATVIDABERG/klagomålsmail/A 50496-2021.docx")</f>
        <v/>
      </c>
      <c r="X51">
        <f>HYPERLINK("https://klasma.github.io/Logging_ATVIDABERG/tillsyn/A 50496-2021.docx")</f>
        <v/>
      </c>
      <c r="Y51">
        <f>HYPERLINK("https://klasma.github.io/Logging_ATVIDABERG/tillsynsmail/A 50496-2021.docx")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45184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50852-2021.xlsx")</f>
        <v/>
      </c>
      <c r="T52">
        <f>HYPERLINK("https://klasma.github.io/Logging_ATVIDABERG/kartor/A 50852-2021.png")</f>
        <v/>
      </c>
      <c r="V52">
        <f>HYPERLINK("https://klasma.github.io/Logging_ATVIDABERG/klagomål/A 50852-2021.docx")</f>
        <v/>
      </c>
      <c r="W52">
        <f>HYPERLINK("https://klasma.github.io/Logging_ATVIDABERG/klagomålsmail/A 50852-2021.docx")</f>
        <v/>
      </c>
      <c r="X52">
        <f>HYPERLINK("https://klasma.github.io/Logging_ATVIDABERG/tillsyn/A 50852-2021.docx")</f>
        <v/>
      </c>
      <c r="Y52">
        <f>HYPERLINK("https://klasma.github.io/Logging_ATVIDABERG/tillsynsmail/A 50852-2021.docx")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45184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57617-2021.xlsx")</f>
        <v/>
      </c>
      <c r="T53">
        <f>HYPERLINK("https://klasma.github.io/Logging_KINDA/kartor/A 57617-2021.png")</f>
        <v/>
      </c>
      <c r="V53">
        <f>HYPERLINK("https://klasma.github.io/Logging_KINDA/klagomål/A 57617-2021.docx")</f>
        <v/>
      </c>
      <c r="W53">
        <f>HYPERLINK("https://klasma.github.io/Logging_KINDA/klagomålsmail/A 57617-2021.docx")</f>
        <v/>
      </c>
      <c r="X53">
        <f>HYPERLINK("https://klasma.github.io/Logging_KINDA/tillsyn/A 57617-2021.docx")</f>
        <v/>
      </c>
      <c r="Y53">
        <f>HYPERLINK("https://klasma.github.io/Logging_KINDA/tillsynsmail/A 57617-2021.docx")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45184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72592-2021.xlsx")</f>
        <v/>
      </c>
      <c r="T54">
        <f>HYPERLINK("https://klasma.github.io/Logging_ATVIDABERG/kartor/A 72592-2021.png")</f>
        <v/>
      </c>
      <c r="V54">
        <f>HYPERLINK("https://klasma.github.io/Logging_ATVIDABERG/klagomål/A 72592-2021.docx")</f>
        <v/>
      </c>
      <c r="W54">
        <f>HYPERLINK("https://klasma.github.io/Logging_ATVIDABERG/klagomålsmail/A 72592-2021.docx")</f>
        <v/>
      </c>
      <c r="X54">
        <f>HYPERLINK("https://klasma.github.io/Logging_ATVIDABERG/tillsyn/A 72592-2021.docx")</f>
        <v/>
      </c>
      <c r="Y54">
        <f>HYPERLINK("https://klasma.github.io/Logging_ATVIDABERG/tillsynsmail/A 72592-2021.docx")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45184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74267-2021.xlsx")</f>
        <v/>
      </c>
      <c r="T55">
        <f>HYPERLINK("https://klasma.github.io/Logging_NORRKOPING/kartor/A 74267-2021.png")</f>
        <v/>
      </c>
      <c r="V55">
        <f>HYPERLINK("https://klasma.github.io/Logging_NORRKOPING/klagomål/A 74267-2021.docx")</f>
        <v/>
      </c>
      <c r="W55">
        <f>HYPERLINK("https://klasma.github.io/Logging_NORRKOPING/klagomålsmail/A 74267-2021.docx")</f>
        <v/>
      </c>
      <c r="X55">
        <f>HYPERLINK("https://klasma.github.io/Logging_NORRKOPING/tillsyn/A 74267-2021.docx")</f>
        <v/>
      </c>
      <c r="Y55">
        <f>HYPERLINK("https://klasma.github.io/Logging_NORRKOPING/tillsynsmail/A 74267-2021.docx")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45184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8237-2023.xlsx")</f>
        <v/>
      </c>
      <c r="T56">
        <f>HYPERLINK("https://klasma.github.io/Logging_KINDA/kartor/A 8237-2023.png")</f>
        <v/>
      </c>
      <c r="V56">
        <f>HYPERLINK("https://klasma.github.io/Logging_KINDA/klagomål/A 8237-2023.docx")</f>
        <v/>
      </c>
      <c r="W56">
        <f>HYPERLINK("https://klasma.github.io/Logging_KINDA/klagomålsmail/A 8237-2023.docx")</f>
        <v/>
      </c>
      <c r="X56">
        <f>HYPERLINK("https://klasma.github.io/Logging_KINDA/tillsyn/A 8237-2023.docx")</f>
        <v/>
      </c>
      <c r="Y56">
        <f>HYPERLINK("https://klasma.github.io/Logging_KINDA/tillsynsmail/A 8237-2023.docx")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45184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14507-2023.xlsx")</f>
        <v/>
      </c>
      <c r="T57">
        <f>HYPERLINK("https://klasma.github.io/Logging_NORRKOPING/kartor/A 14507-2023.png")</f>
        <v/>
      </c>
      <c r="U57">
        <f>HYPERLINK("https://klasma.github.io/Logging_NORRKOPING/knärot/A 14507-2023.png")</f>
        <v/>
      </c>
      <c r="V57">
        <f>HYPERLINK("https://klasma.github.io/Logging_NORRKOPING/klagomål/A 14507-2023.docx")</f>
        <v/>
      </c>
      <c r="W57">
        <f>HYPERLINK("https://klasma.github.io/Logging_NORRKOPING/klagomålsmail/A 14507-2023.docx")</f>
        <v/>
      </c>
      <c r="X57">
        <f>HYPERLINK("https://klasma.github.io/Logging_NORRKOPING/tillsyn/A 14507-2023.docx")</f>
        <v/>
      </c>
      <c r="Y57">
        <f>HYPERLINK("https://klasma.github.io/Logging_NORRKOPING/tillsynsmail/A 14507-2023.docx")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35125-2018.xlsx")</f>
        <v/>
      </c>
      <c r="T58">
        <f>HYPERLINK("https://klasma.github.io/Logging_FINSPANG/kartor/A 35125-2018.png")</f>
        <v/>
      </c>
      <c r="V58">
        <f>HYPERLINK("https://klasma.github.io/Logging_FINSPANG/klagomål/A 35125-2018.docx")</f>
        <v/>
      </c>
      <c r="W58">
        <f>HYPERLINK("https://klasma.github.io/Logging_FINSPANG/klagomålsmail/A 35125-2018.docx")</f>
        <v/>
      </c>
      <c r="X58">
        <f>HYPERLINK("https://klasma.github.io/Logging_FINSPANG/tillsyn/A 35125-2018.docx")</f>
        <v/>
      </c>
      <c r="Y58">
        <f>HYPERLINK("https://klasma.github.io/Logging_FINSPANG/tillsynsmail/A 35125-2018.docx")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45184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34818-2019.xlsx")</f>
        <v/>
      </c>
      <c r="T59">
        <f>HYPERLINK("https://klasma.github.io/Logging_LINKOPING/kartor/A 34818-2019.png")</f>
        <v/>
      </c>
      <c r="V59">
        <f>HYPERLINK("https://klasma.github.io/Logging_LINKOPING/klagomål/A 34818-2019.docx")</f>
        <v/>
      </c>
      <c r="W59">
        <f>HYPERLINK("https://klasma.github.io/Logging_LINKOPING/klagomålsmail/A 34818-2019.docx")</f>
        <v/>
      </c>
      <c r="X59">
        <f>HYPERLINK("https://klasma.github.io/Logging_LINKOPING/tillsyn/A 34818-2019.docx")</f>
        <v/>
      </c>
      <c r="Y59">
        <f>HYPERLINK("https://klasma.github.io/Logging_LINKOPING/tillsynsmail/A 34818-2019.docx")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45184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61056-2019.xlsx")</f>
        <v/>
      </c>
      <c r="T60">
        <f>HYPERLINK("https://klasma.github.io/Logging_MJOLBY/kartor/A 61056-2019.png")</f>
        <v/>
      </c>
      <c r="U60">
        <f>HYPERLINK("https://klasma.github.io/Logging_MJOLBY/knärot/A 61056-2019.png")</f>
        <v/>
      </c>
      <c r="V60">
        <f>HYPERLINK("https://klasma.github.io/Logging_MJOLBY/klagomål/A 61056-2019.docx")</f>
        <v/>
      </c>
      <c r="W60">
        <f>HYPERLINK("https://klasma.github.io/Logging_MJOLBY/klagomålsmail/A 61056-2019.docx")</f>
        <v/>
      </c>
      <c r="X60">
        <f>HYPERLINK("https://klasma.github.io/Logging_MJOLBY/tillsyn/A 61056-2019.docx")</f>
        <v/>
      </c>
      <c r="Y60">
        <f>HYPERLINK("https://klasma.github.io/Logging_MJOLBY/tillsynsmail/A 61056-2019.docx")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45184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63334-2019.xlsx")</f>
        <v/>
      </c>
      <c r="T61">
        <f>HYPERLINK("https://klasma.github.io/Logging_BOXHOLM/kartor/A 63334-2019.png")</f>
        <v/>
      </c>
      <c r="V61">
        <f>HYPERLINK("https://klasma.github.io/Logging_BOXHOLM/klagomål/A 63334-2019.docx")</f>
        <v/>
      </c>
      <c r="W61">
        <f>HYPERLINK("https://klasma.github.io/Logging_BOXHOLM/klagomålsmail/A 63334-2019.docx")</f>
        <v/>
      </c>
      <c r="X61">
        <f>HYPERLINK("https://klasma.github.io/Logging_BOXHOLM/tillsyn/A 63334-2019.docx")</f>
        <v/>
      </c>
      <c r="Y61">
        <f>HYPERLINK("https://klasma.github.io/Logging_BOXHOLM/tillsynsmail/A 63334-2019.docx")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45184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3286-2020.xlsx")</f>
        <v/>
      </c>
      <c r="T62">
        <f>HYPERLINK("https://klasma.github.io/Logging_LINKOPING/kartor/A 3286-2020.png")</f>
        <v/>
      </c>
      <c r="V62">
        <f>HYPERLINK("https://klasma.github.io/Logging_LINKOPING/klagomål/A 3286-2020.docx")</f>
        <v/>
      </c>
      <c r="W62">
        <f>HYPERLINK("https://klasma.github.io/Logging_LINKOPING/klagomålsmail/A 3286-2020.docx")</f>
        <v/>
      </c>
      <c r="X62">
        <f>HYPERLINK("https://klasma.github.io/Logging_LINKOPING/tillsyn/A 3286-2020.docx")</f>
        <v/>
      </c>
      <c r="Y62">
        <f>HYPERLINK("https://klasma.github.io/Logging_LINKOPING/tillsynsmail/A 3286-2020.docx")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45184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8661-2020.xlsx")</f>
        <v/>
      </c>
      <c r="T63">
        <f>HYPERLINK("https://klasma.github.io/Logging_LINKOPING/kartor/A 8661-2020.png")</f>
        <v/>
      </c>
      <c r="V63">
        <f>HYPERLINK("https://klasma.github.io/Logging_LINKOPING/klagomål/A 8661-2020.docx")</f>
        <v/>
      </c>
      <c r="W63">
        <f>HYPERLINK("https://klasma.github.io/Logging_LINKOPING/klagomålsmail/A 8661-2020.docx")</f>
        <v/>
      </c>
      <c r="X63">
        <f>HYPERLINK("https://klasma.github.io/Logging_LINKOPING/tillsyn/A 8661-2020.docx")</f>
        <v/>
      </c>
      <c r="Y63">
        <f>HYPERLINK("https://klasma.github.io/Logging_LINKOPING/tillsynsmail/A 8661-2020.docx")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45184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19094-2020.xlsx")</f>
        <v/>
      </c>
      <c r="T64">
        <f>HYPERLINK("https://klasma.github.io/Logging_MOTALA/kartor/A 19094-2020.png")</f>
        <v/>
      </c>
      <c r="V64">
        <f>HYPERLINK("https://klasma.github.io/Logging_MOTALA/klagomål/A 19094-2020.docx")</f>
        <v/>
      </c>
      <c r="W64">
        <f>HYPERLINK("https://klasma.github.io/Logging_MOTALA/klagomålsmail/A 19094-2020.docx")</f>
        <v/>
      </c>
      <c r="X64">
        <f>HYPERLINK("https://klasma.github.io/Logging_MOTALA/tillsyn/A 19094-2020.docx")</f>
        <v/>
      </c>
      <c r="Y64">
        <f>HYPERLINK("https://klasma.github.io/Logging_MOTALA/tillsynsmail/A 19094-2020.docx")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45184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21081-2020.xlsx")</f>
        <v/>
      </c>
      <c r="T65">
        <f>HYPERLINK("https://klasma.github.io/Logging_NORRKOPING/kartor/A 21081-2020.png")</f>
        <v/>
      </c>
      <c r="V65">
        <f>HYPERLINK("https://klasma.github.io/Logging_NORRKOPING/klagomål/A 21081-2020.docx")</f>
        <v/>
      </c>
      <c r="W65">
        <f>HYPERLINK("https://klasma.github.io/Logging_NORRKOPING/klagomålsmail/A 21081-2020.docx")</f>
        <v/>
      </c>
      <c r="X65">
        <f>HYPERLINK("https://klasma.github.io/Logging_NORRKOPING/tillsyn/A 21081-2020.docx")</f>
        <v/>
      </c>
      <c r="Y65">
        <f>HYPERLINK("https://klasma.github.io/Logging_NORRKOPING/tillsynsmail/A 21081-2020.docx")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45184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30913-2020.xlsx")</f>
        <v/>
      </c>
      <c r="T66">
        <f>HYPERLINK("https://klasma.github.io/Logging_FINSPANG/kartor/A 30913-2020.png")</f>
        <v/>
      </c>
      <c r="V66">
        <f>HYPERLINK("https://klasma.github.io/Logging_FINSPANG/klagomål/A 30913-2020.docx")</f>
        <v/>
      </c>
      <c r="W66">
        <f>HYPERLINK("https://klasma.github.io/Logging_FINSPANG/klagomålsmail/A 30913-2020.docx")</f>
        <v/>
      </c>
      <c r="X66">
        <f>HYPERLINK("https://klasma.github.io/Logging_FINSPANG/tillsyn/A 30913-2020.docx")</f>
        <v/>
      </c>
      <c r="Y66">
        <f>HYPERLINK("https://klasma.github.io/Logging_FINSPANG/tillsynsmail/A 30913-2020.docx")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45184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40049-2020.xlsx")</f>
        <v/>
      </c>
      <c r="T67">
        <f>HYPERLINK("https://klasma.github.io/Logging_NORRKOPING/kartor/A 40049-2020.png")</f>
        <v/>
      </c>
      <c r="V67">
        <f>HYPERLINK("https://klasma.github.io/Logging_NORRKOPING/klagomål/A 40049-2020.docx")</f>
        <v/>
      </c>
      <c r="W67">
        <f>HYPERLINK("https://klasma.github.io/Logging_NORRKOPING/klagomålsmail/A 40049-2020.docx")</f>
        <v/>
      </c>
      <c r="X67">
        <f>HYPERLINK("https://klasma.github.io/Logging_NORRKOPING/tillsyn/A 40049-2020.docx")</f>
        <v/>
      </c>
      <c r="Y67">
        <f>HYPERLINK("https://klasma.github.io/Logging_NORRKOPING/tillsynsmail/A 40049-2020.docx")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45184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9383-2021.xlsx")</f>
        <v/>
      </c>
      <c r="T68">
        <f>HYPERLINK("https://klasma.github.io/Logging_ATVIDABERG/kartor/A 9383-2021.png")</f>
        <v/>
      </c>
      <c r="U68">
        <f>HYPERLINK("https://klasma.github.io/Logging_ATVIDABERG/knärot/A 9383-2021.png")</f>
        <v/>
      </c>
      <c r="V68">
        <f>HYPERLINK("https://klasma.github.io/Logging_ATVIDABERG/klagomål/A 9383-2021.docx")</f>
        <v/>
      </c>
      <c r="W68">
        <f>HYPERLINK("https://klasma.github.io/Logging_ATVIDABERG/klagomålsmail/A 9383-2021.docx")</f>
        <v/>
      </c>
      <c r="X68">
        <f>HYPERLINK("https://klasma.github.io/Logging_ATVIDABERG/tillsyn/A 9383-2021.docx")</f>
        <v/>
      </c>
      <c r="Y68">
        <f>HYPERLINK("https://klasma.github.io/Logging_ATVIDABERG/tillsynsmail/A 9383-2021.docx")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45184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40970-2021.xlsx")</f>
        <v/>
      </c>
      <c r="T69">
        <f>HYPERLINK("https://klasma.github.io/Logging_LINKOPING/kartor/A 40970-2021.png")</f>
        <v/>
      </c>
      <c r="U69">
        <f>HYPERLINK("https://klasma.github.io/Logging_LINKOPING/knärot/A 40970-2021.png")</f>
        <v/>
      </c>
      <c r="V69">
        <f>HYPERLINK("https://klasma.github.io/Logging_LINKOPING/klagomål/A 40970-2021.docx")</f>
        <v/>
      </c>
      <c r="W69">
        <f>HYPERLINK("https://klasma.github.io/Logging_LINKOPING/klagomålsmail/A 40970-2021.docx")</f>
        <v/>
      </c>
      <c r="X69">
        <f>HYPERLINK("https://klasma.github.io/Logging_LINKOPING/tillsyn/A 40970-2021.docx")</f>
        <v/>
      </c>
      <c r="Y69">
        <f>HYPERLINK("https://klasma.github.io/Logging_LINKOPING/tillsynsmail/A 40970-2021.docx")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45184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56271-2021.xlsx")</f>
        <v/>
      </c>
      <c r="T70">
        <f>HYPERLINK("https://klasma.github.io/Logging_LINKOPING/kartor/A 56271-2021.png")</f>
        <v/>
      </c>
      <c r="V70">
        <f>HYPERLINK("https://klasma.github.io/Logging_LINKOPING/klagomål/A 56271-2021.docx")</f>
        <v/>
      </c>
      <c r="W70">
        <f>HYPERLINK("https://klasma.github.io/Logging_LINKOPING/klagomålsmail/A 56271-2021.docx")</f>
        <v/>
      </c>
      <c r="X70">
        <f>HYPERLINK("https://klasma.github.io/Logging_LINKOPING/tillsyn/A 56271-2021.docx")</f>
        <v/>
      </c>
      <c r="Y70">
        <f>HYPERLINK("https://klasma.github.io/Logging_LINKOPING/tillsynsmail/A 56271-2021.docx")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45184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65599-2021.xlsx")</f>
        <v/>
      </c>
      <c r="T71">
        <f>HYPERLINK("https://klasma.github.io/Logging_ATVIDABERG/kartor/A 65599-2021.png")</f>
        <v/>
      </c>
      <c r="V71">
        <f>HYPERLINK("https://klasma.github.io/Logging_ATVIDABERG/klagomål/A 65599-2021.docx")</f>
        <v/>
      </c>
      <c r="W71">
        <f>HYPERLINK("https://klasma.github.io/Logging_ATVIDABERG/klagomålsmail/A 65599-2021.docx")</f>
        <v/>
      </c>
      <c r="X71">
        <f>HYPERLINK("https://klasma.github.io/Logging_ATVIDABERG/tillsyn/A 65599-2021.docx")</f>
        <v/>
      </c>
      <c r="Y71">
        <f>HYPERLINK("https://klasma.github.io/Logging_ATVIDABERG/tillsynsmail/A 65599-2021.docx")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45184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2165-2022.xlsx")</f>
        <v/>
      </c>
      <c r="T72">
        <f>HYPERLINK("https://klasma.github.io/Logging_NORRKOPING/kartor/A 2165-2022.png")</f>
        <v/>
      </c>
      <c r="V72">
        <f>HYPERLINK("https://klasma.github.io/Logging_NORRKOPING/klagomål/A 2165-2022.docx")</f>
        <v/>
      </c>
      <c r="W72">
        <f>HYPERLINK("https://klasma.github.io/Logging_NORRKOPING/klagomålsmail/A 2165-2022.docx")</f>
        <v/>
      </c>
      <c r="X72">
        <f>HYPERLINK("https://klasma.github.io/Logging_NORRKOPING/tillsyn/A 2165-2022.docx")</f>
        <v/>
      </c>
      <c r="Y72">
        <f>HYPERLINK("https://klasma.github.io/Logging_NORRKOPING/tillsynsmail/A 2165-2022.docx")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45184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32058-2022.xlsx")</f>
        <v/>
      </c>
      <c r="T73">
        <f>HYPERLINK("https://klasma.github.io/Logging_ATVIDABERG/kartor/A 32058-2022.png")</f>
        <v/>
      </c>
      <c r="U73">
        <f>HYPERLINK("https://klasma.github.io/Logging_ATVIDABERG/knärot/A 32058-2022.png")</f>
        <v/>
      </c>
      <c r="V73">
        <f>HYPERLINK("https://klasma.github.io/Logging_ATVIDABERG/klagomål/A 32058-2022.docx")</f>
        <v/>
      </c>
      <c r="W73">
        <f>HYPERLINK("https://klasma.github.io/Logging_ATVIDABERG/klagomålsmail/A 32058-2022.docx")</f>
        <v/>
      </c>
      <c r="X73">
        <f>HYPERLINK("https://klasma.github.io/Logging_ATVIDABERG/tillsyn/A 32058-2022.docx")</f>
        <v/>
      </c>
      <c r="Y73">
        <f>HYPERLINK("https://klasma.github.io/Logging_ATVIDABERG/tillsynsmail/A 32058-2022.docx")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45184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40422-2022.xlsx")</f>
        <v/>
      </c>
      <c r="T74">
        <f>HYPERLINK("https://klasma.github.io/Logging_ATVIDABERG/kartor/A 40422-2022.png")</f>
        <v/>
      </c>
      <c r="V74">
        <f>HYPERLINK("https://klasma.github.io/Logging_ATVIDABERG/klagomål/A 40422-2022.docx")</f>
        <v/>
      </c>
      <c r="W74">
        <f>HYPERLINK("https://klasma.github.io/Logging_ATVIDABERG/klagomålsmail/A 40422-2022.docx")</f>
        <v/>
      </c>
      <c r="X74">
        <f>HYPERLINK("https://klasma.github.io/Logging_ATVIDABERG/tillsyn/A 40422-2022.docx")</f>
        <v/>
      </c>
      <c r="Y74">
        <f>HYPERLINK("https://klasma.github.io/Logging_ATVIDABERG/tillsynsmail/A 40422-2022.docx")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45184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6352-2023.xlsx")</f>
        <v/>
      </c>
      <c r="T75">
        <f>HYPERLINK("https://klasma.github.io/Logging_LINKOPING/kartor/A 6352-2023.png")</f>
        <v/>
      </c>
      <c r="V75">
        <f>HYPERLINK("https://klasma.github.io/Logging_LINKOPING/klagomål/A 6352-2023.docx")</f>
        <v/>
      </c>
      <c r="W75">
        <f>HYPERLINK("https://klasma.github.io/Logging_LINKOPING/klagomålsmail/A 6352-2023.docx")</f>
        <v/>
      </c>
      <c r="X75">
        <f>HYPERLINK("https://klasma.github.io/Logging_LINKOPING/tillsyn/A 6352-2023.docx")</f>
        <v/>
      </c>
      <c r="Y75">
        <f>HYPERLINK("https://klasma.github.io/Logging_LINKOPING/tillsynsmail/A 6352-2023.docx")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45184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26284-2023.xlsx")</f>
        <v/>
      </c>
      <c r="T76">
        <f>HYPERLINK("https://klasma.github.io/Logging_FINSPANG/kartor/A 26284-2023.png")</f>
        <v/>
      </c>
      <c r="V76">
        <f>HYPERLINK("https://klasma.github.io/Logging_FINSPANG/klagomål/A 26284-2023.docx")</f>
        <v/>
      </c>
      <c r="W76">
        <f>HYPERLINK("https://klasma.github.io/Logging_FINSPANG/klagomålsmail/A 26284-2023.docx")</f>
        <v/>
      </c>
      <c r="X76">
        <f>HYPERLINK("https://klasma.github.io/Logging_FINSPANG/tillsyn/A 26284-2023.docx")</f>
        <v/>
      </c>
      <c r="Y76">
        <f>HYPERLINK("https://klasma.github.io/Logging_FINSPANG/tillsynsmail/A 26284-2023.docx")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45184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45184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45184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45184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45184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45184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45184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45184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45184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45184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45184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45184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45184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45184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45184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45184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45184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45184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45184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45184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45184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45184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45184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45184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45184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45184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45184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45184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45184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45184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45184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45184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45184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45184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45184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45184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45184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45184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45184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45184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45184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45184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45184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45184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45184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45184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45184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45184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45184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45184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45184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45184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45184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45184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45184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45184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45184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45184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45184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45184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45184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45184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45184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45184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45184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45184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45184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45184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45184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45184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45184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45184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45184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45184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45184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45184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45184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45184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45184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45184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45184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45184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45184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45184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45184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45184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45184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45184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45184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45184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45184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45184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45184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45184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45184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45184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45184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45184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45184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45184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45184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45184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45184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45184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45184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45184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45184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45184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45184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45184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45184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45184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45184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45184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45184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45184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45184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45184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45184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45184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45184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45184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45184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45184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45184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45184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45184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45184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45184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45184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45184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45184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45184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45184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45184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45184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45184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45184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45184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45184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45184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45184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45184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45184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45184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45184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45184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45184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45184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45184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45184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45184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45184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45184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45184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45184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45184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45184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45184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45184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45184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45184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45184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45184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45184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45184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45184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45184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45184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45184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45184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45184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45184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45184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45184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45184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45184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45184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45184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45184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45184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45184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45184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45184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45184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45184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45184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45184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45184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45184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45184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45184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45184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45184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45184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45184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45184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45184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45184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45184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45184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45184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45184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45184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45184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45184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45184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45184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45184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45184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45184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45184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45184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45184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45184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45184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45184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45184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45184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45184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45184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45184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45184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45184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45184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45184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45184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45184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45184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45184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45184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45184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45184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45184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45184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45184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45184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45184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45184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45184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45184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45184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45184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45184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45184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45184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45184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45184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45184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45184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45184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45184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45184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45184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45184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45184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45184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45184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45184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45184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45184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45184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45184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45184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45184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45184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45184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45184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45184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45184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45184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45184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45184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45184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45184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45184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45184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45184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45184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45184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45184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45184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45184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45184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45184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45184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45184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45184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45184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45184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45184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45184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45184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45184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45184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45184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45184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45184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45184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45184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45184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45184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45184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45184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45184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45184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45184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45184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45184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45184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45184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45184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45184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45184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45184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45184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45184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45184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45184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45184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45184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45184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45184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45184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45184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45184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45184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45184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45184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45184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45184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45184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45184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45184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45184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45184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45184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45184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45184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45184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45184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45184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45184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45184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45184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45184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45184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45184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45184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45184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45184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45184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45184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45184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45184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45184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45184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45184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45184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45184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45184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45184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45184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45184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45184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45184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45184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45184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45184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45184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45184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45184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45184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45184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45184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45184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45184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45184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45184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45184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45184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45184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45184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45184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45184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45184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45184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45184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45184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45184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45184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45184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45184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45184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45184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45184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45184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45184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45184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45184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45184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45184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45184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45184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45184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45184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45184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45184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45184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45184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45184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45184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45184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45184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45184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45184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45184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45184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45184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45184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45184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45184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45184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45184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45184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45184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45184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45184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45184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45184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45184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45184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45184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45184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45184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45184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45184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45184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45184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45184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45184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45184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45184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45184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45184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45184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45184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45184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45184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45184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45184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45184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45184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45184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45184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45184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45184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45184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45184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45184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45184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45184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45184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45184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45184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45184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45184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45184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45184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45184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45184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45184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45184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45184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45184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45184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45184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45184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45184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45184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45184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45184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45184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45184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45184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45184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45184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45184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45184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45184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45184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45184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45184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45184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45184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45184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45184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45184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45184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45184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45184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45184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45184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45184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45184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45184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45184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45184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45184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45184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45184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45184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45184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45184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45184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45184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45184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45184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45184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45184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45184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45184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45184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45184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45184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45184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45184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45184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45184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45184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45184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45184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45184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45184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45184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45184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45184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45184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45184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45184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45184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45184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45184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45184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45184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45184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45184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45184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45184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45184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45184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45184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45184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45184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45184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45184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45184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45184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45184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45184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45184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45184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45184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45184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45184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45184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45184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45184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45184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45184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45184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45184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45184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45184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45184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45184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45184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45184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45184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45184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45184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45184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45184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45184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45184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45184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45184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45184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45184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45184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45184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45184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45184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45184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45184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45184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45184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45184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45184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45184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45184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45184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45184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45184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45184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45184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45184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45184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45184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45184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45184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45184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45184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45184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45184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45184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45184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45184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45184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45184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45184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45184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45184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45184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45184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45184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45184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45184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45184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45184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45184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45184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45184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45184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45184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45184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45184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45184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45184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45184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45184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45184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45184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45184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45184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45184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45184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45184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45184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45184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45184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45184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45184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45184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45184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45184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45184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45184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45184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45184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45184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45184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45184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45184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45184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45184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45184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45184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45184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45184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45184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45184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45184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45184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45184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45184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45184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45184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45184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45184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45184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45184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45184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45184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45184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45184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45184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45184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45184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45184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45184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45184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45184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45184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45184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45184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45184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45184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45184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45184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45184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45184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45184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45184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45184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45184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45184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45184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45184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45184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45184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45184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45184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45184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45184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45184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45184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45184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45184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45184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45184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45184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45184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45184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45184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45184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45184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45184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45184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45184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45184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45184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45184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45184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45184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45184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45184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45184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45184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45184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45184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45184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45184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45184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45184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45184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45184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45184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45184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45184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45184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45184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45184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45184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45184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45184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45184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45184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45184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45184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45184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45184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45184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45184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45184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45184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45184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45184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45184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45184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45184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45184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45184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45184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45184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45184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45184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45184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45184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45184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45184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45184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45184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45184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45184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45184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45184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45184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45184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45184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45184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45184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45184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45184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45184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45184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45184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45184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45184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45184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45184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45184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45184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45184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45184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45184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45184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45184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45184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45184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45184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45184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45184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45184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45184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45184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45184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45184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45184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45184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45184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45184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45184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45184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45184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45184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45184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45184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45184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45184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45184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45184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45184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45184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45184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45184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45184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45184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45184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45184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45184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45184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45184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45184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45184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45184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45184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45184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45184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45184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45184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45184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45184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45184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45184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45184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45184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45184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45184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45184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45184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45184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45184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45184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45184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45184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45184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45184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45184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45184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45184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45184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45184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45184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45184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45184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45184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45184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45184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45184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45184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45184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45184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45184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45184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45184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45184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45184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45184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45184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45184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45184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45184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45184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45184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45184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45184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45184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45184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45184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45184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45184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45184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45184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45184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45184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45184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45184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45184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45184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45184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45184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45184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45184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45184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45184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45184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45184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45184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45184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45184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45184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45184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45184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45184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45184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45184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45184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45184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45184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45184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45184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45184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45184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45184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45184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45184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45184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45184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45184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45184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45184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45184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45184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45184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45184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45184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45184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45184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45184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45184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45184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45184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45184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45184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45184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45184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45184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45184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45184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45184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45184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45184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45184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45184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45184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45184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45184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45184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45184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45184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45184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45184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45184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45184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45184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45184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45184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45184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45184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45184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45184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45184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45184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45184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45184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45184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45184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45184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45184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45184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45184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45184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45184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45184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45184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45184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45184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45184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45184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45184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45184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45184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45184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45184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45184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45184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45184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45184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45184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45184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45184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45184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45184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45184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45184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45184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45184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45184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45184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45184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45184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45184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45184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45184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45184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45184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45184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45184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45184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45184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45184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45184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45184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45184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45184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45184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45184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45184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45184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45184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45184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45184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45184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45184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45184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45184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45184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45184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45184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45184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45184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45184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45184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45184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45184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45184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45184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45184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45184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45184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45184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45184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45184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45184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45184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45184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45184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45184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45184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45184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45184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45184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45184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45184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45184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45184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45184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45184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45184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45184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45184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45184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45184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45184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45184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45184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45184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45184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45184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45184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45184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45184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45184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45184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45184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45184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45184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45184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45184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45184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45184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45184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45184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45184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45184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45184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45184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45184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45184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45184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45184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45184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45184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45184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45184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45184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45184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45184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45184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45184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45184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45184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45184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45184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45184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45184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45184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45184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45184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45184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45184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45184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45184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45184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45184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45184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45184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45184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45184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45184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45184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45184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45184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45184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45184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45184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45184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45184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45184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45184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45184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45184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45184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45184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45184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45184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45184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45184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45184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45184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45184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45184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45184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45184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45184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45184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45184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45184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45184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45184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45184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45184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45184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45184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45184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45184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45184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45184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45184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45184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45184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45184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45184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45184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45184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45184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45184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45184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45184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45184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45184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45184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45184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45184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45184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45184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45184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45184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45184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45184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45184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45184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45184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45184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45184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45184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45184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45184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45184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45184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45184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45184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45184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45184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45184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45184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45184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45184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45184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45184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45184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45184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45184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45184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45184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45184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45184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45184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45184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45184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45184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45184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45184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45184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45184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45184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45184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45184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45184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45184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45184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45184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45184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45184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45184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45184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45184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45184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45184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45184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45184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45184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45184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45184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45184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45184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45184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45184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45184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45184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45184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45184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45184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45184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45184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45184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45184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45184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45184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45184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45184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45184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45184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45184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45184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45184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45184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45184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45184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45184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45184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45184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45184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45184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45184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45184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45184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45184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45184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45184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45184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45184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45184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45184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45184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45184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45184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45184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45184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45184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45184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45184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45184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45184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45184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45184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45184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45184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45184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45184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45184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45184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45184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45184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45184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45184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45184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45184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45184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45184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45184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45184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45184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45184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45184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45184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45184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45184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45184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45184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45184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45184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45184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45184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45184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45184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45184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45184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45184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45184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45184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45184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45184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45184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45184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45184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45184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45184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45184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45184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45184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45184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45184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45184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45184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45184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45184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45184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45184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45184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45184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45184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45184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45184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45184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45184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45184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45184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45184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45184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45184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45184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45184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45184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45184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45184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45184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45184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45184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45184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45184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45184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45184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45184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45184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45184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45184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45184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45184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45184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45184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45184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45184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45184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45184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45184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45184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45184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45184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45184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45184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45184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45184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45184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45184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45184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45184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45184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45184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45184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45184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45184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45184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45184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45184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45184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45184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45184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45184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45184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45184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45184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45184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45184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45184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45184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45184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45184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45184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45184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45184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45184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45184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45184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45184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45184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45184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45184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45184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45184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45184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45184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45184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45184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45184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45184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45184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45184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45184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45184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45184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45184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45184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45184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45184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45184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45184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45184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45184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45184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45184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45184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45184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45184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45184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45184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45184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45184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45184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45184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45184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45184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45184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45184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45184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45184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45184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45184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45184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45184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45184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45184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45184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45184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45184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45184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45184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45184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45184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45184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45184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45184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45184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45184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45184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45184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45184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45184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45184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45184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45184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45184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45184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45184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45184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45184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45184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45184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45184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45184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45184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45184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45184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45184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45184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45184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45184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45184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45184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45184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45184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45184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45184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45184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45184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45184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45184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45184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45184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45184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45184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45184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45184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45184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45184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45184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45184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45184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45184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45184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45184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45184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45184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45184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45184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45184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45184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45184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45184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45184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45184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45184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45184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45184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45184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45184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45184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45184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45184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45184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45184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45184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45184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45184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45184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45184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45184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45184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45184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45184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45184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45184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45184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45184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45184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45184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45184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45184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45184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45184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45184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45184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45184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45184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45184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45184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45184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45184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45184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45184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45184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45184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45184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45184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45184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45184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45184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45184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45184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45184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45184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45184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45184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45184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45184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45184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45184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45184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45184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45184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45184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45184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45184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45184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45184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45184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45184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45184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45184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45184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45184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45184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45184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45184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45184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45184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45184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45184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45184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45184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45184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45184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45184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45184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45184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45184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45184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45184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45184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45184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45184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45184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45184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45184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45184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45184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45184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45184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45184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45184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45184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45184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45184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45184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45184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45184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45184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45184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45184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45184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45184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45184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45184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45184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45184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45184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45184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45184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45184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45184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45184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45184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45184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45184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45184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45184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45184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45184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45184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45184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45184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45184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45184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45184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45184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45184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45184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45184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45184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45184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45184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45184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45184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45184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45184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45184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45184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45184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45184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45184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45184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45184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45184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45184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45184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45184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45184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45184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45184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45184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45184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45184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45184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45184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45184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45184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45184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45184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45184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45184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45184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45184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45184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45184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45184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45184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45184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45184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45184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45184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45184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45184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45184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45184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45184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45184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45184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45184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45184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45184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45184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45184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45184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45184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45184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45184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45184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45184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45184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45184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45184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45184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45184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45184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45184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45184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45184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45184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45184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45184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45184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45184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45184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45184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45184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45184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45184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45184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45184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45184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45184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45184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45184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45184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45184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45184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45184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45184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45184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45184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45184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45184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45184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45184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45184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45184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45184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45184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45184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45184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45184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45184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45184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45184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45184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45184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45184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45184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45184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45184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45184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45184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45184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45184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45184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45184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45184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45184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45184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45184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45184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45184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45184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45184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45184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45184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45184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45184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45184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45184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45184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45184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45184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45184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45184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45184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45184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45184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45184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45184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45184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45184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45184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45184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45184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45184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45184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45184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45184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45184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45184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45184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45184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45184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45184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45184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45184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45184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45184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45184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45184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45184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45184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45184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45184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45184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45184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45184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45184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45184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45184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45184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45184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45184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45184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45184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45184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45184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45184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45184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45184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45184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45184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45184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45184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45184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45184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45184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45184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45184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45184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45184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45184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45184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45184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45184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45184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45184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45184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45184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45184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45184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45184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45184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45184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45184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45184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45184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45184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45184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45184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45184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45184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45184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45184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45184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45184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45184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45184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45184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45184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45184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45184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45184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45184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45184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45184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45184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45184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45184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45184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45184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45184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45184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45184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45184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45184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45184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45184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45184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45184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45184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45184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45184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45184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45184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45184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45184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45184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45184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45184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45184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45184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45184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45184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45184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45184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45184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45184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45184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45184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45184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45184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45184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45184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45184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45184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45184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45184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45184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45184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45184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45184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45184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45184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45184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45184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45184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45184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45184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45184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45184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45184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45184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45184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45184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45184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45184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45184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45184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45184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45184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45184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45184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45184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45184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45184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45184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45184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45184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45184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45184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45184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45184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45184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45184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45184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45184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45184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45184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45184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45184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45184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45184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45184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45184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45184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45184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45184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45184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45184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45184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45184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45184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45184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45184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45184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45184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45184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45184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45184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45184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45184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45184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45184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45184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45184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45184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45184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45184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45184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45184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45184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45184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45184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45184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45184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45184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45184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45184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45184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45184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45184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45184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45184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45184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45184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45184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45184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45184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45184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45184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45184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45184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45184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45184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45184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45184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45184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45184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45184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45184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45184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45184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45184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45184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45184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45184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45184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45184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45184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45184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45184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45184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45184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45184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45184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45184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45184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45184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45184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45184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45184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45184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45184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45184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45184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45184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45184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45184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45184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45184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45184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45184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45184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45184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45184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45184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45184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45184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45184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45184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45184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45184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45184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45184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45184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45184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45184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45184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45184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45184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45184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45184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45184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45184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45184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45184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45184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45184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45184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45184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45184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45184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45184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45184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45184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45184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45184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45184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45184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45184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45184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45184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45184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45184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45184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45184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45184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45184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45184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45184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45184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45184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45184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45184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45184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45184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45184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45184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45184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45184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45184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45184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45184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45184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45184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45184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45184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45184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45184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45184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45184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45184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45184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45184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45184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45184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45184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45184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45184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45184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45184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45184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45184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45184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45184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45184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45184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45184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45184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45184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45184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45184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45184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45184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45184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45184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45184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45184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45184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45184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45184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45184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45184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45184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45184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45184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45184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45184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45184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45184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45184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45184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45184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45184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45184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45184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45184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45184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45184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45184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45184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45184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45184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45184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45184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45184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45184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45184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45184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45184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45184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45184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45184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45184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45184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45184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45184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45184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45184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45184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45184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45184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45184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45184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45184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45184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45184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45184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45184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45184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45184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45184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45184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45184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45184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45184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45184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45184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45184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45184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45184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45184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45184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45184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45184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45184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45184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45184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45184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45184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45184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45184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45184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45184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45184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45184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45184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45184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45184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45184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45184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45184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45184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45184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45184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45184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45184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45184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45184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45184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45184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45184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45184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45184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45184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45184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45184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45184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45184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45184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45184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45184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45184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45184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45184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45184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45184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45184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45184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45184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45184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45184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45184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45184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45184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45184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45184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45184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45184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45184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45184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45184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45184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45184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45184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45184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45184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45184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45184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45184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45184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45184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45184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45184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45184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45184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45184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45184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45184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45184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45184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45184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45184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45184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45184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45184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45184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45184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45184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45184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45184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45184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45184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45184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45184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45184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45184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45184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45184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45184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45184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45184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45184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45184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45184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45184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45184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45184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45184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45184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45184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45184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45184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45184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45184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45184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45184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45184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45184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45184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45184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45184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45184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45184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45184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45184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45184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45184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45184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45184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45184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45184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45184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45184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45184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45184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45184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45184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45184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45184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45184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45184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45184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45184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45184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45184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45184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45184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45184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45184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45184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45184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45184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45184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45184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45184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45184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45184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45184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45184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45184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45184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45184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45184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45184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45184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45184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45184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45184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45184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45184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45184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45184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45184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45184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45184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45184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45184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45184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45184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45184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45184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45184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45184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45184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45184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45184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45184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45184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45184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45184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45184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45184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45184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45184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45184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45184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45184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45184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45184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45184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45184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45184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45184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45184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45184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45184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45184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45184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45184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45184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45184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45184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45184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45184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45184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45184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45184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45184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45184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45184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45184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45184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45184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45184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45184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45184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45184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45184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45184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45184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45184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45184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45184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45184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45184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45184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45184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45184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45184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45184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45184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45184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45184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45184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45184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45184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45184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45184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45184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45184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45184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45184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45184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45184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45184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45184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45184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45184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45184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45184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45184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45184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45184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45184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45184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45184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45184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45184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45184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45184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45184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45184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45184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45184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45184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45184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45184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45184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45184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45184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45184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45184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45184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45184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45184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45184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45184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45184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45184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45184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45184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45184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45184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45184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45184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45184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45184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45184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45184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45184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45184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45184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45184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45184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45184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45184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45184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45184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45184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45184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45184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45184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45184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45184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45184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45184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45184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45184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45184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45184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45184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45184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45184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45184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45184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45184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45184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45184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45184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45184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45184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45184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45184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45184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45184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45184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45184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45184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45184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45184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45184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45184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45184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45184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45184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45184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45184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45184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45184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45184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45184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45184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45184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45184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45184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45184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45184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45184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45184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45184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45184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45184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45184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45184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45184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45184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45184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45184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45184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45184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45184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45184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45184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45184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45184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45184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45184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45184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45184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45184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45184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45184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45184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45184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45184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45184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45184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45184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45184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45184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45184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45184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45184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45184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45184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45184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45184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45184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45184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45184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45184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45184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45184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45184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45184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45184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45184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45184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45184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45184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45184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45184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45184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45184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45184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45184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45184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45184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45184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45184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45184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45184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45184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45184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45184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45184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45184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45184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45184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45184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45184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45184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45184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45184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45184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45184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45184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45184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45184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45184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45184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45184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45184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45184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45184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45184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45184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45184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45184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45184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45184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45184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45184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45184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45184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45184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45184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45184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45184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45184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45184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45184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45184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45184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45184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45184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45184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45184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45184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45184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45184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45184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45184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45184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45184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45184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45184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45184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45184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45184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45184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45184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45184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45184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45184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45184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45184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45184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45184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45184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45184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45184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45184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45184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45184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45184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45184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45184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45184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45184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45184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45184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45184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45184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45184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45184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45184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45184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45184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45184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45184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45184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45184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45184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45184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45184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45184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45184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45184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45184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45184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45184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45184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45184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45184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45184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45184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45184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45184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45184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45184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45184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45184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45184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45184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45184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45184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45184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45184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45184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45184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45184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45184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45184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45184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45184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45184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45184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45184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45184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45184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45184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45184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45184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45184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45184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45184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45184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45184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45184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45184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45184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45184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45184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45184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45184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45184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45184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45184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45184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45184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45184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45184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45184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45184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45184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45184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45184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45184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45184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45184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45184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45184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45184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45184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45184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45184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45184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45184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45184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45184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45184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45184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45184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45184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45184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45184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45184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45184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45184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45184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45184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45184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45184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45184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45184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45184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45184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45184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45184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45184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45184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45184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45184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45184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45184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45184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45184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45184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45184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45184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45184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45184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45184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45184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45184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45184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45184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45184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45184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45184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45184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45184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45184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45184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45184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45184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45184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45184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45184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45184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45184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45184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45184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45184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45184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45184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45184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45184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45184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45184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45184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45184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45184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45184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45184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45184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45184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45184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45184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45184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45184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45184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45184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45184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45184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45184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45184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45184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45184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45184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45184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45184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45184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45184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45184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45184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45184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45184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45184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45184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45184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45184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45184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45184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45184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45184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45184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45184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45184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45184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45184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45184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45184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45184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45184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45184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45184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45184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45184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45184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45184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45184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45184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45184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45184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45184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45184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45184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45184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45184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45184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45184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45184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45184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45184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45184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45184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45184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45184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45184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45184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45184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45184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45184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45184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45184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45184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45184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45184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45184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45184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45184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45184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45184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45184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45184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45184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45184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45184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45184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45184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45184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45184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45184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45184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45184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45184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45184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45184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45184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45184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45184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45184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45184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45184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45184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45184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45184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45184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45184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45184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45184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45184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45184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45184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45184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45184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45184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45184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45184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45184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45184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45184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45184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45184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45184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45184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45184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45184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45184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45184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45184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45184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45184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45184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45184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45184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45184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45184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45184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45184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45184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45184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45184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45184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45184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45184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45184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45184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45184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45184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45184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45184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45184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45184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45184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45184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45184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45184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45184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45184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45184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45184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45184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45184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45184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45184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45184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45184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45184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45184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45184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45184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45184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45184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45184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45184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45184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45184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45184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45184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45184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45184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45184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45184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45184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45184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45184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45184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45184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45184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45184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45184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45184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45184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45184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45184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45184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45184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45184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45184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45184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45184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45184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45184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45184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45184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45184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45184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45184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45184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45184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45184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45184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45184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45184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45184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45184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45184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45184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45184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45184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45184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45184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45184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45184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45184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45184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45184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45184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45184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45184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45184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45184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45184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45184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45184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45184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45184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45184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45184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45184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45184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45184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45184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45184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45184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45184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45184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45184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45184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45184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45184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45184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45184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45184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45184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45184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45184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45184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45184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45184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45184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45184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45184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45184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45184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45184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45184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45184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45184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45184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45184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45184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45184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45184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45184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45184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45184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45184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45184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45184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45184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45184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45184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45184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45184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45184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45184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45184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45184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45184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45184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45184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45184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45184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45184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45184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45184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45184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45184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45184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45184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45184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45184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45184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45184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45184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45184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45184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45184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45184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45184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45184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45184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45184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45184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45184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45184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45184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45184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45184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45184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45184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45184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45184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45184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45184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45184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45184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45184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45184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45184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45184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45184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45184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45184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45184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45184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45184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45184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45184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45184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45184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45184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45184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45184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45184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45184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45184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45184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45184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45184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45184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45184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45184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45184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45184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45184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45184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45184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45184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45184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45184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45184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45184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45184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45184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45184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45184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45184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45184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45184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45184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45184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45184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45184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45184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45184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45184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45184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45184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45184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45184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45184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45184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45184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45184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45184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45184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45184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45184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45184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45184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45184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45184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45184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45184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45184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45184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45184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45184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45184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45184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45184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45184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45184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45184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45184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45184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45184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45184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45184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45184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45184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45184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45184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45184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45184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45184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45184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45184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45184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45184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45184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45184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45184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45184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45184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45184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45184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45184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45184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45184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45184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45184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45184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45184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45184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45184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45184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45184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45184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45184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45184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45184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45184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45184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45184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45184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45184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45184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45184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45184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45184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45184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45184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45184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45184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45184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45184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45184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45184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45184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45184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45184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45184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45184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45184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45184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45184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45184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45184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45184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45184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45184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45184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45184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45184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45184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45184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45184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45184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45184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45184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45184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45184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45184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45184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45184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45184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45184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45184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45184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45184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45184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45184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45184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45184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45184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45184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45184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45184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45184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45184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45184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45184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45184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45184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45184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45184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45184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45184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45184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45184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45184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45184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45184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45184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45184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45184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45184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45184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45184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45184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45184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45184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45184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45184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45184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45184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45184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45184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45184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45184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45184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45184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45184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45184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45184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45184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45184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45184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45184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45184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45184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45184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45184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45184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45184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45184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45184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45184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45184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45184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45184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45184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45184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45184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45184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45184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45184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45184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45184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45184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45184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45184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45184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45184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45184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45184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45184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45184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45184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45184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45184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45184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45184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45184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45184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45184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45184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45184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45184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45184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45184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45184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45184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45184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45184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45184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45184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45184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45184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45184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45184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45184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45184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45184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45184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45184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45184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45184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45184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45184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45184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45184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45184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45184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45184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45184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45184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45184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45184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45184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45184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45184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45184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45184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45184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45184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45184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45184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45184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45184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45184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45184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45184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45184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45184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45184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45184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45184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45184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45184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45184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45184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45184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45184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45184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45184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45184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45184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45184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45184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45184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45184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45184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45184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45184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45184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45184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45184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45184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45184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45184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45184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45184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45184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45184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45184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45184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45184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45184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45184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45184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45184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45184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45184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45184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45184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45184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45184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45184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45184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45184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45184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45184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45184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45184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45184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45184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45184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45184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45184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45184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45184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45184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45184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45184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45184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45184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45184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45184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45184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45184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45184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45184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45184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45184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45184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45184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45184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45184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45184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45184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45184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45184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45184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45184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45184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45184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45184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45184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45184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45184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45184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45184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45184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45184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45184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45184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45184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45184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45184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45184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45184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45184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45184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45184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45184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45184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45184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45184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45184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45184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45184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45184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45184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45184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45184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45184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45184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45184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45184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45184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45184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45184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45184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45184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45184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45184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45184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45184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45184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45184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45184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45184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45184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45184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45184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45184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45184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45184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45184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45184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45184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45184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45184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45184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45184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45184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45184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45184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45184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45184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45184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45184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45184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45184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45184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45184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45184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45184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45184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45184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45184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45184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45184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45184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45184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45184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45184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45184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45184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45184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45184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45184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45184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45184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45184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45184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45184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45184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45184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45184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45184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45184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45184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45184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45184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45184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45184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45184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45184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45184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45184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45184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45184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45184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45184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45184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45184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45184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45184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45184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45184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45184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45184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45184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45184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45184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45184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45184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45184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45184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45184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45184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45184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45184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45184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45184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45184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45184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45184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45184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45184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45184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45184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45184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45184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45184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45184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45184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45184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45184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45184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45184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45184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45184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45184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45184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45184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45184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45184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45184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45184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45184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45184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45184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45184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45184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45184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45184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45184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45184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45184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45184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45184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45184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45184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45184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45184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45184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45184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45184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45184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45184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45184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45184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45184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45184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45184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45184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45184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45184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45184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45184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45184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45184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45184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45184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45184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45184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45184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45184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45184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45184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45184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45184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45184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45184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45184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45184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45184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45184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45184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45184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45184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45184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45184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45184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45184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45184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45184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45184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45184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45184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45184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45184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45184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45184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45184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45184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45184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45184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45184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45184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45184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45184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45184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45184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45184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45184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45184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45184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45184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45184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45184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45184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45184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45184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45184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45184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45184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45184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45184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45184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45184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45184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45184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45184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45184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45184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45184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45184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45184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45184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45184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45184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45184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45184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45184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45184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45184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45184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45184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45184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45184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45184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45184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45184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45184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45184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45184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45184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45184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45184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45184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45184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45184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45184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45184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45184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45184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45184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45184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45184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45184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45184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45184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45184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45184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45184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45184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45184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45184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45184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45184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45184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45184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45184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45184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45184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45184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45184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45184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45184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45184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45184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45184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45184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45184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45184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45184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45184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45184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45184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45184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45184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45184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45184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45184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45184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45184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45184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45184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45184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45184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45184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45184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45184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45184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45184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45184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45184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45184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45184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45184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45184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45184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45184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45184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45184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45184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45184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45184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45184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45184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45184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45184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45184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45184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45184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45184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45184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45184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45184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45184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45184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45184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45184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45184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45184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45184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45184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45184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45184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45184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45184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45184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45184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45184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45184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45184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45184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45184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45184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45184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45184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45184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45184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45184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45184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45184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45184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45184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45184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45184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45184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45184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45184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45184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45184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45184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45184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45184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45184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45184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45184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45184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45184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45184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45184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45184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45184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45184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45184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45184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45184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45184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45184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45184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45184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45184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45184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45184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45184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45184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45184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45184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45184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45184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45184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45184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45184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45184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45184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45184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45184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45184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45184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45184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45184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45184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45184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45184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45184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45184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45184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45184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45184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45184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45184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45184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45184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45184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45184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45184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45184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45184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45184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45184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45184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45184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45184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45184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45184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45184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45184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45184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45184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45184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45184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45184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45184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45184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45184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45184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45184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45184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45184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45184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45184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45184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45184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45184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45184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45184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45184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45184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45184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45184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45184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45184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45184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45184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45184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45184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45184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45184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45184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45184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45184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45184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45184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45184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45184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45184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45184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45184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45184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45184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45184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45184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45184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45184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45184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45184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45184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45184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45184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45184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45184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45184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45184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45184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45184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45184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45184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45184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45184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45184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45184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45184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45184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45184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45184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45184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45184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45184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45184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45184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45184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45184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45184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45184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45184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45184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45184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45184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45184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45184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45184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45184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45184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45184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45184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45184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45184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45184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45184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45184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45184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45184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45184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45184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45184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45184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45184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45184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45184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45184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45184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45184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45184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45184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45184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45184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45184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45184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45184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45184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45184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45184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45184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45184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45184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45184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45184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45184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45184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45184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45184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45184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45184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45184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45184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45184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45184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45184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45184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45184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45184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45184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45184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45184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45184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45184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45184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45184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45184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45184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45184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45184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45184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45184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45184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45184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45184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45184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45184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45184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45184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45184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45184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45184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45184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45184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45184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45184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45184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45184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45184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45184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45184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45184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45184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45184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45184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45184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45184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45184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45184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45184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45184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45184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45184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45184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45184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45184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45184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45184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45184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45184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45184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45184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45184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45184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45184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45184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45184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45184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45184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45184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45184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45184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45184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45184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45184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45184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45184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45184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45184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45184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45184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45184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45184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45184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45184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45184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45184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45184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45184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45184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45184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45184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45184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45184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45184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45184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45184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45184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45184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45184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45184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45184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45184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45184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45184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45184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45184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45184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45184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45184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45184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45184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45184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45184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45184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45184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45184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45184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45184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45184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45184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45184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45184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45184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45184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45184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45184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45184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45184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45184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45184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45184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45184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45184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45184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45184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45184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45184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45184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45184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45184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45184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45184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45184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45184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45184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45184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45184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45184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45184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45184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45184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45184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45184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45184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45184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45184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45184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45184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45184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45184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45184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45184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45184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45184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45184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45184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45184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45184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45184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45184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45184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45184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45184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45184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45184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45184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45184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45184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45184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45184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45184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45184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45184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45184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45184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45184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45184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45184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45184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45184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45184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45184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45184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45184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45184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45184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45184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45184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45184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45184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45184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45184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45184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45184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45184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45184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45184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45184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45184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45184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45184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45184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45184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45184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45184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45184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45184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45184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45184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45184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45184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45184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45184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45184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45184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45184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45184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45184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45184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45184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45184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45184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45184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45184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45184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45184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45184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45184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45184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45184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45184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45184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45184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45184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45184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45184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45184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45184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45184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45184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45184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45184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45184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45184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45184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45184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45184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45184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45184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45184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45184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45184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45184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45184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45184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45184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45184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45184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45184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45184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45184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45184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45184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45184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45184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45184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45184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45184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45184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45184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45184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45184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45184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45184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45184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45184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45184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45184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45184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45184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45184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45184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45184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45184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45184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45184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45184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45184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45184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45184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45184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45184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45184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45184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45184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45184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45184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45184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45184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45184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45184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45184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45184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45184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45184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45184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45184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45184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45184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45184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45184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45184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45184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45184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45184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45184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45184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45184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45184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45184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45184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45184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45184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45184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45184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45184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45184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45184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45184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45184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45184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45184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45184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45184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45184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45184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45184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45184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45184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45184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45184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45184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45184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45184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45184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45184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45184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45184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45184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45184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45184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45184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45184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45184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45184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45184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45184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45184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45184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45184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45184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45184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45184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45184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45184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45184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45184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45184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45184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45184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45184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45184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45184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45184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45184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45184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45184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45184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45184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45184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45184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45184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45184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45184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45184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45184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45184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45184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45184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45184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45184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45184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45184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45184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45184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45184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45184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45184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45184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45184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45184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45184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45184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45184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45184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45184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45184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45184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45184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45184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45184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45184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45184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45184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45184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45184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45184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45184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45184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45184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45184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45184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45184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45184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45184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45184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45184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45184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45184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45184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45184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45184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45184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45184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45184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45184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45184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45184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45184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45184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45184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45184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45184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45184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45184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45184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45184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45184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45184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45184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45184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45184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45184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45184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45184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45184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45184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45184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45184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45184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45184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45184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45184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45184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45184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45184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45184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45184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45184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45184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45184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45184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45184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45184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45184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45184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45184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45184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45184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45184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45184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45184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45184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45184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45184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45184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45184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45184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45184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45184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45184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45184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45184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45184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45184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45184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45184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45184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45184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45184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45184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45184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45184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45184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45184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45184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45184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45184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45184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45184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45184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45184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45184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45184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45184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45184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45184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45184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45184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45184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45184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45184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45184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45184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45184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45184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45184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45184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45184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45184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45184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45184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45184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45184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45184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45184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45184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45184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45184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45184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45184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45184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45184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45184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45184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45184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45184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45184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45184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45184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45184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45184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45184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45184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45184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45184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45184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45184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45184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45184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45184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45184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45184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45184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45184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45184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45184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45184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45184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45184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45184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45184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45184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45184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45184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45184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45184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45184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45184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45184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45184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45184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45184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45184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45184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45184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45184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45184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45184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45184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45184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45184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45184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45184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45184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45184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45184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45184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45184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45184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45184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45184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45184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45184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45184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45184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45184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45184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45184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45184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45184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45184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45184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45184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45184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45184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45184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45184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45184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45184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45184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45184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45184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45184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45184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45184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45184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45184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45184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45184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45184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45184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45184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45184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45184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45184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45184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45184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45184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45184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45184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45184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45184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45184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45184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45184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45184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45184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45184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45184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45184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45184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45184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45184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45184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45184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45184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45184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45184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45184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45184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45184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45184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45184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45184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45184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45184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45184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45184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45184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45184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45184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45184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45184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45184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45184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45184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45184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45184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45184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45184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45184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45184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45184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45184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45184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45184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45184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45184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45184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45184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45184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45184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45184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45184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45184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45184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45184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45184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45184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45184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45184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45184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45184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45184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45184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45184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45184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45184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45184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45184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45184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45184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45184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45184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45184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45184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45184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45184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45184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45184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45184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45184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45184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45184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45184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45184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45184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45184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45184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45184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45184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45184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45184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45184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45184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45184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45184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45184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45184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45184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45184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45184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45184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45184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45184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45184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45184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45184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45184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45184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45184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45184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45184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45184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45184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45184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45184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45184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45184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45184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45184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45184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45184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45184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45184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45184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45184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45184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45184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45184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45184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45184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45184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45184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45184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45184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45184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45184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45184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45184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45184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45184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45184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45184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45184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45184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45184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45184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45184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45184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45184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45184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45184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45184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45184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45184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45184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45184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45184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45184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45184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45184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45184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45184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45184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45184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45184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45184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45184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45184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45184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45184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45184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45184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45184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45184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45184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45184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45184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45184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45184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45184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45184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45184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45184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45184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45184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45184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45184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45184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45184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45184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45184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45184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45184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45184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45184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45184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45184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45184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45184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45184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45184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45184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45184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45184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45184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45184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45184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45184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45184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45184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45184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45184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45184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45184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45184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45184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45184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45184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45184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45184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45184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45184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45184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45184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45184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45184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45184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45184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45184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45184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45184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45184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45184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45184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45184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45184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45184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45184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45184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45184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45184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45184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45184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45184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45184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45184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45184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45184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45184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45184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45184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45184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45184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45184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45184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45184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45184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45184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45184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45184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45184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45184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45184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45184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45184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45184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45184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45184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45184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45184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45184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45184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45184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45184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45184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45184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45184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45184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45184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45184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45184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45184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45184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45184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45184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45184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45184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45184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45184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45184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45184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45184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45184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45184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45184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45184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45184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45184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45184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45184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45184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45184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45184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45184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45184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45184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45184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45184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45184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45184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45184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45184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45184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45184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45184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45184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45184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45184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45184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45184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45184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45184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45184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45184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45184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45184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45184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45184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45184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45184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45184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45184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45184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45184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45184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45184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45184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45184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45184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45184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45184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45184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45184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45184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45184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45184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45184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45184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45184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45184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45184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45184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45184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45184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45184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45184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45184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45184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45184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45184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45184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45184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45184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45184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45184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45184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45184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45184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45184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45184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45184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45184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45184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45184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45184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45184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45184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45184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45184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45184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45184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45184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45184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45184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45184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45184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45184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45184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45184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45184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45184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45184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45184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45184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45184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45184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45184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45184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45184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45184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45184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45184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45184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45184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45184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45184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45184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45184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45184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45184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45184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45184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45184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45184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45184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45184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45184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45184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45184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45184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45184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45184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45184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45184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45184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45184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45184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45184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45184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45184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45184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45184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45184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45184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45184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45184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45184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45184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45184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45184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45184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45184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45184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45184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45184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45184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45184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45184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45184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45184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45184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45184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45184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45184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45184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45184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45184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45184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45184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45184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45184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45184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45184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45184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45184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45184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45184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45184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45184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45184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45184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45184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45184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45184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45184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45184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45184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45184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45184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45184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45184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45184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45184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45184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45184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45184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45184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45184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45184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45184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45184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45184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45184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45184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45184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45184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45184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45184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45184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45184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45184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45184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45184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45184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45184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45184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45184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45184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45184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45184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45184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45184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45184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45184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45184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45184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45184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45184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45184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45184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45184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45184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45184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45184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45184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45184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45184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45184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45184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45184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45184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45184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45184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45184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45184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45184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45184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45184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45184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45184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45184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45184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45184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45184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45184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45184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45184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45184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45184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45184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45184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45184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45184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45184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45184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45184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45184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45184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45184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45184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45184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45184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45184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45184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45184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45184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45184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45184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45184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45184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45184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45184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45184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45184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45184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45184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45184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45184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45184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45184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45184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45184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45184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45184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45184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45184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45184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45184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45184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45184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45184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45184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45184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45184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45184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45184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45184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45184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45184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45184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45184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45184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45184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45184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45184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45184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45184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45184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45184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45184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45184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45184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45184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45184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45184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45184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45184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45184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45184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45184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45184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45184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45184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45184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45184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45184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45184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45184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45184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45184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45184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45184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45184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45184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45184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45184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45184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45184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45184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45184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45184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45184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45184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45184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45184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45184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45184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45184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45184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45184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45184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45184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45184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45184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45184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45184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45184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45184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45184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45184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45184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45184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45184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45184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45184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45184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45184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45184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45184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45184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45184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45184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45184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45184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45184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45184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45184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45184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45184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45184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45184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45184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45184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45184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45184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45184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45184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45184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45184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45184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45184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45184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45184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45184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45184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45184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45184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45184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45184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45184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45184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45184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45184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45184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45184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45184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45184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45184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45184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45184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45184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45184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45184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45184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45184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45184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45184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45184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45184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45184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45184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45184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45184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45184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45184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45184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45184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45184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45184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45184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45184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45184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45184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45184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45184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45184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45184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45184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45184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45184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45184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45184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45184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45184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45184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45184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45184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45184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45184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45184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45184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45184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45184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45184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45184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45184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45184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45184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45184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45184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45184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45184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45184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45184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45184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45184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45184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45184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45184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45184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45184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45184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45184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45184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45184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45184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45184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45184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45184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45184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45184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45184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45184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45184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45184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45184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45184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45184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45184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45184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45184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45184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45184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45184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45184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45184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45184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45184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45184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45184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45184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45184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45184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45184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45184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45184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45184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45184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45184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45184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45184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45184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45184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45184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45184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45184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45184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45184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45184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45184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45184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45184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45184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45184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45184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>
      <c r="A5762" t="inlineStr">
        <is>
          <t>A 43265-2023</t>
        </is>
      </c>
      <c r="B5762" s="1" t="n">
        <v>45183</v>
      </c>
      <c r="C5762" s="1" t="n">
        <v>45184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2023-09-15T06:03:32Z</dcterms:created>
  <dcterms:modified xmlns:dcterms="http://purl.org/dc/terms/" xmlns:xsi="http://www.w3.org/2001/XMLSchema-instance" xsi:type="dcterms:W3CDTF">2023-09-15T06:03:34Z</dcterms:modified>
</cp:coreProperties>
</file>