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45179</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45179</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45179</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45179</v>
      </c>
      <c r="D5" t="inlineStr">
        <is>
          <t>JÄMTLANDS LÄN</t>
        </is>
      </c>
      <c r="E5" t="inlineStr">
        <is>
          <t>ÖSTERSUND</t>
        </is>
      </c>
      <c r="G5" t="n">
        <v>12.8</v>
      </c>
      <c r="H5" t="n">
        <v>1</v>
      </c>
      <c r="I5" t="n">
        <v>1</v>
      </c>
      <c r="J5" t="n">
        <v>10</v>
      </c>
      <c r="K5" t="n">
        <v>8</v>
      </c>
      <c r="L5" t="n">
        <v>1</v>
      </c>
      <c r="M5" t="n">
        <v>0</v>
      </c>
      <c r="N5" t="n">
        <v>0</v>
      </c>
      <c r="O5" t="n">
        <v>19</v>
      </c>
      <c r="P5" t="n">
        <v>9</v>
      </c>
      <c r="Q5" t="n">
        <v>20</v>
      </c>
      <c r="R5"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45179</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45179</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45179</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45179</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45179</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45179</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45179</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45179</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45179</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45179</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45179</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45179</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45179</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45179</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45179</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45179</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45179</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45179</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45179</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45179</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45179</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45179</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45179</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45179</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24523-2021</t>
        </is>
      </c>
      <c r="B30" s="1" t="n">
        <v>44337</v>
      </c>
      <c r="C30" s="1" t="n">
        <v>45179</v>
      </c>
      <c r="D30" t="inlineStr">
        <is>
          <t>JÄMTLANDS LÄN</t>
        </is>
      </c>
      <c r="E30" t="inlineStr">
        <is>
          <t>ÖSTERSUND</t>
        </is>
      </c>
      <c r="G30" t="n">
        <v>9.300000000000001</v>
      </c>
      <c r="H30" t="n">
        <v>2</v>
      </c>
      <c r="I30" t="n">
        <v>3</v>
      </c>
      <c r="J30" t="n">
        <v>2</v>
      </c>
      <c r="K30" t="n">
        <v>0</v>
      </c>
      <c r="L30" t="n">
        <v>0</v>
      </c>
      <c r="M30" t="n">
        <v>0</v>
      </c>
      <c r="N30" t="n">
        <v>0</v>
      </c>
      <c r="O30" t="n">
        <v>2</v>
      </c>
      <c r="P30" t="n">
        <v>0</v>
      </c>
      <c r="Q30" t="n">
        <v>6</v>
      </c>
      <c r="R30" s="2" t="inlineStr">
        <is>
          <t>Garnlav
Spillkråka
Svart trolldruva
Tibast
Underviol
Blåsippa</t>
        </is>
      </c>
      <c r="S30">
        <f>HYPERLINK("https://klasma.github.io/Logging_OSTERSUND/artfynd/A 24523-2021.xlsx")</f>
        <v/>
      </c>
      <c r="T30">
        <f>HYPERLINK("https://klasma.github.io/Logging_OSTERSUND/kartor/A 24523-2021.png")</f>
        <v/>
      </c>
      <c r="V30">
        <f>HYPERLINK("https://klasma.github.io/Logging_OSTERSUND/klagomål/A 24523-2021.docx")</f>
        <v/>
      </c>
      <c r="W30">
        <f>HYPERLINK("https://klasma.github.io/Logging_OSTERSUND/klagomålsmail/A 24523-2021.docx")</f>
        <v/>
      </c>
      <c r="X30">
        <f>HYPERLINK("https://klasma.github.io/Logging_OSTERSUND/tillsyn/A 24523-2021.docx")</f>
        <v/>
      </c>
      <c r="Y30">
        <f>HYPERLINK("https://klasma.github.io/Logging_OSTERSUND/tillsynsmail/A 24523-2021.docx")</f>
        <v/>
      </c>
    </row>
    <row r="31" ht="15" customHeight="1">
      <c r="A31" t="inlineStr">
        <is>
          <t>A 28512-2021</t>
        </is>
      </c>
      <c r="B31" s="1" t="n">
        <v>44356</v>
      </c>
      <c r="C31" s="1" t="n">
        <v>45179</v>
      </c>
      <c r="D31" t="inlineStr">
        <is>
          <t>JÄMTLANDS LÄN</t>
        </is>
      </c>
      <c r="E31" t="inlineStr">
        <is>
          <t>ÖSTERSUND</t>
        </is>
      </c>
      <c r="G31" t="n">
        <v>1.5</v>
      </c>
      <c r="H31" t="n">
        <v>2</v>
      </c>
      <c r="I31" t="n">
        <v>1</v>
      </c>
      <c r="J31" t="n">
        <v>5</v>
      </c>
      <c r="K31" t="n">
        <v>0</v>
      </c>
      <c r="L31" t="n">
        <v>0</v>
      </c>
      <c r="M31" t="n">
        <v>0</v>
      </c>
      <c r="N31" t="n">
        <v>0</v>
      </c>
      <c r="O31" t="n">
        <v>5</v>
      </c>
      <c r="P31" t="n">
        <v>0</v>
      </c>
      <c r="Q31" t="n">
        <v>6</v>
      </c>
      <c r="R31" s="2" t="inlineStr">
        <is>
          <t>Garnlav
Lunglav
Skrovellav
Talltita
Tretåig hackspett
Luddlav</t>
        </is>
      </c>
      <c r="S31">
        <f>HYPERLINK("https://klasma.github.io/Logging_OSTERSUND/artfynd/A 28512-2021.xlsx")</f>
        <v/>
      </c>
      <c r="T31">
        <f>HYPERLINK("https://klasma.github.io/Logging_OSTERSUND/kartor/A 28512-2021.png")</f>
        <v/>
      </c>
      <c r="U31">
        <f>HYPERLINK("https://klasma.github.io/Logging_OSTERSUND/knärot/A 28512-2021.png")</f>
        <v/>
      </c>
      <c r="V31">
        <f>HYPERLINK("https://klasma.github.io/Logging_OSTERSUND/klagomål/A 28512-2021.docx")</f>
        <v/>
      </c>
      <c r="W31">
        <f>HYPERLINK("https://klasma.github.io/Logging_OSTERSUND/klagomålsmail/A 28512-2021.docx")</f>
        <v/>
      </c>
      <c r="X31">
        <f>HYPERLINK("https://klasma.github.io/Logging_OSTERSUND/tillsyn/A 28512-2021.docx")</f>
        <v/>
      </c>
      <c r="Y31">
        <f>HYPERLINK("https://klasma.github.io/Logging_OSTERSUND/tillsynsmail/A 28512-2021.docx")</f>
        <v/>
      </c>
    </row>
    <row r="32" ht="15" customHeight="1">
      <c r="A32" t="inlineStr">
        <is>
          <t>A 376-2023</t>
        </is>
      </c>
      <c r="B32" s="1" t="n">
        <v>44929</v>
      </c>
      <c r="C32" s="1" t="n">
        <v>45179</v>
      </c>
      <c r="D32" t="inlineStr">
        <is>
          <t>JÄMTLANDS LÄN</t>
        </is>
      </c>
      <c r="E32" t="inlineStr">
        <is>
          <t>ÖSTERSUND</t>
        </is>
      </c>
      <c r="G32" t="n">
        <v>11.5</v>
      </c>
      <c r="H32" t="n">
        <v>2</v>
      </c>
      <c r="I32" t="n">
        <v>1</v>
      </c>
      <c r="J32" t="n">
        <v>5</v>
      </c>
      <c r="K32" t="n">
        <v>0</v>
      </c>
      <c r="L32" t="n">
        <v>0</v>
      </c>
      <c r="M32" t="n">
        <v>0</v>
      </c>
      <c r="N32" t="n">
        <v>0</v>
      </c>
      <c r="O32" t="n">
        <v>5</v>
      </c>
      <c r="P32" t="n">
        <v>0</v>
      </c>
      <c r="Q32" t="n">
        <v>6</v>
      </c>
      <c r="R32" s="2" t="inlineStr">
        <is>
          <t>Garnlav
Lunglav
Skrovellav
Spillkråka
Tretåig hackspett
Stuplav</t>
        </is>
      </c>
      <c r="S32">
        <f>HYPERLINK("https://klasma.github.io/Logging_OSTERSUND/artfynd/A 376-2023.xlsx")</f>
        <v/>
      </c>
      <c r="T32">
        <f>HYPERLINK("https://klasma.github.io/Logging_OSTERSUND/kartor/A 376-2023.png")</f>
        <v/>
      </c>
      <c r="V32">
        <f>HYPERLINK("https://klasma.github.io/Logging_OSTERSUND/klagomål/A 376-2023.docx")</f>
        <v/>
      </c>
      <c r="W32">
        <f>HYPERLINK("https://klasma.github.io/Logging_OSTERSUND/klagomålsmail/A 376-2023.docx")</f>
        <v/>
      </c>
      <c r="X32">
        <f>HYPERLINK("https://klasma.github.io/Logging_OSTERSUND/tillsyn/A 376-2023.docx")</f>
        <v/>
      </c>
      <c r="Y32">
        <f>HYPERLINK("https://klasma.github.io/Logging_OSTERSUND/tillsynsmail/A 376-2023.docx")</f>
        <v/>
      </c>
    </row>
    <row r="33" ht="15" customHeight="1">
      <c r="A33" t="inlineStr">
        <is>
          <t>A 27577-2022</t>
        </is>
      </c>
      <c r="B33" s="1" t="n">
        <v>44742</v>
      </c>
      <c r="C33" s="1" t="n">
        <v>45179</v>
      </c>
      <c r="D33" t="inlineStr">
        <is>
          <t>JÄMTLANDS LÄN</t>
        </is>
      </c>
      <c r="E33" t="inlineStr">
        <is>
          <t>ÖSTERSUND</t>
        </is>
      </c>
      <c r="F33" t="inlineStr">
        <is>
          <t>SCA</t>
        </is>
      </c>
      <c r="G33" t="n">
        <v>12</v>
      </c>
      <c r="H33" t="n">
        <v>2</v>
      </c>
      <c r="I33" t="n">
        <v>3</v>
      </c>
      <c r="J33" t="n">
        <v>1</v>
      </c>
      <c r="K33" t="n">
        <v>0</v>
      </c>
      <c r="L33" t="n">
        <v>0</v>
      </c>
      <c r="M33" t="n">
        <v>0</v>
      </c>
      <c r="N33" t="n">
        <v>0</v>
      </c>
      <c r="O33" t="n">
        <v>1</v>
      </c>
      <c r="P33" t="n">
        <v>0</v>
      </c>
      <c r="Q33" t="n">
        <v>5</v>
      </c>
      <c r="R33" s="2" t="inlineStr">
        <is>
          <t>Granticka
Tibast
Tvåblad
Underviol
Blåsippa</t>
        </is>
      </c>
      <c r="S33">
        <f>HYPERLINK("https://klasma.github.io/Logging_OSTERSUND/artfynd/A 27577-2022.xlsx")</f>
        <v/>
      </c>
      <c r="T33">
        <f>HYPERLINK("https://klasma.github.io/Logging_OSTERSUND/kartor/A 27577-2022.png")</f>
        <v/>
      </c>
      <c r="V33">
        <f>HYPERLINK("https://klasma.github.io/Logging_OSTERSUND/klagomål/A 27577-2022.docx")</f>
        <v/>
      </c>
      <c r="W33">
        <f>HYPERLINK("https://klasma.github.io/Logging_OSTERSUND/klagomålsmail/A 27577-2022.docx")</f>
        <v/>
      </c>
      <c r="X33">
        <f>HYPERLINK("https://klasma.github.io/Logging_OSTERSUND/tillsyn/A 27577-2022.docx")</f>
        <v/>
      </c>
      <c r="Y33">
        <f>HYPERLINK("https://klasma.github.io/Logging_OSTERSUND/tillsynsmail/A 27577-2022.docx")</f>
        <v/>
      </c>
    </row>
    <row r="34" ht="15" customHeight="1">
      <c r="A34" t="inlineStr">
        <is>
          <t>A 47392-2022</t>
        </is>
      </c>
      <c r="B34" s="1" t="n">
        <v>44851</v>
      </c>
      <c r="C34" s="1" t="n">
        <v>45179</v>
      </c>
      <c r="D34" t="inlineStr">
        <is>
          <t>JÄMTLANDS LÄN</t>
        </is>
      </c>
      <c r="E34" t="inlineStr">
        <is>
          <t>ÖSTERSUND</t>
        </is>
      </c>
      <c r="G34" t="n">
        <v>1.6</v>
      </c>
      <c r="H34" t="n">
        <v>3</v>
      </c>
      <c r="I34" t="n">
        <v>3</v>
      </c>
      <c r="J34" t="n">
        <v>1</v>
      </c>
      <c r="K34" t="n">
        <v>1</v>
      </c>
      <c r="L34" t="n">
        <v>0</v>
      </c>
      <c r="M34" t="n">
        <v>0</v>
      </c>
      <c r="N34" t="n">
        <v>0</v>
      </c>
      <c r="O34" t="n">
        <v>2</v>
      </c>
      <c r="P34" t="n">
        <v>1</v>
      </c>
      <c r="Q34" t="n">
        <v>5</v>
      </c>
      <c r="R34" s="2" t="inlineStr">
        <is>
          <t>Knärot
Garnlav
Guckusko
Plattlummer
Trådfräken</t>
        </is>
      </c>
      <c r="S34">
        <f>HYPERLINK("https://klasma.github.io/Logging_OSTERSUND/artfynd/A 47392-2022.xlsx")</f>
        <v/>
      </c>
      <c r="T34">
        <f>HYPERLINK("https://klasma.github.io/Logging_OSTERSUND/kartor/A 47392-2022.png")</f>
        <v/>
      </c>
      <c r="U34">
        <f>HYPERLINK("https://klasma.github.io/Logging_OSTERSUND/knärot/A 47392-2022.png")</f>
        <v/>
      </c>
      <c r="V34">
        <f>HYPERLINK("https://klasma.github.io/Logging_OSTERSUND/klagomål/A 47392-2022.docx")</f>
        <v/>
      </c>
      <c r="W34">
        <f>HYPERLINK("https://klasma.github.io/Logging_OSTERSUND/klagomålsmail/A 47392-2022.docx")</f>
        <v/>
      </c>
      <c r="X34">
        <f>HYPERLINK("https://klasma.github.io/Logging_OSTERSUND/tillsyn/A 47392-2022.docx")</f>
        <v/>
      </c>
      <c r="Y34">
        <f>HYPERLINK("https://klasma.github.io/Logging_OSTERSUND/tillsynsmail/A 47392-2022.docx")</f>
        <v/>
      </c>
    </row>
    <row r="35" ht="15" customHeight="1">
      <c r="A35" t="inlineStr">
        <is>
          <t>A 56096-2022</t>
        </is>
      </c>
      <c r="B35" s="1" t="n">
        <v>44889</v>
      </c>
      <c r="C35" s="1" t="n">
        <v>45179</v>
      </c>
      <c r="D35" t="inlineStr">
        <is>
          <t>JÄMTLANDS LÄN</t>
        </is>
      </c>
      <c r="E35" t="inlineStr">
        <is>
          <t>ÖSTERSUND</t>
        </is>
      </c>
      <c r="F35" t="inlineStr">
        <is>
          <t>Övriga Aktiebolag</t>
        </is>
      </c>
      <c r="G35" t="n">
        <v>15.1</v>
      </c>
      <c r="H35" t="n">
        <v>1</v>
      </c>
      <c r="I35" t="n">
        <v>0</v>
      </c>
      <c r="J35" t="n">
        <v>4</v>
      </c>
      <c r="K35" t="n">
        <v>0</v>
      </c>
      <c r="L35" t="n">
        <v>0</v>
      </c>
      <c r="M35" t="n">
        <v>0</v>
      </c>
      <c r="N35" t="n">
        <v>0</v>
      </c>
      <c r="O35" t="n">
        <v>4</v>
      </c>
      <c r="P35" t="n">
        <v>0</v>
      </c>
      <c r="Q35" t="n">
        <v>5</v>
      </c>
      <c r="R35" s="2" t="inlineStr">
        <is>
          <t>Brunklöver
Dvärgbägarlav
Garnlav
Ullticka
Revlummer</t>
        </is>
      </c>
      <c r="S35">
        <f>HYPERLINK("https://klasma.github.io/Logging_OSTERSUND/artfynd/A 56096-2022.xlsx")</f>
        <v/>
      </c>
      <c r="T35">
        <f>HYPERLINK("https://klasma.github.io/Logging_OSTERSUND/kartor/A 56096-2022.png")</f>
        <v/>
      </c>
      <c r="V35">
        <f>HYPERLINK("https://klasma.github.io/Logging_OSTERSUND/klagomål/A 56096-2022.docx")</f>
        <v/>
      </c>
      <c r="W35">
        <f>HYPERLINK("https://klasma.github.io/Logging_OSTERSUND/klagomålsmail/A 56096-2022.docx")</f>
        <v/>
      </c>
      <c r="X35">
        <f>HYPERLINK("https://klasma.github.io/Logging_OSTERSUND/tillsyn/A 56096-2022.docx")</f>
        <v/>
      </c>
      <c r="Y35">
        <f>HYPERLINK("https://klasma.github.io/Logging_OSTERSUND/tillsynsmail/A 56096-2022.docx")</f>
        <v/>
      </c>
    </row>
    <row r="36" ht="15" customHeight="1">
      <c r="A36" t="inlineStr">
        <is>
          <t>A 16688-2023</t>
        </is>
      </c>
      <c r="B36" s="1" t="n">
        <v>45028</v>
      </c>
      <c r="C36" s="1" t="n">
        <v>45179</v>
      </c>
      <c r="D36" t="inlineStr">
        <is>
          <t>JÄMTLANDS LÄN</t>
        </is>
      </c>
      <c r="E36" t="inlineStr">
        <is>
          <t>ÖSTERSUND</t>
        </is>
      </c>
      <c r="G36" t="n">
        <v>5</v>
      </c>
      <c r="H36" t="n">
        <v>1</v>
      </c>
      <c r="I36" t="n">
        <v>3</v>
      </c>
      <c r="J36" t="n">
        <v>0</v>
      </c>
      <c r="K36" t="n">
        <v>0</v>
      </c>
      <c r="L36" t="n">
        <v>1</v>
      </c>
      <c r="M36" t="n">
        <v>0</v>
      </c>
      <c r="N36" t="n">
        <v>0</v>
      </c>
      <c r="O36" t="n">
        <v>1</v>
      </c>
      <c r="P36" t="n">
        <v>1</v>
      </c>
      <c r="Q36" t="n">
        <v>5</v>
      </c>
      <c r="R36" s="2" t="inlineStr">
        <is>
          <t>Trolldruvemätare
Kransrams
Svart trolldruva
Underviol
Blåsippa</t>
        </is>
      </c>
      <c r="S36">
        <f>HYPERLINK("https://klasma.github.io/Logging_OSTERSUND/artfynd/A 16688-2023.xlsx")</f>
        <v/>
      </c>
      <c r="T36">
        <f>HYPERLINK("https://klasma.github.io/Logging_OSTERSUND/kartor/A 16688-2023.png")</f>
        <v/>
      </c>
      <c r="V36">
        <f>HYPERLINK("https://klasma.github.io/Logging_OSTERSUND/klagomål/A 16688-2023.docx")</f>
        <v/>
      </c>
      <c r="W36">
        <f>HYPERLINK("https://klasma.github.io/Logging_OSTERSUND/klagomålsmail/A 16688-2023.docx")</f>
        <v/>
      </c>
      <c r="X36">
        <f>HYPERLINK("https://klasma.github.io/Logging_OSTERSUND/tillsyn/A 16688-2023.docx")</f>
        <v/>
      </c>
      <c r="Y36">
        <f>HYPERLINK("https://klasma.github.io/Logging_OSTERSUND/tillsynsmail/A 16688-2023.docx")</f>
        <v/>
      </c>
    </row>
    <row r="37" ht="15" customHeight="1">
      <c r="A37" t="inlineStr">
        <is>
          <t>A 29135-2022</t>
        </is>
      </c>
      <c r="B37" s="1" t="n">
        <v>44750</v>
      </c>
      <c r="C37" s="1" t="n">
        <v>45179</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45179</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45179</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45179</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45179</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45179</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45179</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45179</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45179</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45179</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45179</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45179</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45179</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45179</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45179</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45179</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45179</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45179</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45179</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45179</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45179</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45179</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45179</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45179</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45179</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45179</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45179</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45179</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45179</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45179</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45179</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45179</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45179</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45179</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45179</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45179</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45179</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45179</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45179</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45179</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45179</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45179</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45179</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45179</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45179</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45179</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45179</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45179</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45179</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45179</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45179</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45179</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45179</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45179</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45179</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45179</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45179</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45179</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45179</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45179</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45179</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45179</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45179</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45179</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45179</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45179</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45179</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45179</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45179</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45179</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45179</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45179</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45179</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45179</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45179</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45179</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45179</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45179</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45179</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45179</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45179</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45179</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45179</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45179</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45179</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45179</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45179</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45179</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45179</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45179</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45179</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45179</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45179</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45179</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45179</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45179</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45179</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45179</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45179</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45179</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45179</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45179</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45179</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45179</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45179</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45179</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45179</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45179</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45179</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45179</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45179</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45179</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45179</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45179</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45179</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45179</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45179</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45179</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45179</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45179</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45179</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45179</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45179</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45179</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45179</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45179</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45179</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45179</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45179</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45179</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45179</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45179</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45179</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45179</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45179</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45179</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45179</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45179</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45179</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45179</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45179</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45179</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45179</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45179</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45179</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45179</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45179</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45179</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45179</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45179</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45179</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45179</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45179</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45179</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45179</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45179</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45179</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45179</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45179</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45179</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45179</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45179</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45179</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45179</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45179</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45179</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45179</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45179</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45179</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45179</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45179</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45179</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45179</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45179</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45179</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45179</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45179</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45179</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45179</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45179</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45179</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45179</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45179</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45179</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45179</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45179</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45179</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45179</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45179</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45179</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45179</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45179</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45179</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45179</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45179</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45179</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45179</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45179</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45179</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45179</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45179</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45179</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45179</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45179</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45179</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45179</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45179</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45179</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45179</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45179</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45179</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45179</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45179</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45179</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45179</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45179</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45179</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45179</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45179</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45179</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45179</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45179</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45179</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45179</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45179</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45179</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45179</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45179</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45179</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45179</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45179</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45179</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45179</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45179</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45179</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45179</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45179</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45179</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45179</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45179</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45179</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45179</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45179</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45179</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45179</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45179</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45179</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45179</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45179</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45179</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45179</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45179</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45179</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45179</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45179</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45179</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45179</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45179</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45179</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45179</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45179</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45179</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45179</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45179</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45179</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45179</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45179</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45179</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45179</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45179</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45179</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45179</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45179</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45179</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45179</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45179</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45179</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45179</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45179</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45179</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45179</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45179</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45179</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45179</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45179</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45179</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45179</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45179</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45179</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45179</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45179</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45179</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45179</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45179</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45179</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45179</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45179</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45179</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45179</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45179</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45179</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45179</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45179</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45179</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45179</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45179</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45179</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45179</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45179</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45179</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45179</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45179</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45179</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45179</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45179</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45179</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45179</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45179</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45179</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45179</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45179</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45179</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45179</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45179</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45179</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45179</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45179</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45179</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45179</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45179</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45179</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45179</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45179</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45179</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45179</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45179</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45179</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45179</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45179</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45179</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45179</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45179</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45179</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45179</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45179</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45179</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45179</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45179</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45179</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45179</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45179</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45179</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45179</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45179</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45179</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45179</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45179</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45179</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45179</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45179</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45179</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45179</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45179</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45179</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45179</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45179</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45179</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45179</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45179</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45179</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45179</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45179</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45179</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45179</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45179</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45179</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45179</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45179</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45179</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45179</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45179</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45179</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45179</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45179</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45179</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45179</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45179</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45179</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45179</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45179</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45179</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45179</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45179</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45179</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45179</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45179</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45179</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45179</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45179</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45179</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45179</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45179</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45179</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45179</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45179</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45179</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45179</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45179</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45179</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45179</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45179</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45179</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45179</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45179</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45179</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45179</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45179</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45179</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45179</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45179</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45179</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45179</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45179</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45179</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45179</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45179</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45179</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45179</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45179</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45179</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45179</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45179</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45179</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45179</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45179</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45179</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45179</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45179</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45179</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45179</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45179</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45179</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45179</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45179</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45179</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45179</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45179</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45179</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45179</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45179</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45179</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45179</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45179</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45179</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45179</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45179</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45179</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45179</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45179</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45179</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45179</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45179</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45179</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45179</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45179</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45179</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45179</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45179</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45179</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45179</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45179</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45179</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45179</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45179</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45179</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45179</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45179</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45179</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2023-09-10T04:35:04Z</dcterms:created>
  <dcterms:modified xmlns:dcterms="http://purl.org/dc/terms/" xmlns:xsi="http://www.w3.org/2001/XMLSchema-instance" xsi:type="dcterms:W3CDTF">2023-09-10T04:35:04Z</dcterms:modified>
</cp:coreProperties>
</file>