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45203</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 "A 20688-2022")</f>
        <v/>
      </c>
      <c r="T2">
        <f>HYPERLINK("https://klasma.github.io/Logging_SKOVDE/kartor/A 20688-2022.png", "A 20688-2022")</f>
        <v/>
      </c>
      <c r="V2">
        <f>HYPERLINK("https://klasma.github.io/Logging_SKOVDE/klagomål/A 20688-2022.docx", "A 20688-2022")</f>
        <v/>
      </c>
      <c r="W2">
        <f>HYPERLINK("https://klasma.github.io/Logging_SKOVDE/klagomålsmail/A 20688-2022.docx", "A 20688-2022")</f>
        <v/>
      </c>
      <c r="X2">
        <f>HYPERLINK("https://klasma.github.io/Logging_SKOVDE/tillsyn/A 20688-2022.docx", "A 20688-2022")</f>
        <v/>
      </c>
      <c r="Y2">
        <f>HYPERLINK("https://klasma.github.io/Logging_SKOVDE/tillsynsmail/A 20688-2022.docx", "A 20688-2022")</f>
        <v/>
      </c>
    </row>
    <row r="3" ht="15" customHeight="1">
      <c r="A3" t="inlineStr">
        <is>
          <t>A 12027-2022</t>
        </is>
      </c>
      <c r="B3" s="1" t="n">
        <v>44635</v>
      </c>
      <c r="C3" s="1" t="n">
        <v>45203</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 "A 12027-2022")</f>
        <v/>
      </c>
      <c r="T3">
        <f>HYPERLINK("https://klasma.github.io/Logging_SKOVDE/kartor/A 12027-2022.png", "A 12027-2022")</f>
        <v/>
      </c>
      <c r="U3">
        <f>HYPERLINK("https://klasma.github.io/Logging_SKOVDE/knärot/A 12027-2022.png", "A 12027-2022")</f>
        <v/>
      </c>
      <c r="V3">
        <f>HYPERLINK("https://klasma.github.io/Logging_SKOVDE/klagomål/A 12027-2022.docx", "A 12027-2022")</f>
        <v/>
      </c>
      <c r="W3">
        <f>HYPERLINK("https://klasma.github.io/Logging_SKOVDE/klagomålsmail/A 12027-2022.docx", "A 12027-2022")</f>
        <v/>
      </c>
      <c r="X3">
        <f>HYPERLINK("https://klasma.github.io/Logging_SKOVDE/tillsyn/A 12027-2022.docx", "A 12027-2022")</f>
        <v/>
      </c>
      <c r="Y3">
        <f>HYPERLINK("https://klasma.github.io/Logging_SKOVDE/tillsynsmail/A 12027-2022.docx", "A 12027-2022")</f>
        <v/>
      </c>
    </row>
    <row r="4" ht="15" customHeight="1">
      <c r="A4" t="inlineStr">
        <is>
          <t>A 72292-2018</t>
        </is>
      </c>
      <c r="B4" s="1" t="n">
        <v>43455</v>
      </c>
      <c r="C4" s="1" t="n">
        <v>45203</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 "A 72292-2018")</f>
        <v/>
      </c>
      <c r="T4">
        <f>HYPERLINK("https://klasma.github.io/Logging_SKOVDE/kartor/A 72292-2018.png", "A 72292-2018")</f>
        <v/>
      </c>
      <c r="V4">
        <f>HYPERLINK("https://klasma.github.io/Logging_SKOVDE/klagomål/A 72292-2018.docx", "A 72292-2018")</f>
        <v/>
      </c>
      <c r="W4">
        <f>HYPERLINK("https://klasma.github.io/Logging_SKOVDE/klagomålsmail/A 72292-2018.docx", "A 72292-2018")</f>
        <v/>
      </c>
      <c r="X4">
        <f>HYPERLINK("https://klasma.github.io/Logging_SKOVDE/tillsyn/A 72292-2018.docx", "A 72292-2018")</f>
        <v/>
      </c>
      <c r="Y4">
        <f>HYPERLINK("https://klasma.github.io/Logging_SKOVDE/tillsynsmail/A 72292-2018.docx", "A 72292-2018")</f>
        <v/>
      </c>
    </row>
    <row r="5" ht="15" customHeight="1">
      <c r="A5" t="inlineStr">
        <is>
          <t>A 31007-2020</t>
        </is>
      </c>
      <c r="B5" s="1" t="n">
        <v>44011</v>
      </c>
      <c r="C5" s="1" t="n">
        <v>45203</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 "A 31007-2020")</f>
        <v/>
      </c>
      <c r="T5">
        <f>HYPERLINK("https://klasma.github.io/Logging_SKOVDE/kartor/A 31007-2020.png", "A 31007-2020")</f>
        <v/>
      </c>
      <c r="V5">
        <f>HYPERLINK("https://klasma.github.io/Logging_SKOVDE/klagomål/A 31007-2020.docx", "A 31007-2020")</f>
        <v/>
      </c>
      <c r="W5">
        <f>HYPERLINK("https://klasma.github.io/Logging_SKOVDE/klagomålsmail/A 31007-2020.docx", "A 31007-2020")</f>
        <v/>
      </c>
      <c r="X5">
        <f>HYPERLINK("https://klasma.github.io/Logging_SKOVDE/tillsyn/A 31007-2020.docx", "A 31007-2020")</f>
        <v/>
      </c>
      <c r="Y5">
        <f>HYPERLINK("https://klasma.github.io/Logging_SKOVDE/tillsynsmail/A 31007-2020.docx", "A 31007-2020")</f>
        <v/>
      </c>
    </row>
    <row r="6" ht="15" customHeight="1">
      <c r="A6" t="inlineStr">
        <is>
          <t>A 4921-2021</t>
        </is>
      </c>
      <c r="B6" s="1" t="n">
        <v>44226</v>
      </c>
      <c r="C6" s="1" t="n">
        <v>45203</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 "A 4921-2021")</f>
        <v/>
      </c>
      <c r="T6">
        <f>HYPERLINK("https://klasma.github.io/Logging_SKOVDE/kartor/A 4921-2021.png", "A 4921-2021")</f>
        <v/>
      </c>
      <c r="V6">
        <f>HYPERLINK("https://klasma.github.io/Logging_SKOVDE/klagomål/A 4921-2021.docx", "A 4921-2021")</f>
        <v/>
      </c>
      <c r="W6">
        <f>HYPERLINK("https://klasma.github.io/Logging_SKOVDE/klagomålsmail/A 4921-2021.docx", "A 4921-2021")</f>
        <v/>
      </c>
      <c r="X6">
        <f>HYPERLINK("https://klasma.github.io/Logging_SKOVDE/tillsyn/A 4921-2021.docx", "A 4921-2021")</f>
        <v/>
      </c>
      <c r="Y6">
        <f>HYPERLINK("https://klasma.github.io/Logging_SKOVDE/tillsynsmail/A 4921-2021.docx", "A 4921-2021")</f>
        <v/>
      </c>
    </row>
    <row r="7" ht="15" customHeight="1">
      <c r="A7" t="inlineStr">
        <is>
          <t>A 13848-2021</t>
        </is>
      </c>
      <c r="B7" s="1" t="n">
        <v>44277</v>
      </c>
      <c r="C7" s="1" t="n">
        <v>45203</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 "A 13848-2021")</f>
        <v/>
      </c>
      <c r="T7">
        <f>HYPERLINK("https://klasma.github.io/Logging_SKOVDE/kartor/A 13848-2021.png", "A 13848-2021")</f>
        <v/>
      </c>
      <c r="V7">
        <f>HYPERLINK("https://klasma.github.io/Logging_SKOVDE/klagomål/A 13848-2021.docx", "A 13848-2021")</f>
        <v/>
      </c>
      <c r="W7">
        <f>HYPERLINK("https://klasma.github.io/Logging_SKOVDE/klagomålsmail/A 13848-2021.docx", "A 13848-2021")</f>
        <v/>
      </c>
      <c r="X7">
        <f>HYPERLINK("https://klasma.github.io/Logging_SKOVDE/tillsyn/A 13848-2021.docx", "A 13848-2021")</f>
        <v/>
      </c>
      <c r="Y7">
        <f>HYPERLINK("https://klasma.github.io/Logging_SKOVDE/tillsynsmail/A 13848-2021.docx", "A 13848-2021")</f>
        <v/>
      </c>
    </row>
    <row r="8" ht="15" customHeight="1">
      <c r="A8" t="inlineStr">
        <is>
          <t>A 35998-2021</t>
        </is>
      </c>
      <c r="B8" s="1" t="n">
        <v>44385</v>
      </c>
      <c r="C8" s="1" t="n">
        <v>45203</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 "A 35998-2021")</f>
        <v/>
      </c>
      <c r="T8">
        <f>HYPERLINK("https://klasma.github.io/Logging_SKOVDE/kartor/A 35998-2021.png", "A 35998-2021")</f>
        <v/>
      </c>
      <c r="V8">
        <f>HYPERLINK("https://klasma.github.io/Logging_SKOVDE/klagomål/A 35998-2021.docx", "A 35998-2021")</f>
        <v/>
      </c>
      <c r="W8">
        <f>HYPERLINK("https://klasma.github.io/Logging_SKOVDE/klagomålsmail/A 35998-2021.docx", "A 35998-2021")</f>
        <v/>
      </c>
      <c r="X8">
        <f>HYPERLINK("https://klasma.github.io/Logging_SKOVDE/tillsyn/A 35998-2021.docx", "A 35998-2021")</f>
        <v/>
      </c>
      <c r="Y8">
        <f>HYPERLINK("https://klasma.github.io/Logging_SKOVDE/tillsynsmail/A 35998-2021.docx", "A 35998-2021")</f>
        <v/>
      </c>
    </row>
    <row r="9" ht="15" customHeight="1">
      <c r="A9" t="inlineStr">
        <is>
          <t>A 72685-2021</t>
        </is>
      </c>
      <c r="B9" s="1" t="n">
        <v>44546</v>
      </c>
      <c r="C9" s="1" t="n">
        <v>45203</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 "A 72685-2021")</f>
        <v/>
      </c>
      <c r="T9">
        <f>HYPERLINK("https://klasma.github.io/Logging_SKOVDE/kartor/A 72685-2021.png", "A 72685-2021")</f>
        <v/>
      </c>
      <c r="V9">
        <f>HYPERLINK("https://klasma.github.io/Logging_SKOVDE/klagomål/A 72685-2021.docx", "A 72685-2021")</f>
        <v/>
      </c>
      <c r="W9">
        <f>HYPERLINK("https://klasma.github.io/Logging_SKOVDE/klagomålsmail/A 72685-2021.docx", "A 72685-2021")</f>
        <v/>
      </c>
      <c r="X9">
        <f>HYPERLINK("https://klasma.github.io/Logging_SKOVDE/tillsyn/A 72685-2021.docx", "A 72685-2021")</f>
        <v/>
      </c>
      <c r="Y9">
        <f>HYPERLINK("https://klasma.github.io/Logging_SKOVDE/tillsynsmail/A 72685-2021.docx", "A 72685-2021")</f>
        <v/>
      </c>
    </row>
    <row r="10" ht="15" customHeight="1">
      <c r="A10" t="inlineStr">
        <is>
          <t>A 28474-2019</t>
        </is>
      </c>
      <c r="B10" s="1" t="n">
        <v>43626</v>
      </c>
      <c r="C10" s="1" t="n">
        <v>45203</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 "A 28474-2019")</f>
        <v/>
      </c>
      <c r="T10">
        <f>HYPERLINK("https://klasma.github.io/Logging_SKOVDE/kartor/A 28474-2019.png", "A 28474-2019")</f>
        <v/>
      </c>
      <c r="V10">
        <f>HYPERLINK("https://klasma.github.io/Logging_SKOVDE/klagomål/A 28474-2019.docx", "A 28474-2019")</f>
        <v/>
      </c>
      <c r="W10">
        <f>HYPERLINK("https://klasma.github.io/Logging_SKOVDE/klagomålsmail/A 28474-2019.docx", "A 28474-2019")</f>
        <v/>
      </c>
      <c r="X10">
        <f>HYPERLINK("https://klasma.github.io/Logging_SKOVDE/tillsyn/A 28474-2019.docx", "A 28474-2019")</f>
        <v/>
      </c>
      <c r="Y10">
        <f>HYPERLINK("https://klasma.github.io/Logging_SKOVDE/tillsynsmail/A 28474-2019.docx", "A 28474-2019")</f>
        <v/>
      </c>
    </row>
    <row r="11" ht="15" customHeight="1">
      <c r="A11" t="inlineStr">
        <is>
          <t>A 5481-2022</t>
        </is>
      </c>
      <c r="B11" s="1" t="n">
        <v>44595</v>
      </c>
      <c r="C11" s="1" t="n">
        <v>45203</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 "A 5481-2022")</f>
        <v/>
      </c>
      <c r="T11">
        <f>HYPERLINK("https://klasma.github.io/Logging_SKOVDE/kartor/A 5481-2022.png", "A 5481-2022")</f>
        <v/>
      </c>
      <c r="U11">
        <f>HYPERLINK("https://klasma.github.io/Logging_SKOVDE/knärot/A 5481-2022.png", "A 5481-2022")</f>
        <v/>
      </c>
      <c r="V11">
        <f>HYPERLINK("https://klasma.github.io/Logging_SKOVDE/klagomål/A 5481-2022.docx", "A 5481-2022")</f>
        <v/>
      </c>
      <c r="W11">
        <f>HYPERLINK("https://klasma.github.io/Logging_SKOVDE/klagomålsmail/A 5481-2022.docx", "A 5481-2022")</f>
        <v/>
      </c>
      <c r="X11">
        <f>HYPERLINK("https://klasma.github.io/Logging_SKOVDE/tillsyn/A 5481-2022.docx", "A 5481-2022")</f>
        <v/>
      </c>
      <c r="Y11">
        <f>HYPERLINK("https://klasma.github.io/Logging_SKOVDE/tillsynsmail/A 5481-2022.docx", "A 5481-2022")</f>
        <v/>
      </c>
    </row>
    <row r="12" ht="15" customHeight="1">
      <c r="A12" t="inlineStr">
        <is>
          <t>A 60176-2021</t>
        </is>
      </c>
      <c r="B12" s="1" t="n">
        <v>44495</v>
      </c>
      <c r="C12" s="1" t="n">
        <v>45203</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 "A 60176-2021")</f>
        <v/>
      </c>
      <c r="T12">
        <f>HYPERLINK("https://klasma.github.io/Logging_SKOVDE/kartor/A 60176-2021.png", "A 60176-2021")</f>
        <v/>
      </c>
      <c r="V12">
        <f>HYPERLINK("https://klasma.github.io/Logging_SKOVDE/klagomål/A 60176-2021.docx", "A 60176-2021")</f>
        <v/>
      </c>
      <c r="W12">
        <f>HYPERLINK("https://klasma.github.io/Logging_SKOVDE/klagomålsmail/A 60176-2021.docx", "A 60176-2021")</f>
        <v/>
      </c>
      <c r="X12">
        <f>HYPERLINK("https://klasma.github.io/Logging_SKOVDE/tillsyn/A 60176-2021.docx", "A 60176-2021")</f>
        <v/>
      </c>
      <c r="Y12">
        <f>HYPERLINK("https://klasma.github.io/Logging_SKOVDE/tillsynsmail/A 60176-2021.docx", "A 60176-2021")</f>
        <v/>
      </c>
    </row>
    <row r="13" ht="15" customHeight="1">
      <c r="A13" t="inlineStr">
        <is>
          <t>A 36627-2022</t>
        </is>
      </c>
      <c r="B13" s="1" t="n">
        <v>44804</v>
      </c>
      <c r="C13" s="1" t="n">
        <v>45203</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 "A 36627-2022")</f>
        <v/>
      </c>
      <c r="T13">
        <f>HYPERLINK("https://klasma.github.io/Logging_SKOVDE/kartor/A 36627-2022.png", "A 36627-2022")</f>
        <v/>
      </c>
      <c r="V13">
        <f>HYPERLINK("https://klasma.github.io/Logging_SKOVDE/klagomål/A 36627-2022.docx", "A 36627-2022")</f>
        <v/>
      </c>
      <c r="W13">
        <f>HYPERLINK("https://klasma.github.io/Logging_SKOVDE/klagomålsmail/A 36627-2022.docx", "A 36627-2022")</f>
        <v/>
      </c>
      <c r="X13">
        <f>HYPERLINK("https://klasma.github.io/Logging_SKOVDE/tillsyn/A 36627-2022.docx", "A 36627-2022")</f>
        <v/>
      </c>
      <c r="Y13">
        <f>HYPERLINK("https://klasma.github.io/Logging_SKOVDE/tillsynsmail/A 36627-2022.docx", "A 36627-2022")</f>
        <v/>
      </c>
    </row>
    <row r="14" ht="15" customHeight="1">
      <c r="A14" t="inlineStr">
        <is>
          <t>A 28477-2019</t>
        </is>
      </c>
      <c r="B14" s="1" t="n">
        <v>43626</v>
      </c>
      <c r="C14" s="1" t="n">
        <v>45203</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 "A 28477-2019")</f>
        <v/>
      </c>
      <c r="T14">
        <f>HYPERLINK("https://klasma.github.io/Logging_SKOVDE/kartor/A 28477-2019.png", "A 28477-2019")</f>
        <v/>
      </c>
      <c r="V14">
        <f>HYPERLINK("https://klasma.github.io/Logging_SKOVDE/klagomål/A 28477-2019.docx", "A 28477-2019")</f>
        <v/>
      </c>
      <c r="W14">
        <f>HYPERLINK("https://klasma.github.io/Logging_SKOVDE/klagomålsmail/A 28477-2019.docx", "A 28477-2019")</f>
        <v/>
      </c>
      <c r="X14">
        <f>HYPERLINK("https://klasma.github.io/Logging_SKOVDE/tillsyn/A 28477-2019.docx", "A 28477-2019")</f>
        <v/>
      </c>
      <c r="Y14">
        <f>HYPERLINK("https://klasma.github.io/Logging_SKOVDE/tillsynsmail/A 28477-2019.docx", "A 28477-2019")</f>
        <v/>
      </c>
    </row>
    <row r="15" ht="15" customHeight="1">
      <c r="A15" t="inlineStr">
        <is>
          <t>A 11099-2020</t>
        </is>
      </c>
      <c r="B15" s="1" t="n">
        <v>43889</v>
      </c>
      <c r="C15" s="1" t="n">
        <v>45203</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 "A 11099-2020")</f>
        <v/>
      </c>
      <c r="T15">
        <f>HYPERLINK("https://klasma.github.io/Logging_SKOVDE/kartor/A 11099-2020.png", "A 11099-2020")</f>
        <v/>
      </c>
      <c r="V15">
        <f>HYPERLINK("https://klasma.github.io/Logging_SKOVDE/klagomål/A 11099-2020.docx", "A 11099-2020")</f>
        <v/>
      </c>
      <c r="W15">
        <f>HYPERLINK("https://klasma.github.io/Logging_SKOVDE/klagomålsmail/A 11099-2020.docx", "A 11099-2020")</f>
        <v/>
      </c>
      <c r="X15">
        <f>HYPERLINK("https://klasma.github.io/Logging_SKOVDE/tillsyn/A 11099-2020.docx", "A 11099-2020")</f>
        <v/>
      </c>
      <c r="Y15">
        <f>HYPERLINK("https://klasma.github.io/Logging_SKOVDE/tillsynsmail/A 11099-2020.docx", "A 11099-2020")</f>
        <v/>
      </c>
    </row>
    <row r="16" ht="15" customHeight="1">
      <c r="A16" t="inlineStr">
        <is>
          <t>A 19775-2020</t>
        </is>
      </c>
      <c r="B16" s="1" t="n">
        <v>43942</v>
      </c>
      <c r="C16" s="1" t="n">
        <v>45203</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 "A 19775-2020")</f>
        <v/>
      </c>
      <c r="T16">
        <f>HYPERLINK("https://klasma.github.io/Logging_SKOVDE/kartor/A 19775-2020.png", "A 19775-2020")</f>
        <v/>
      </c>
      <c r="V16">
        <f>HYPERLINK("https://klasma.github.io/Logging_SKOVDE/klagomål/A 19775-2020.docx", "A 19775-2020")</f>
        <v/>
      </c>
      <c r="W16">
        <f>HYPERLINK("https://klasma.github.io/Logging_SKOVDE/klagomålsmail/A 19775-2020.docx", "A 19775-2020")</f>
        <v/>
      </c>
      <c r="X16">
        <f>HYPERLINK("https://klasma.github.io/Logging_SKOVDE/tillsyn/A 19775-2020.docx", "A 19775-2020")</f>
        <v/>
      </c>
      <c r="Y16">
        <f>HYPERLINK("https://klasma.github.io/Logging_SKOVDE/tillsynsmail/A 19775-2020.docx", "A 19775-2020")</f>
        <v/>
      </c>
    </row>
    <row r="17" ht="15" customHeight="1">
      <c r="A17" t="inlineStr">
        <is>
          <t>A 23402-2021</t>
        </is>
      </c>
      <c r="B17" s="1" t="n">
        <v>44333</v>
      </c>
      <c r="C17" s="1" t="n">
        <v>45203</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 "A 23402-2021")</f>
        <v/>
      </c>
      <c r="T17">
        <f>HYPERLINK("https://klasma.github.io/Logging_SKOVDE/kartor/A 23402-2021.png", "A 23402-2021")</f>
        <v/>
      </c>
      <c r="V17">
        <f>HYPERLINK("https://klasma.github.io/Logging_SKOVDE/klagomål/A 23402-2021.docx", "A 23402-2021")</f>
        <v/>
      </c>
      <c r="W17">
        <f>HYPERLINK("https://klasma.github.io/Logging_SKOVDE/klagomålsmail/A 23402-2021.docx", "A 23402-2021")</f>
        <v/>
      </c>
      <c r="X17">
        <f>HYPERLINK("https://klasma.github.io/Logging_SKOVDE/tillsyn/A 23402-2021.docx", "A 23402-2021")</f>
        <v/>
      </c>
      <c r="Y17">
        <f>HYPERLINK("https://klasma.github.io/Logging_SKOVDE/tillsynsmail/A 23402-2021.docx", "A 23402-2021")</f>
        <v/>
      </c>
    </row>
    <row r="18" ht="15" customHeight="1">
      <c r="A18" t="inlineStr">
        <is>
          <t>A 47429-2021</t>
        </is>
      </c>
      <c r="B18" s="1" t="n">
        <v>44447</v>
      </c>
      <c r="C18" s="1" t="n">
        <v>45203</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 "A 47429-2021")</f>
        <v/>
      </c>
      <c r="T18">
        <f>HYPERLINK("https://klasma.github.io/Logging_SKOVDE/kartor/A 47429-2021.png", "A 47429-2021")</f>
        <v/>
      </c>
      <c r="V18">
        <f>HYPERLINK("https://klasma.github.io/Logging_SKOVDE/klagomål/A 47429-2021.docx", "A 47429-2021")</f>
        <v/>
      </c>
      <c r="W18">
        <f>HYPERLINK("https://klasma.github.io/Logging_SKOVDE/klagomålsmail/A 47429-2021.docx", "A 47429-2021")</f>
        <v/>
      </c>
      <c r="X18">
        <f>HYPERLINK("https://klasma.github.io/Logging_SKOVDE/tillsyn/A 47429-2021.docx", "A 47429-2021")</f>
        <v/>
      </c>
      <c r="Y18">
        <f>HYPERLINK("https://klasma.github.io/Logging_SKOVDE/tillsynsmail/A 47429-2021.docx", "A 47429-2021")</f>
        <v/>
      </c>
    </row>
    <row r="19" ht="15" customHeight="1">
      <c r="A19" t="inlineStr">
        <is>
          <t>A 64023-2021</t>
        </is>
      </c>
      <c r="B19" s="1" t="n">
        <v>44508</v>
      </c>
      <c r="C19" s="1" t="n">
        <v>45203</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 "A 64023-2021")</f>
        <v/>
      </c>
      <c r="T19">
        <f>HYPERLINK("https://klasma.github.io/Logging_SKOVDE/kartor/A 64023-2021.png", "A 64023-2021")</f>
        <v/>
      </c>
      <c r="V19">
        <f>HYPERLINK("https://klasma.github.io/Logging_SKOVDE/klagomål/A 64023-2021.docx", "A 64023-2021")</f>
        <v/>
      </c>
      <c r="W19">
        <f>HYPERLINK("https://klasma.github.io/Logging_SKOVDE/klagomålsmail/A 64023-2021.docx", "A 64023-2021")</f>
        <v/>
      </c>
      <c r="X19">
        <f>HYPERLINK("https://klasma.github.io/Logging_SKOVDE/tillsyn/A 64023-2021.docx", "A 64023-2021")</f>
        <v/>
      </c>
      <c r="Y19">
        <f>HYPERLINK("https://klasma.github.io/Logging_SKOVDE/tillsynsmail/A 64023-2021.docx", "A 64023-2021")</f>
        <v/>
      </c>
    </row>
    <row r="20" ht="15" customHeight="1">
      <c r="A20" t="inlineStr">
        <is>
          <t>A 2579-2023</t>
        </is>
      </c>
      <c r="B20" s="1" t="n">
        <v>44943</v>
      </c>
      <c r="C20" s="1" t="n">
        <v>45203</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 "A 2579-2023")</f>
        <v/>
      </c>
      <c r="T20">
        <f>HYPERLINK("https://klasma.github.io/Logging_SKOVDE/kartor/A 2579-2023.png", "A 2579-2023")</f>
        <v/>
      </c>
      <c r="V20">
        <f>HYPERLINK("https://klasma.github.io/Logging_SKOVDE/klagomål/A 2579-2023.docx", "A 2579-2023")</f>
        <v/>
      </c>
      <c r="W20">
        <f>HYPERLINK("https://klasma.github.io/Logging_SKOVDE/klagomålsmail/A 2579-2023.docx", "A 2579-2023")</f>
        <v/>
      </c>
      <c r="X20">
        <f>HYPERLINK("https://klasma.github.io/Logging_SKOVDE/tillsyn/A 2579-2023.docx", "A 2579-2023")</f>
        <v/>
      </c>
      <c r="Y20">
        <f>HYPERLINK("https://klasma.github.io/Logging_SKOVDE/tillsynsmail/A 2579-2023.docx", "A 2579-2023")</f>
        <v/>
      </c>
    </row>
    <row r="21" ht="15" customHeight="1">
      <c r="A21" t="inlineStr">
        <is>
          <t>A 3410-2023</t>
        </is>
      </c>
      <c r="B21" s="1" t="n">
        <v>44949</v>
      </c>
      <c r="C21" s="1" t="n">
        <v>45203</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 "A 3410-2023")</f>
        <v/>
      </c>
      <c r="T21">
        <f>HYPERLINK("https://klasma.github.io/Logging_SKOVDE/kartor/A 3410-2023.png", "A 3410-2023")</f>
        <v/>
      </c>
      <c r="V21">
        <f>HYPERLINK("https://klasma.github.io/Logging_SKOVDE/klagomål/A 3410-2023.docx", "A 3410-2023")</f>
        <v/>
      </c>
      <c r="W21">
        <f>HYPERLINK("https://klasma.github.io/Logging_SKOVDE/klagomålsmail/A 3410-2023.docx", "A 3410-2023")</f>
        <v/>
      </c>
      <c r="X21">
        <f>HYPERLINK("https://klasma.github.io/Logging_SKOVDE/tillsyn/A 3410-2023.docx", "A 3410-2023")</f>
        <v/>
      </c>
      <c r="Y21">
        <f>HYPERLINK("https://klasma.github.io/Logging_SKOVDE/tillsynsmail/A 3410-2023.docx", "A 3410-2023")</f>
        <v/>
      </c>
    </row>
    <row r="22" ht="15" customHeight="1">
      <c r="A22" t="inlineStr">
        <is>
          <t>A 60849-2018</t>
        </is>
      </c>
      <c r="B22" s="1" t="n">
        <v>43410</v>
      </c>
      <c r="C22" s="1" t="n">
        <v>45203</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 "A 60849-2018")</f>
        <v/>
      </c>
      <c r="T22">
        <f>HYPERLINK("https://klasma.github.io/Logging_SKOVDE/kartor/A 60849-2018.png", "A 60849-2018")</f>
        <v/>
      </c>
      <c r="V22">
        <f>HYPERLINK("https://klasma.github.io/Logging_SKOVDE/klagomål/A 60849-2018.docx", "A 60849-2018")</f>
        <v/>
      </c>
      <c r="W22">
        <f>HYPERLINK("https://klasma.github.io/Logging_SKOVDE/klagomålsmail/A 60849-2018.docx", "A 60849-2018")</f>
        <v/>
      </c>
      <c r="X22">
        <f>HYPERLINK("https://klasma.github.io/Logging_SKOVDE/tillsyn/A 60849-2018.docx", "A 60849-2018")</f>
        <v/>
      </c>
      <c r="Y22">
        <f>HYPERLINK("https://klasma.github.io/Logging_SKOVDE/tillsynsmail/A 60849-2018.docx", "A 60849-2018")</f>
        <v/>
      </c>
    </row>
    <row r="23" ht="15" customHeight="1">
      <c r="A23" t="inlineStr">
        <is>
          <t>A 59630-2018</t>
        </is>
      </c>
      <c r="B23" s="1" t="n">
        <v>43419</v>
      </c>
      <c r="C23" s="1" t="n">
        <v>45203</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 "A 59630-2018")</f>
        <v/>
      </c>
      <c r="T23">
        <f>HYPERLINK("https://klasma.github.io/Logging_SKOVDE/kartor/A 59630-2018.png", "A 59630-2018")</f>
        <v/>
      </c>
      <c r="V23">
        <f>HYPERLINK("https://klasma.github.io/Logging_SKOVDE/klagomål/A 59630-2018.docx", "A 59630-2018")</f>
        <v/>
      </c>
      <c r="W23">
        <f>HYPERLINK("https://klasma.github.io/Logging_SKOVDE/klagomålsmail/A 59630-2018.docx", "A 59630-2018")</f>
        <v/>
      </c>
      <c r="X23">
        <f>HYPERLINK("https://klasma.github.io/Logging_SKOVDE/tillsyn/A 59630-2018.docx", "A 59630-2018")</f>
        <v/>
      </c>
      <c r="Y23">
        <f>HYPERLINK("https://klasma.github.io/Logging_SKOVDE/tillsynsmail/A 59630-2018.docx", "A 59630-2018")</f>
        <v/>
      </c>
    </row>
    <row r="24" ht="15" customHeight="1">
      <c r="A24" t="inlineStr">
        <is>
          <t>A 60099-2019</t>
        </is>
      </c>
      <c r="B24" s="1" t="n">
        <v>43777</v>
      </c>
      <c r="C24" s="1" t="n">
        <v>45203</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 "A 60099-2019")</f>
        <v/>
      </c>
      <c r="T24">
        <f>HYPERLINK("https://klasma.github.io/Logging_SKOVDE/kartor/A 60099-2019.png", "A 60099-2019")</f>
        <v/>
      </c>
      <c r="V24">
        <f>HYPERLINK("https://klasma.github.io/Logging_SKOVDE/klagomål/A 60099-2019.docx", "A 60099-2019")</f>
        <v/>
      </c>
      <c r="W24">
        <f>HYPERLINK("https://klasma.github.io/Logging_SKOVDE/klagomålsmail/A 60099-2019.docx", "A 60099-2019")</f>
        <v/>
      </c>
      <c r="X24">
        <f>HYPERLINK("https://klasma.github.io/Logging_SKOVDE/tillsyn/A 60099-2019.docx", "A 60099-2019")</f>
        <v/>
      </c>
      <c r="Y24">
        <f>HYPERLINK("https://klasma.github.io/Logging_SKOVDE/tillsynsmail/A 60099-2019.docx", "A 60099-2019")</f>
        <v/>
      </c>
    </row>
    <row r="25" ht="15" customHeight="1">
      <c r="A25" t="inlineStr">
        <is>
          <t>A 37216-2020</t>
        </is>
      </c>
      <c r="B25" s="1" t="n">
        <v>44054</v>
      </c>
      <c r="C25" s="1" t="n">
        <v>45203</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 "A 37216-2020")</f>
        <v/>
      </c>
      <c r="T25">
        <f>HYPERLINK("https://klasma.github.io/Logging_SKOVDE/kartor/A 37216-2020.png", "A 37216-2020")</f>
        <v/>
      </c>
      <c r="V25">
        <f>HYPERLINK("https://klasma.github.io/Logging_SKOVDE/klagomål/A 37216-2020.docx", "A 37216-2020")</f>
        <v/>
      </c>
      <c r="W25">
        <f>HYPERLINK("https://klasma.github.io/Logging_SKOVDE/klagomålsmail/A 37216-2020.docx", "A 37216-2020")</f>
        <v/>
      </c>
      <c r="X25">
        <f>HYPERLINK("https://klasma.github.io/Logging_SKOVDE/tillsyn/A 37216-2020.docx", "A 37216-2020")</f>
        <v/>
      </c>
      <c r="Y25">
        <f>HYPERLINK("https://klasma.github.io/Logging_SKOVDE/tillsynsmail/A 37216-2020.docx", "A 37216-2020")</f>
        <v/>
      </c>
    </row>
    <row r="26" ht="15" customHeight="1">
      <c r="A26" t="inlineStr">
        <is>
          <t>A 6484-2021</t>
        </is>
      </c>
      <c r="B26" s="1" t="n">
        <v>44235</v>
      </c>
      <c r="C26" s="1" t="n">
        <v>45203</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 "A 6484-2021")</f>
        <v/>
      </c>
      <c r="T26">
        <f>HYPERLINK("https://klasma.github.io/Logging_SKOVDE/kartor/A 6484-2021.png", "A 6484-2021")</f>
        <v/>
      </c>
      <c r="V26">
        <f>HYPERLINK("https://klasma.github.io/Logging_SKOVDE/klagomål/A 6484-2021.docx", "A 6484-2021")</f>
        <v/>
      </c>
      <c r="W26">
        <f>HYPERLINK("https://klasma.github.io/Logging_SKOVDE/klagomålsmail/A 6484-2021.docx", "A 6484-2021")</f>
        <v/>
      </c>
      <c r="X26">
        <f>HYPERLINK("https://klasma.github.io/Logging_SKOVDE/tillsyn/A 6484-2021.docx", "A 6484-2021")</f>
        <v/>
      </c>
      <c r="Y26">
        <f>HYPERLINK("https://klasma.github.io/Logging_SKOVDE/tillsynsmail/A 6484-2021.docx", "A 6484-2021")</f>
        <v/>
      </c>
    </row>
    <row r="27" ht="15" customHeight="1">
      <c r="A27" t="inlineStr">
        <is>
          <t>A 60172-2021</t>
        </is>
      </c>
      <c r="B27" s="1" t="n">
        <v>44495</v>
      </c>
      <c r="C27" s="1" t="n">
        <v>45203</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 "A 60172-2021")</f>
        <v/>
      </c>
      <c r="T27">
        <f>HYPERLINK("https://klasma.github.io/Logging_SKOVDE/kartor/A 60172-2021.png", "A 60172-2021")</f>
        <v/>
      </c>
      <c r="V27">
        <f>HYPERLINK("https://klasma.github.io/Logging_SKOVDE/klagomål/A 60172-2021.docx", "A 60172-2021")</f>
        <v/>
      </c>
      <c r="W27">
        <f>HYPERLINK("https://klasma.github.io/Logging_SKOVDE/klagomålsmail/A 60172-2021.docx", "A 60172-2021")</f>
        <v/>
      </c>
      <c r="X27">
        <f>HYPERLINK("https://klasma.github.io/Logging_SKOVDE/tillsyn/A 60172-2021.docx", "A 60172-2021")</f>
        <v/>
      </c>
      <c r="Y27">
        <f>HYPERLINK("https://klasma.github.io/Logging_SKOVDE/tillsynsmail/A 60172-2021.docx", "A 60172-2021")</f>
        <v/>
      </c>
    </row>
    <row r="28" ht="15" customHeight="1">
      <c r="A28" t="inlineStr">
        <is>
          <t>A 14487-2022</t>
        </is>
      </c>
      <c r="B28" s="1" t="n">
        <v>44652</v>
      </c>
      <c r="C28" s="1" t="n">
        <v>45203</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 "A 14487-2022")</f>
        <v/>
      </c>
      <c r="T28">
        <f>HYPERLINK("https://klasma.github.io/Logging_SKOVDE/kartor/A 14487-2022.png", "A 14487-2022")</f>
        <v/>
      </c>
      <c r="V28">
        <f>HYPERLINK("https://klasma.github.io/Logging_SKOVDE/klagomål/A 14487-2022.docx", "A 14487-2022")</f>
        <v/>
      </c>
      <c r="W28">
        <f>HYPERLINK("https://klasma.github.io/Logging_SKOVDE/klagomålsmail/A 14487-2022.docx", "A 14487-2022")</f>
        <v/>
      </c>
      <c r="X28">
        <f>HYPERLINK("https://klasma.github.io/Logging_SKOVDE/tillsyn/A 14487-2022.docx", "A 14487-2022")</f>
        <v/>
      </c>
      <c r="Y28">
        <f>HYPERLINK("https://klasma.github.io/Logging_SKOVDE/tillsynsmail/A 14487-2022.docx", "A 14487-2022")</f>
        <v/>
      </c>
    </row>
    <row r="29" ht="15" customHeight="1">
      <c r="A29" t="inlineStr">
        <is>
          <t>A 39092-2022</t>
        </is>
      </c>
      <c r="B29" s="1" t="n">
        <v>44817</v>
      </c>
      <c r="C29" s="1" t="n">
        <v>45203</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 "A 39092-2022")</f>
        <v/>
      </c>
      <c r="T29">
        <f>HYPERLINK("https://klasma.github.io/Logging_SKOVDE/kartor/A 39092-2022.png", "A 39092-2022")</f>
        <v/>
      </c>
      <c r="V29">
        <f>HYPERLINK("https://klasma.github.io/Logging_SKOVDE/klagomål/A 39092-2022.docx", "A 39092-2022")</f>
        <v/>
      </c>
      <c r="W29">
        <f>HYPERLINK("https://klasma.github.io/Logging_SKOVDE/klagomålsmail/A 39092-2022.docx", "A 39092-2022")</f>
        <v/>
      </c>
      <c r="X29">
        <f>HYPERLINK("https://klasma.github.io/Logging_SKOVDE/tillsyn/A 39092-2022.docx", "A 39092-2022")</f>
        <v/>
      </c>
      <c r="Y29">
        <f>HYPERLINK("https://klasma.github.io/Logging_SKOVDE/tillsynsmail/A 39092-2022.docx", "A 39092-2022")</f>
        <v/>
      </c>
    </row>
    <row r="30" ht="15" customHeight="1">
      <c r="A30" t="inlineStr">
        <is>
          <t>A 43859-2022</t>
        </is>
      </c>
      <c r="B30" s="1" t="n">
        <v>44837</v>
      </c>
      <c r="C30" s="1" t="n">
        <v>45203</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 "A 43859-2022")</f>
        <v/>
      </c>
      <c r="T30">
        <f>HYPERLINK("https://klasma.github.io/Logging_SKOVDE/kartor/A 43859-2022.png", "A 43859-2022")</f>
        <v/>
      </c>
      <c r="V30">
        <f>HYPERLINK("https://klasma.github.io/Logging_SKOVDE/klagomål/A 43859-2022.docx", "A 43859-2022")</f>
        <v/>
      </c>
      <c r="W30">
        <f>HYPERLINK("https://klasma.github.io/Logging_SKOVDE/klagomålsmail/A 43859-2022.docx", "A 43859-2022")</f>
        <v/>
      </c>
      <c r="X30">
        <f>HYPERLINK("https://klasma.github.io/Logging_SKOVDE/tillsyn/A 43859-2022.docx", "A 43859-2022")</f>
        <v/>
      </c>
      <c r="Y30">
        <f>HYPERLINK("https://klasma.github.io/Logging_SKOVDE/tillsynsmail/A 43859-2022.docx", "A 43859-2022")</f>
        <v/>
      </c>
    </row>
    <row r="31" ht="15" customHeight="1">
      <c r="A31" t="inlineStr">
        <is>
          <t>A 100-2023</t>
        </is>
      </c>
      <c r="B31" s="1" t="n">
        <v>44928</v>
      </c>
      <c r="C31" s="1" t="n">
        <v>45203</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 "A 100-2023")</f>
        <v/>
      </c>
      <c r="T31">
        <f>HYPERLINK("https://klasma.github.io/Logging_SKOVDE/kartor/A 100-2023.png", "A 100-2023")</f>
        <v/>
      </c>
      <c r="V31">
        <f>HYPERLINK("https://klasma.github.io/Logging_SKOVDE/klagomål/A 100-2023.docx", "A 100-2023")</f>
        <v/>
      </c>
      <c r="W31">
        <f>HYPERLINK("https://klasma.github.io/Logging_SKOVDE/klagomålsmail/A 100-2023.docx", "A 100-2023")</f>
        <v/>
      </c>
      <c r="X31">
        <f>HYPERLINK("https://klasma.github.io/Logging_SKOVDE/tillsyn/A 100-2023.docx", "A 100-2023")</f>
        <v/>
      </c>
      <c r="Y31">
        <f>HYPERLINK("https://klasma.github.io/Logging_SKOVDE/tillsynsmail/A 100-2023.docx", "A 100-2023")</f>
        <v/>
      </c>
    </row>
    <row r="32" ht="15" customHeight="1">
      <c r="A32" t="inlineStr">
        <is>
          <t>A 10610-2023</t>
        </is>
      </c>
      <c r="B32" s="1" t="n">
        <v>44988</v>
      </c>
      <c r="C32" s="1" t="n">
        <v>45203</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 "A 10610-2023")</f>
        <v/>
      </c>
      <c r="T32">
        <f>HYPERLINK("https://klasma.github.io/Logging_SKOVDE/kartor/A 10610-2023.png", "A 10610-2023")</f>
        <v/>
      </c>
      <c r="V32">
        <f>HYPERLINK("https://klasma.github.io/Logging_SKOVDE/klagomål/A 10610-2023.docx", "A 10610-2023")</f>
        <v/>
      </c>
      <c r="W32">
        <f>HYPERLINK("https://klasma.github.io/Logging_SKOVDE/klagomålsmail/A 10610-2023.docx", "A 10610-2023")</f>
        <v/>
      </c>
      <c r="X32">
        <f>HYPERLINK("https://klasma.github.io/Logging_SKOVDE/tillsyn/A 10610-2023.docx", "A 10610-2023")</f>
        <v/>
      </c>
      <c r="Y32">
        <f>HYPERLINK("https://klasma.github.io/Logging_SKOVDE/tillsynsmail/A 10610-2023.docx", "A 10610-2023")</f>
        <v/>
      </c>
    </row>
    <row r="33" ht="15" customHeight="1">
      <c r="A33" t="inlineStr">
        <is>
          <t>A 20753-2023</t>
        </is>
      </c>
      <c r="B33" s="1" t="n">
        <v>45058</v>
      </c>
      <c r="C33" s="1" t="n">
        <v>45203</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 "A 20753-2023")</f>
        <v/>
      </c>
      <c r="T33">
        <f>HYPERLINK("https://klasma.github.io/Logging_SKOVDE/kartor/A 20753-2023.png", "A 20753-2023")</f>
        <v/>
      </c>
      <c r="V33">
        <f>HYPERLINK("https://klasma.github.io/Logging_SKOVDE/klagomål/A 20753-2023.docx", "A 20753-2023")</f>
        <v/>
      </c>
      <c r="W33">
        <f>HYPERLINK("https://klasma.github.io/Logging_SKOVDE/klagomålsmail/A 20753-2023.docx", "A 20753-2023")</f>
        <v/>
      </c>
      <c r="X33">
        <f>HYPERLINK("https://klasma.github.io/Logging_SKOVDE/tillsyn/A 20753-2023.docx", "A 20753-2023")</f>
        <v/>
      </c>
      <c r="Y33">
        <f>HYPERLINK("https://klasma.github.io/Logging_SKOVDE/tillsynsmail/A 20753-2023.docx", "A 20753-2023")</f>
        <v/>
      </c>
    </row>
    <row r="34" ht="15" customHeight="1">
      <c r="A34" t="inlineStr">
        <is>
          <t>A 56217-2018</t>
        </is>
      </c>
      <c r="B34" s="1" t="n">
        <v>43398</v>
      </c>
      <c r="C34" s="1" t="n">
        <v>45203</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45203</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45203</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45203</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45203</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45203</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45203</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45203</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45203</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45203</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45203</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45203</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45203</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45203</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45203</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45203</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45203</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45203</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45203</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45203</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45203</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45203</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45203</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45203</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45203</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45203</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45203</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45203</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45203</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45203</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45203</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45203</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45203</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45203</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45203</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45203</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45203</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45203</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45203</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45203</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45203</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45203</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45203</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45203</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45203</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45203</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45203</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45203</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45203</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45203</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45203</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45203</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45203</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45203</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45203</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45203</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45203</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45203</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45203</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45203</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45203</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45203</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45203</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45203</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45203</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45203</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45203</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45203</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45203</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45203</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45203</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45203</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45203</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45203</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45203</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45203</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45203</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45203</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45203</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45203</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45203</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45203</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45203</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45203</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45203</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45203</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45203</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45203</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45203</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45203</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45203</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45203</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45203</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45203</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45203</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45203</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45203</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45203</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45203</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45203</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45203</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45203</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45203</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45203</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45203</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45203</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45203</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45203</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45203</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45203</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45203</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45203</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45203</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45203</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45203</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45203</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45203</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45203</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45203</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45203</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45203</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45203</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45203</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45203</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45203</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45203</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45203</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45203</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45203</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45203</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45203</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45203</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45203</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45203</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45203</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45203</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45203</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45203</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45203</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45203</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45203</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45203</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45203</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45203</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45203</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45203</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45203</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45203</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45203</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45203</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45203</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45203</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45203</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45203</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45203</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45203</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45203</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45203</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45203</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45203</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45203</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45203</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45203</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45203</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45203</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45203</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45203</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45203</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45203</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45203</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45203</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45203</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45203</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45203</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45203</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45203</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45203</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45203</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45203</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45203</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45203</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45203</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45203</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45203</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45203</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45203</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45203</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45203</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45203</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45203</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45203</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45203</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45203</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45203</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45203</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45203</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45203</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45203</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45203</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45203</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45203</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45203</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45203</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45203</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45203</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45203</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45203</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45203</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45203</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45203</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45203</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45203</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45203</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45203</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45203</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45203</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45203</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45203</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45203</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45203</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45203</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45203</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45203</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45203</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45203</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45203</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45203</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2023-10-04T06:55:39Z</dcterms:created>
  <dcterms:modified xmlns:dcterms="http://purl.org/dc/terms/" xmlns:xsi="http://www.w3.org/2001/XMLSchema-instance" xsi:type="dcterms:W3CDTF">2023-10-04T06:55:39Z</dcterms:modified>
</cp:coreProperties>
</file>