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45179</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69045-2018</t>
        </is>
      </c>
      <c r="B3" s="1" t="n">
        <v>43440</v>
      </c>
      <c r="C3" s="1" t="n">
        <v>45179</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f>
        <v/>
      </c>
      <c r="T3">
        <f>HYPERLINK("https://klasma.github.io/Logging_SMEDJEBACKEN/kartor/A 69045-2018.png")</f>
        <v/>
      </c>
      <c r="U3">
        <f>HYPERLINK("https://klasma.github.io/Logging_SMEDJEBACKEN/knärot/A 69045-2018.png")</f>
        <v/>
      </c>
      <c r="V3">
        <f>HYPERLINK("https://klasma.github.io/Logging_SMEDJEBACKEN/klagomål/A 69045-2018.docx")</f>
        <v/>
      </c>
      <c r="W3">
        <f>HYPERLINK("https://klasma.github.io/Logging_SMEDJEBACKEN/klagomålsmail/A 69045-2018.docx")</f>
        <v/>
      </c>
      <c r="X3">
        <f>HYPERLINK("https://klasma.github.io/Logging_SMEDJEBACKEN/tillsyn/A 69045-2018.docx")</f>
        <v/>
      </c>
      <c r="Y3">
        <f>HYPERLINK("https://klasma.github.io/Logging_SMEDJEBACKEN/tillsynsmail/A 69045-2018.docx")</f>
        <v/>
      </c>
    </row>
    <row r="4" ht="15" customHeight="1">
      <c r="A4" t="inlineStr">
        <is>
          <t>A 45719-2021</t>
        </is>
      </c>
      <c r="B4" s="1" t="n">
        <v>44441</v>
      </c>
      <c r="C4" s="1" t="n">
        <v>45179</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f>
        <v/>
      </c>
      <c r="T4">
        <f>HYPERLINK("https://klasma.github.io/Logging_SMEDJEBACKEN/kartor/A 45719-2021.png")</f>
        <v/>
      </c>
      <c r="V4">
        <f>HYPERLINK("https://klasma.github.io/Logging_SMEDJEBACKEN/klagomål/A 45719-2021.docx")</f>
        <v/>
      </c>
      <c r="W4">
        <f>HYPERLINK("https://klasma.github.io/Logging_SMEDJEBACKEN/klagomålsmail/A 45719-2021.docx")</f>
        <v/>
      </c>
      <c r="X4">
        <f>HYPERLINK("https://klasma.github.io/Logging_SMEDJEBACKEN/tillsyn/A 45719-2021.docx")</f>
        <v/>
      </c>
      <c r="Y4">
        <f>HYPERLINK("https://klasma.github.io/Logging_SMEDJEBACKEN/tillsynsmail/A 45719-2021.docx")</f>
        <v/>
      </c>
    </row>
    <row r="5" ht="15" customHeight="1">
      <c r="A5" t="inlineStr">
        <is>
          <t>A 18375-2021</t>
        </is>
      </c>
      <c r="B5" s="1" t="n">
        <v>44305</v>
      </c>
      <c r="C5" s="1" t="n">
        <v>45179</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f>
        <v/>
      </c>
      <c r="T5">
        <f>HYPERLINK("https://klasma.github.io/Logging_SMEDJEBACKEN/kartor/A 18375-2021.png")</f>
        <v/>
      </c>
      <c r="V5">
        <f>HYPERLINK("https://klasma.github.io/Logging_SMEDJEBACKEN/klagomål/A 18375-2021.docx")</f>
        <v/>
      </c>
      <c r="W5">
        <f>HYPERLINK("https://klasma.github.io/Logging_SMEDJEBACKEN/klagomålsmail/A 18375-2021.docx")</f>
        <v/>
      </c>
      <c r="X5">
        <f>HYPERLINK("https://klasma.github.io/Logging_SMEDJEBACKEN/tillsyn/A 18375-2021.docx")</f>
        <v/>
      </c>
      <c r="Y5">
        <f>HYPERLINK("https://klasma.github.io/Logging_SMEDJEBACKEN/tillsynsmail/A 18375-2021.docx")</f>
        <v/>
      </c>
    </row>
    <row r="6" ht="15" customHeight="1">
      <c r="A6" t="inlineStr">
        <is>
          <t>A 49765-2022</t>
        </is>
      </c>
      <c r="B6" s="1" t="n">
        <v>44859</v>
      </c>
      <c r="C6" s="1" t="n">
        <v>45179</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f>
        <v/>
      </c>
      <c r="T6">
        <f>HYPERLINK("https://klasma.github.io/Logging_SMEDJEBACKEN/kartor/A 49765-2022.png")</f>
        <v/>
      </c>
      <c r="U6">
        <f>HYPERLINK("https://klasma.github.io/Logging_SMEDJEBACKEN/knärot/A 49765-2022.png")</f>
        <v/>
      </c>
      <c r="V6">
        <f>HYPERLINK("https://klasma.github.io/Logging_SMEDJEBACKEN/klagomål/A 49765-2022.docx")</f>
        <v/>
      </c>
      <c r="W6">
        <f>HYPERLINK("https://klasma.github.io/Logging_SMEDJEBACKEN/klagomålsmail/A 49765-2022.docx")</f>
        <v/>
      </c>
      <c r="X6">
        <f>HYPERLINK("https://klasma.github.io/Logging_SMEDJEBACKEN/tillsyn/A 49765-2022.docx")</f>
        <v/>
      </c>
      <c r="Y6">
        <f>HYPERLINK("https://klasma.github.io/Logging_SMEDJEBACKEN/tillsynsmail/A 49765-2022.docx")</f>
        <v/>
      </c>
    </row>
    <row r="7" ht="15" customHeight="1">
      <c r="A7" t="inlineStr">
        <is>
          <t>A 11591-2020</t>
        </is>
      </c>
      <c r="B7" s="1" t="n">
        <v>43893</v>
      </c>
      <c r="C7" s="1" t="n">
        <v>45179</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f>
        <v/>
      </c>
      <c r="T7">
        <f>HYPERLINK("https://klasma.github.io/Logging_SMEDJEBACKEN/kartor/A 11591-2020.png")</f>
        <v/>
      </c>
      <c r="V7">
        <f>HYPERLINK("https://klasma.github.io/Logging_SMEDJEBACKEN/klagomål/A 11591-2020.docx")</f>
        <v/>
      </c>
      <c r="W7">
        <f>HYPERLINK("https://klasma.github.io/Logging_SMEDJEBACKEN/klagomålsmail/A 11591-2020.docx")</f>
        <v/>
      </c>
      <c r="X7">
        <f>HYPERLINK("https://klasma.github.io/Logging_SMEDJEBACKEN/tillsyn/A 11591-2020.docx")</f>
        <v/>
      </c>
      <c r="Y7">
        <f>HYPERLINK("https://klasma.github.io/Logging_SMEDJEBACKEN/tillsynsmail/A 11591-2020.docx")</f>
        <v/>
      </c>
    </row>
    <row r="8" ht="15" customHeight="1">
      <c r="A8" t="inlineStr">
        <is>
          <t>A 22832-2020</t>
        </is>
      </c>
      <c r="B8" s="1" t="n">
        <v>43964</v>
      </c>
      <c r="C8" s="1" t="n">
        <v>45179</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f>
        <v/>
      </c>
      <c r="T8">
        <f>HYPERLINK("https://klasma.github.io/Logging_SMEDJEBACKEN/kartor/A 22832-2020.png")</f>
        <v/>
      </c>
      <c r="V8">
        <f>HYPERLINK("https://klasma.github.io/Logging_SMEDJEBACKEN/klagomål/A 22832-2020.docx")</f>
        <v/>
      </c>
      <c r="W8">
        <f>HYPERLINK("https://klasma.github.io/Logging_SMEDJEBACKEN/klagomålsmail/A 22832-2020.docx")</f>
        <v/>
      </c>
      <c r="X8">
        <f>HYPERLINK("https://klasma.github.io/Logging_SMEDJEBACKEN/tillsyn/A 22832-2020.docx")</f>
        <v/>
      </c>
      <c r="Y8">
        <f>HYPERLINK("https://klasma.github.io/Logging_SMEDJEBACKEN/tillsynsmail/A 22832-2020.docx")</f>
        <v/>
      </c>
    </row>
    <row r="9" ht="15" customHeight="1">
      <c r="A9" t="inlineStr">
        <is>
          <t>A 47051-2020</t>
        </is>
      </c>
      <c r="B9" s="1" t="n">
        <v>44091</v>
      </c>
      <c r="C9" s="1" t="n">
        <v>45179</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f>
        <v/>
      </c>
      <c r="T9">
        <f>HYPERLINK("https://klasma.github.io/Logging_SMEDJEBACKEN/kartor/A 47051-2020.png")</f>
        <v/>
      </c>
      <c r="V9">
        <f>HYPERLINK("https://klasma.github.io/Logging_SMEDJEBACKEN/klagomål/A 47051-2020.docx")</f>
        <v/>
      </c>
      <c r="W9">
        <f>HYPERLINK("https://klasma.github.io/Logging_SMEDJEBACKEN/klagomålsmail/A 47051-2020.docx")</f>
        <v/>
      </c>
      <c r="X9">
        <f>HYPERLINK("https://klasma.github.io/Logging_SMEDJEBACKEN/tillsyn/A 47051-2020.docx")</f>
        <v/>
      </c>
      <c r="Y9">
        <f>HYPERLINK("https://klasma.github.io/Logging_SMEDJEBACKEN/tillsynsmail/A 47051-2020.docx")</f>
        <v/>
      </c>
    </row>
    <row r="10" ht="15" customHeight="1">
      <c r="A10" t="inlineStr">
        <is>
          <t>A 21403-2021</t>
        </is>
      </c>
      <c r="B10" s="1" t="n">
        <v>44321</v>
      </c>
      <c r="C10" s="1" t="n">
        <v>45179</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f>
        <v/>
      </c>
      <c r="T10">
        <f>HYPERLINK("https://klasma.github.io/Logging_SMEDJEBACKEN/kartor/A 21403-2021.png")</f>
        <v/>
      </c>
      <c r="V10">
        <f>HYPERLINK("https://klasma.github.io/Logging_SMEDJEBACKEN/klagomål/A 21403-2021.docx")</f>
        <v/>
      </c>
      <c r="W10">
        <f>HYPERLINK("https://klasma.github.io/Logging_SMEDJEBACKEN/klagomålsmail/A 21403-2021.docx")</f>
        <v/>
      </c>
      <c r="X10">
        <f>HYPERLINK("https://klasma.github.io/Logging_SMEDJEBACKEN/tillsyn/A 21403-2021.docx")</f>
        <v/>
      </c>
      <c r="Y10">
        <f>HYPERLINK("https://klasma.github.io/Logging_SMEDJEBACKEN/tillsynsmail/A 21403-2021.docx")</f>
        <v/>
      </c>
    </row>
    <row r="11" ht="15" customHeight="1">
      <c r="A11" t="inlineStr">
        <is>
          <t>A 40537-2021</t>
        </is>
      </c>
      <c r="B11" s="1" t="n">
        <v>44420</v>
      </c>
      <c r="C11" s="1" t="n">
        <v>45179</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f>
        <v/>
      </c>
      <c r="T11">
        <f>HYPERLINK("https://klasma.github.io/Logging_SMEDJEBACKEN/kartor/A 40537-2021.png")</f>
        <v/>
      </c>
      <c r="V11">
        <f>HYPERLINK("https://klasma.github.io/Logging_SMEDJEBACKEN/klagomål/A 40537-2021.docx")</f>
        <v/>
      </c>
      <c r="W11">
        <f>HYPERLINK("https://klasma.github.io/Logging_SMEDJEBACKEN/klagomålsmail/A 40537-2021.docx")</f>
        <v/>
      </c>
      <c r="X11">
        <f>HYPERLINK("https://klasma.github.io/Logging_SMEDJEBACKEN/tillsyn/A 40537-2021.docx")</f>
        <v/>
      </c>
      <c r="Y11">
        <f>HYPERLINK("https://klasma.github.io/Logging_SMEDJEBACKEN/tillsynsmail/A 40537-2021.docx")</f>
        <v/>
      </c>
    </row>
    <row r="12" ht="15" customHeight="1">
      <c r="A12" t="inlineStr">
        <is>
          <t>A 61289-2022</t>
        </is>
      </c>
      <c r="B12" s="1" t="n">
        <v>44909</v>
      </c>
      <c r="C12" s="1" t="n">
        <v>45179</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f>
        <v/>
      </c>
      <c r="T12">
        <f>HYPERLINK("https://klasma.github.io/Logging_SMEDJEBACKEN/kartor/A 61289-2022.png")</f>
        <v/>
      </c>
      <c r="V12">
        <f>HYPERLINK("https://klasma.github.io/Logging_SMEDJEBACKEN/klagomål/A 61289-2022.docx")</f>
        <v/>
      </c>
      <c r="W12">
        <f>HYPERLINK("https://klasma.github.io/Logging_SMEDJEBACKEN/klagomålsmail/A 61289-2022.docx")</f>
        <v/>
      </c>
      <c r="X12">
        <f>HYPERLINK("https://klasma.github.io/Logging_SMEDJEBACKEN/tillsyn/A 61289-2022.docx")</f>
        <v/>
      </c>
      <c r="Y12">
        <f>HYPERLINK("https://klasma.github.io/Logging_SMEDJEBACKEN/tillsynsmail/A 61289-2022.docx")</f>
        <v/>
      </c>
    </row>
    <row r="13" ht="15" customHeight="1">
      <c r="A13" t="inlineStr">
        <is>
          <t>A 15210-2023</t>
        </is>
      </c>
      <c r="B13" s="1" t="n">
        <v>45018</v>
      </c>
      <c r="C13" s="1" t="n">
        <v>45179</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f>
        <v/>
      </c>
      <c r="T13">
        <f>HYPERLINK("https://klasma.github.io/Logging_SMEDJEBACKEN/kartor/A 15210-2023.png")</f>
        <v/>
      </c>
      <c r="V13">
        <f>HYPERLINK("https://klasma.github.io/Logging_SMEDJEBACKEN/klagomål/A 15210-2023.docx")</f>
        <v/>
      </c>
      <c r="W13">
        <f>HYPERLINK("https://klasma.github.io/Logging_SMEDJEBACKEN/klagomålsmail/A 15210-2023.docx")</f>
        <v/>
      </c>
      <c r="X13">
        <f>HYPERLINK("https://klasma.github.io/Logging_SMEDJEBACKEN/tillsyn/A 15210-2023.docx")</f>
        <v/>
      </c>
      <c r="Y13">
        <f>HYPERLINK("https://klasma.github.io/Logging_SMEDJEBACKEN/tillsynsmail/A 15210-2023.docx")</f>
        <v/>
      </c>
    </row>
    <row r="14" ht="15" customHeight="1">
      <c r="A14" t="inlineStr">
        <is>
          <t>A 21706-2023</t>
        </is>
      </c>
      <c r="B14" s="1" t="n">
        <v>45064</v>
      </c>
      <c r="C14" s="1" t="n">
        <v>45179</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f>
        <v/>
      </c>
      <c r="T14">
        <f>HYPERLINK("https://klasma.github.io/Logging_SMEDJEBACKEN/kartor/A 21706-2023.png")</f>
        <v/>
      </c>
      <c r="V14">
        <f>HYPERLINK("https://klasma.github.io/Logging_SMEDJEBACKEN/klagomål/A 21706-2023.docx")</f>
        <v/>
      </c>
      <c r="W14">
        <f>HYPERLINK("https://klasma.github.io/Logging_SMEDJEBACKEN/klagomålsmail/A 21706-2023.docx")</f>
        <v/>
      </c>
      <c r="X14">
        <f>HYPERLINK("https://klasma.github.io/Logging_SMEDJEBACKEN/tillsyn/A 21706-2023.docx")</f>
        <v/>
      </c>
      <c r="Y14">
        <f>HYPERLINK("https://klasma.github.io/Logging_SMEDJEBACKEN/tillsynsmail/A 21706-2023.docx")</f>
        <v/>
      </c>
    </row>
    <row r="15" ht="15" customHeight="1">
      <c r="A15" t="inlineStr">
        <is>
          <t>A 33216-2023</t>
        </is>
      </c>
      <c r="B15" s="1" t="n">
        <v>45127</v>
      </c>
      <c r="C15" s="1" t="n">
        <v>45179</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f>
        <v/>
      </c>
      <c r="T15">
        <f>HYPERLINK("https://klasma.github.io/Logging_SMEDJEBACKEN/kartor/A 33216-2023.png")</f>
        <v/>
      </c>
      <c r="V15">
        <f>HYPERLINK("https://klasma.github.io/Logging_SMEDJEBACKEN/klagomål/A 33216-2023.docx")</f>
        <v/>
      </c>
      <c r="W15">
        <f>HYPERLINK("https://klasma.github.io/Logging_SMEDJEBACKEN/klagomålsmail/A 33216-2023.docx")</f>
        <v/>
      </c>
      <c r="X15">
        <f>HYPERLINK("https://klasma.github.io/Logging_SMEDJEBACKEN/tillsyn/A 33216-2023.docx")</f>
        <v/>
      </c>
      <c r="Y15">
        <f>HYPERLINK("https://klasma.github.io/Logging_SMEDJEBACKEN/tillsynsmail/A 33216-2023.docx")</f>
        <v/>
      </c>
    </row>
    <row r="16" ht="15" customHeight="1">
      <c r="A16" t="inlineStr">
        <is>
          <t>A 43858-2019</t>
        </is>
      </c>
      <c r="B16" s="1" t="n">
        <v>43707</v>
      </c>
      <c r="C16" s="1" t="n">
        <v>45179</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f>
        <v/>
      </c>
      <c r="T16">
        <f>HYPERLINK("https://klasma.github.io/Logging_SMEDJEBACKEN/kartor/A 43858-2019.png")</f>
        <v/>
      </c>
      <c r="V16">
        <f>HYPERLINK("https://klasma.github.io/Logging_SMEDJEBACKEN/klagomål/A 43858-2019.docx")</f>
        <v/>
      </c>
      <c r="W16">
        <f>HYPERLINK("https://klasma.github.io/Logging_SMEDJEBACKEN/klagomålsmail/A 43858-2019.docx")</f>
        <v/>
      </c>
      <c r="X16">
        <f>HYPERLINK("https://klasma.github.io/Logging_SMEDJEBACKEN/tillsyn/A 43858-2019.docx")</f>
        <v/>
      </c>
      <c r="Y16">
        <f>HYPERLINK("https://klasma.github.io/Logging_SMEDJEBACKEN/tillsynsmail/A 43858-2019.docx")</f>
        <v/>
      </c>
    </row>
    <row r="17" ht="15" customHeight="1">
      <c r="A17" t="inlineStr">
        <is>
          <t>A 57073-2019</t>
        </is>
      </c>
      <c r="B17" s="1" t="n">
        <v>43766</v>
      </c>
      <c r="C17" s="1" t="n">
        <v>45179</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f>
        <v/>
      </c>
      <c r="T17">
        <f>HYPERLINK("https://klasma.github.io/Logging_SMEDJEBACKEN/kartor/A 57073-2019.png")</f>
        <v/>
      </c>
      <c r="V17">
        <f>HYPERLINK("https://klasma.github.io/Logging_SMEDJEBACKEN/klagomål/A 57073-2019.docx")</f>
        <v/>
      </c>
      <c r="W17">
        <f>HYPERLINK("https://klasma.github.io/Logging_SMEDJEBACKEN/klagomålsmail/A 57073-2019.docx")</f>
        <v/>
      </c>
      <c r="X17">
        <f>HYPERLINK("https://klasma.github.io/Logging_SMEDJEBACKEN/tillsyn/A 57073-2019.docx")</f>
        <v/>
      </c>
      <c r="Y17">
        <f>HYPERLINK("https://klasma.github.io/Logging_SMEDJEBACKEN/tillsynsmail/A 57073-2019.docx")</f>
        <v/>
      </c>
    </row>
    <row r="18" ht="15" customHeight="1">
      <c r="A18" t="inlineStr">
        <is>
          <t>A 60407-2019</t>
        </is>
      </c>
      <c r="B18" s="1" t="n">
        <v>43780</v>
      </c>
      <c r="C18" s="1" t="n">
        <v>45179</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f>
        <v/>
      </c>
      <c r="T18">
        <f>HYPERLINK("https://klasma.github.io/Logging_SMEDJEBACKEN/kartor/A 60407-2019.png")</f>
        <v/>
      </c>
      <c r="V18">
        <f>HYPERLINK("https://klasma.github.io/Logging_SMEDJEBACKEN/klagomål/A 60407-2019.docx")</f>
        <v/>
      </c>
      <c r="W18">
        <f>HYPERLINK("https://klasma.github.io/Logging_SMEDJEBACKEN/klagomålsmail/A 60407-2019.docx")</f>
        <v/>
      </c>
      <c r="X18">
        <f>HYPERLINK("https://klasma.github.io/Logging_SMEDJEBACKEN/tillsyn/A 60407-2019.docx")</f>
        <v/>
      </c>
      <c r="Y18">
        <f>HYPERLINK("https://klasma.github.io/Logging_SMEDJEBACKEN/tillsynsmail/A 60407-2019.docx")</f>
        <v/>
      </c>
    </row>
    <row r="19" ht="15" customHeight="1">
      <c r="A19" t="inlineStr">
        <is>
          <t>A 42272-2021</t>
        </is>
      </c>
      <c r="B19" s="1" t="n">
        <v>44426</v>
      </c>
      <c r="C19" s="1" t="n">
        <v>45179</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f>
        <v/>
      </c>
      <c r="T19">
        <f>HYPERLINK("https://klasma.github.io/Logging_SMEDJEBACKEN/kartor/A 42272-2021.png")</f>
        <v/>
      </c>
      <c r="U19">
        <f>HYPERLINK("https://klasma.github.io/Logging_SMEDJEBACKEN/knärot/A 42272-2021.png")</f>
        <v/>
      </c>
      <c r="V19">
        <f>HYPERLINK("https://klasma.github.io/Logging_SMEDJEBACKEN/klagomål/A 42272-2021.docx")</f>
        <v/>
      </c>
      <c r="W19">
        <f>HYPERLINK("https://klasma.github.io/Logging_SMEDJEBACKEN/klagomålsmail/A 42272-2021.docx")</f>
        <v/>
      </c>
      <c r="X19">
        <f>HYPERLINK("https://klasma.github.io/Logging_SMEDJEBACKEN/tillsyn/A 42272-2021.docx")</f>
        <v/>
      </c>
      <c r="Y19">
        <f>HYPERLINK("https://klasma.github.io/Logging_SMEDJEBACKEN/tillsynsmail/A 42272-2021.docx")</f>
        <v/>
      </c>
    </row>
    <row r="20" ht="15" customHeight="1">
      <c r="A20" t="inlineStr">
        <is>
          <t>A 43377-2021</t>
        </is>
      </c>
      <c r="B20" s="1" t="n">
        <v>44432</v>
      </c>
      <c r="C20" s="1" t="n">
        <v>45179</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f>
        <v/>
      </c>
      <c r="T20">
        <f>HYPERLINK("https://klasma.github.io/Logging_SMEDJEBACKEN/kartor/A 43377-2021.png")</f>
        <v/>
      </c>
      <c r="U20">
        <f>HYPERLINK("https://klasma.github.io/Logging_SMEDJEBACKEN/knärot/A 43377-2021.png")</f>
        <v/>
      </c>
      <c r="V20">
        <f>HYPERLINK("https://klasma.github.io/Logging_SMEDJEBACKEN/klagomål/A 43377-2021.docx")</f>
        <v/>
      </c>
      <c r="W20">
        <f>HYPERLINK("https://klasma.github.io/Logging_SMEDJEBACKEN/klagomålsmail/A 43377-2021.docx")</f>
        <v/>
      </c>
      <c r="X20">
        <f>HYPERLINK("https://klasma.github.io/Logging_SMEDJEBACKEN/tillsyn/A 43377-2021.docx")</f>
        <v/>
      </c>
      <c r="Y20">
        <f>HYPERLINK("https://klasma.github.io/Logging_SMEDJEBACKEN/tillsynsmail/A 43377-2021.docx")</f>
        <v/>
      </c>
    </row>
    <row r="21" ht="15" customHeight="1">
      <c r="A21" t="inlineStr">
        <is>
          <t>A 31803-2022</t>
        </is>
      </c>
      <c r="B21" s="1" t="n">
        <v>44776</v>
      </c>
      <c r="C21" s="1" t="n">
        <v>45179</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f>
        <v/>
      </c>
      <c r="T21">
        <f>HYPERLINK("https://klasma.github.io/Logging_SMEDJEBACKEN/kartor/A 31803-2022.png")</f>
        <v/>
      </c>
      <c r="V21">
        <f>HYPERLINK("https://klasma.github.io/Logging_SMEDJEBACKEN/klagomål/A 31803-2022.docx")</f>
        <v/>
      </c>
      <c r="W21">
        <f>HYPERLINK("https://klasma.github.io/Logging_SMEDJEBACKEN/klagomålsmail/A 31803-2022.docx")</f>
        <v/>
      </c>
      <c r="X21">
        <f>HYPERLINK("https://klasma.github.io/Logging_SMEDJEBACKEN/tillsyn/A 31803-2022.docx")</f>
        <v/>
      </c>
      <c r="Y21">
        <f>HYPERLINK("https://klasma.github.io/Logging_SMEDJEBACKEN/tillsynsmail/A 31803-2022.docx")</f>
        <v/>
      </c>
    </row>
    <row r="22" ht="15" customHeight="1">
      <c r="A22" t="inlineStr">
        <is>
          <t>A 31793-2022</t>
        </is>
      </c>
      <c r="B22" s="1" t="n">
        <v>44776</v>
      </c>
      <c r="C22" s="1" t="n">
        <v>45179</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f>
        <v/>
      </c>
      <c r="T22">
        <f>HYPERLINK("https://klasma.github.io/Logging_SMEDJEBACKEN/kartor/A 31793-2022.png")</f>
        <v/>
      </c>
      <c r="V22">
        <f>HYPERLINK("https://klasma.github.io/Logging_SMEDJEBACKEN/klagomål/A 31793-2022.docx")</f>
        <v/>
      </c>
      <c r="W22">
        <f>HYPERLINK("https://klasma.github.io/Logging_SMEDJEBACKEN/klagomålsmail/A 31793-2022.docx")</f>
        <v/>
      </c>
      <c r="X22">
        <f>HYPERLINK("https://klasma.github.io/Logging_SMEDJEBACKEN/tillsyn/A 31793-2022.docx")</f>
        <v/>
      </c>
      <c r="Y22">
        <f>HYPERLINK("https://klasma.github.io/Logging_SMEDJEBACKEN/tillsynsmail/A 31793-2022.docx")</f>
        <v/>
      </c>
    </row>
    <row r="23" ht="15" customHeight="1">
      <c r="A23" t="inlineStr">
        <is>
          <t>A 41336-2022</t>
        </is>
      </c>
      <c r="B23" s="1" t="n">
        <v>44826</v>
      </c>
      <c r="C23" s="1" t="n">
        <v>45179</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f>
        <v/>
      </c>
      <c r="T23">
        <f>HYPERLINK("https://klasma.github.io/Logging_SMEDJEBACKEN/kartor/A 41336-2022.png")</f>
        <v/>
      </c>
      <c r="V23">
        <f>HYPERLINK("https://klasma.github.io/Logging_SMEDJEBACKEN/klagomål/A 41336-2022.docx")</f>
        <v/>
      </c>
      <c r="W23">
        <f>HYPERLINK("https://klasma.github.io/Logging_SMEDJEBACKEN/klagomålsmail/A 41336-2022.docx")</f>
        <v/>
      </c>
      <c r="X23">
        <f>HYPERLINK("https://klasma.github.io/Logging_SMEDJEBACKEN/tillsyn/A 41336-2022.docx")</f>
        <v/>
      </c>
      <c r="Y23">
        <f>HYPERLINK("https://klasma.github.io/Logging_SMEDJEBACKEN/tillsynsmail/A 41336-2022.docx")</f>
        <v/>
      </c>
    </row>
    <row r="24" ht="15" customHeight="1">
      <c r="A24" t="inlineStr">
        <is>
          <t>A 15124-2023</t>
        </is>
      </c>
      <c r="B24" s="1" t="n">
        <v>45015</v>
      </c>
      <c r="C24" s="1" t="n">
        <v>45179</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f>
        <v/>
      </c>
      <c r="T24">
        <f>HYPERLINK("https://klasma.github.io/Logging_SMEDJEBACKEN/kartor/A 15124-2023.png")</f>
        <v/>
      </c>
      <c r="V24">
        <f>HYPERLINK("https://klasma.github.io/Logging_SMEDJEBACKEN/klagomål/A 15124-2023.docx")</f>
        <v/>
      </c>
      <c r="W24">
        <f>HYPERLINK("https://klasma.github.io/Logging_SMEDJEBACKEN/klagomålsmail/A 15124-2023.docx")</f>
        <v/>
      </c>
      <c r="X24">
        <f>HYPERLINK("https://klasma.github.io/Logging_SMEDJEBACKEN/tillsyn/A 15124-2023.docx")</f>
        <v/>
      </c>
      <c r="Y24">
        <f>HYPERLINK("https://klasma.github.io/Logging_SMEDJEBACKEN/tillsynsmail/A 15124-2023.docx")</f>
        <v/>
      </c>
    </row>
    <row r="25" ht="15" customHeight="1">
      <c r="A25" t="inlineStr">
        <is>
          <t>A 21710-2023</t>
        </is>
      </c>
      <c r="B25" s="1" t="n">
        <v>45064</v>
      </c>
      <c r="C25" s="1" t="n">
        <v>45179</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f>
        <v/>
      </c>
      <c r="T25">
        <f>HYPERLINK("https://klasma.github.io/Logging_SMEDJEBACKEN/kartor/A 21710-2023.png")</f>
        <v/>
      </c>
      <c r="V25">
        <f>HYPERLINK("https://klasma.github.io/Logging_SMEDJEBACKEN/klagomål/A 21710-2023.docx")</f>
        <v/>
      </c>
      <c r="W25">
        <f>HYPERLINK("https://klasma.github.io/Logging_SMEDJEBACKEN/klagomålsmail/A 21710-2023.docx")</f>
        <v/>
      </c>
      <c r="X25">
        <f>HYPERLINK("https://klasma.github.io/Logging_SMEDJEBACKEN/tillsyn/A 21710-2023.docx")</f>
        <v/>
      </c>
      <c r="Y25">
        <f>HYPERLINK("https://klasma.github.io/Logging_SMEDJEBACKEN/tillsynsmail/A 21710-2023.docx")</f>
        <v/>
      </c>
    </row>
    <row r="26" ht="15" customHeight="1">
      <c r="A26" t="inlineStr">
        <is>
          <t>A 35106-2018</t>
        </is>
      </c>
      <c r="B26" s="1" t="n">
        <v>43322</v>
      </c>
      <c r="C26" s="1" t="n">
        <v>45179</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45179</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45179</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45179</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45179</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45179</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45179</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45179</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45179</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45179</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45179</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45179</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45179</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45179</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45179</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45179</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45179</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45179</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45179</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45179</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45179</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45179</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45179</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45179</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45179</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45179</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45179</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45179</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45179</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45179</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45179</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45179</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45179</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45179</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45179</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45179</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45179</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45179</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45179</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45179</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45179</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45179</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45179</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45179</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45179</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45179</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45179</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45179</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45179</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45179</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45179</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45179</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45179</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45179</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45179</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45179</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45179</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45179</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45179</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45179</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45179</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45179</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45179</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45179</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45179</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45179</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45179</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45179</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45179</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45179</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45179</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45179</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45179</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45179</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45179</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45179</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45179</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45179</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45179</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45179</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45179</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45179</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45179</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45179</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45179</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45179</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45179</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45179</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45179</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45179</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45179</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45179</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45179</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45179</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45179</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45179</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45179</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45179</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45179</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45179</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45179</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45179</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45179</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45179</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45179</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45179</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45179</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45179</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45179</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45179</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45179</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45179</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45179</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45179</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45179</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45179</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45179</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45179</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45179</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45179</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45179</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45179</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45179</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45179</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45179</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45179</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45179</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45179</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45179</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45179</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45179</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45179</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45179</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45179</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45179</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45179</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45179</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45179</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45179</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45179</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45179</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45179</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45179</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45179</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45179</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45179</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45179</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45179</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45179</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45179</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45179</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45179</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45179</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45179</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45179</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45179</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45179</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45179</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45179</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45179</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45179</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45179</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45179</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45179</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45179</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45179</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45179</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45179</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45179</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45179</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45179</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45179</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45179</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45179</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45179</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45179</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45179</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45179</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45179</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45179</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45179</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45179</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45179</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45179</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45179</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45179</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45179</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45179</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45179</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45179</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45179</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45179</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45179</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45179</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45179</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45179</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45179</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45179</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45179</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45179</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45179</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45179</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45179</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45179</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45179</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45179</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45179</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45179</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45179</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45179</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45179</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45179</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45179</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45179</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45179</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45179</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45179</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45179</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45179</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45179</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45179</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45179</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45179</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45179</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45179</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45179</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45179</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45179</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45179</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45179</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45179</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45179</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45179</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45179</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45179</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45179</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45179</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45179</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45179</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45179</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45179</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45179</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45179</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45179</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45179</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45179</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45179</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45179</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45179</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45179</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45179</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45179</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45179</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45179</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45179</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45179</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45179</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45179</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45179</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45179</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45179</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45179</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45179</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45179</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45179</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45179</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45179</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45179</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45179</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45179</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45179</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45179</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45179</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45179</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45179</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45179</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45179</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45179</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45179</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45179</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45179</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45179</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45179</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45179</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45179</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45179</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45179</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45179</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45179</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45179</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45179</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45179</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45179</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45179</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45179</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45179</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45179</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45179</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45179</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45179</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45179</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45179</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45179</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45179</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45179</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45179</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45179</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45179</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45179</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45179</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45179</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45179</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45179</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45179</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45179</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45179</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45179</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45179</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45179</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45179</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45179</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45179</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45179</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45179</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45179</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45179</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45179</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45179</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45179</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45179</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45179</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45179</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45179</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45179</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45179</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45179</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45179</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45179</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45179</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45179</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45179</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45179</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45179</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45179</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45179</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45179</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45179</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45179</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45179</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45179</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45179</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45179</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45179</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45179</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45179</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45179</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45179</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45179</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45179</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45179</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45179</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45179</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45179</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45179</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45179</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45179</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45179</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45179</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45179</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45179</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45179</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45179</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45179</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45179</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45179</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45179</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45179</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45179</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45179</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45179</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45179</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45179</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45179</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45179</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45179</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45179</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45179</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45179</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45179</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45179</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45179</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45179</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45179</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45179</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45179</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45179</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45179</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45179</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45179</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45179</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45179</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45179</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45179</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45179</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45179</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45179</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45179</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45179</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45179</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45179</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45179</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45179</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45179</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45179</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45179</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45179</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45179</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45179</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45179</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45179</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45179</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45179</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45179</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45179</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45179</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45179</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45179</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45179</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45179</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45179</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45179</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45179</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45179</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45179</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45179</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45179</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45179</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45179</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45179</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45179</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45179</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45179</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c r="A468" t="inlineStr">
        <is>
          <t>A 37024-2023</t>
        </is>
      </c>
      <c r="B468" s="1" t="n">
        <v>45154</v>
      </c>
      <c r="C468" s="1" t="n">
        <v>45179</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2023-09-10T04:35:24Z</dcterms:created>
  <dcterms:modified xmlns:dcterms="http://purl.org/dc/terms/" xmlns:xsi="http://www.w3.org/2001/XMLSchema-instance" xsi:type="dcterms:W3CDTF">2023-09-10T04:35:24Z</dcterms:modified>
</cp:coreProperties>
</file>