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0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50388-2022</t>
        </is>
      </c>
      <c r="B2" s="1" t="n">
        <v>44866</v>
      </c>
      <c r="C2" s="1" t="n">
        <v>45177</v>
      </c>
      <c r="D2" t="inlineStr">
        <is>
          <t>ÖSTERGÖTLANDS LÄN</t>
        </is>
      </c>
      <c r="E2" t="inlineStr">
        <is>
          <t>SÖDERKÖPING</t>
        </is>
      </c>
      <c r="G2" t="n">
        <v>10.8</v>
      </c>
      <c r="H2" t="n">
        <v>3</v>
      </c>
      <c r="I2" t="n">
        <v>6</v>
      </c>
      <c r="J2" t="n">
        <v>4</v>
      </c>
      <c r="K2" t="n">
        <v>2</v>
      </c>
      <c r="L2" t="n">
        <v>0</v>
      </c>
      <c r="M2" t="n">
        <v>0</v>
      </c>
      <c r="N2" t="n">
        <v>0</v>
      </c>
      <c r="O2" t="n">
        <v>6</v>
      </c>
      <c r="P2" t="n">
        <v>2</v>
      </c>
      <c r="Q2" t="n">
        <v>13</v>
      </c>
      <c r="R2" s="2" t="inlineStr">
        <is>
          <t>Ekpricklav
Knärot
Skuggorangelav
Tallticka
Talltita
Vedskivlav
Dropptaggsvamp
Granbarkgnagare
Grovticka
Grönpyrola
Mindre märgborre
Nästlav
Blåsippa</t>
        </is>
      </c>
      <c r="S2">
        <f>HYPERLINK("https://klasma.github.io/Logging_SODERKOPING/artfynd/A 50388-2022.xlsx")</f>
        <v/>
      </c>
      <c r="T2">
        <f>HYPERLINK("https://klasma.github.io/Logging_SODERKOPING/kartor/A 50388-2022.png")</f>
        <v/>
      </c>
      <c r="U2">
        <f>HYPERLINK("https://klasma.github.io/Logging_SODERKOPING/knärot/A 50388-2022.png")</f>
        <v/>
      </c>
      <c r="V2">
        <f>HYPERLINK("https://klasma.github.io/Logging_SODERKOPING/klagomål/A 50388-2022.docx")</f>
        <v/>
      </c>
      <c r="W2">
        <f>HYPERLINK("https://klasma.github.io/Logging_SODERKOPING/klagomålsmail/A 50388-2022.docx")</f>
        <v/>
      </c>
      <c r="X2">
        <f>HYPERLINK("https://klasma.github.io/Logging_SODERKOPING/tillsyn/A 50388-2022.docx")</f>
        <v/>
      </c>
      <c r="Y2">
        <f>HYPERLINK("https://klasma.github.io/Logging_SODERKOPING/tillsynsmail/A 50388-2022.docx")</f>
        <v/>
      </c>
    </row>
    <row r="3" ht="15" customHeight="1">
      <c r="A3" t="inlineStr">
        <is>
          <t>A 50386-2022</t>
        </is>
      </c>
      <c r="B3" s="1" t="n">
        <v>44866</v>
      </c>
      <c r="C3" s="1" t="n">
        <v>45177</v>
      </c>
      <c r="D3" t="inlineStr">
        <is>
          <t>ÖSTERGÖTLANDS LÄN</t>
        </is>
      </c>
      <c r="E3" t="inlineStr">
        <is>
          <t>SÖDERKÖPING</t>
        </is>
      </c>
      <c r="G3" t="n">
        <v>3.9</v>
      </c>
      <c r="H3" t="n">
        <v>0</v>
      </c>
      <c r="I3" t="n">
        <v>6</v>
      </c>
      <c r="J3" t="n">
        <v>2</v>
      </c>
      <c r="K3" t="n">
        <v>0</v>
      </c>
      <c r="L3" t="n">
        <v>0</v>
      </c>
      <c r="M3" t="n">
        <v>0</v>
      </c>
      <c r="N3" t="n">
        <v>0</v>
      </c>
      <c r="O3" t="n">
        <v>2</v>
      </c>
      <c r="P3" t="n">
        <v>0</v>
      </c>
      <c r="Q3" t="n">
        <v>8</v>
      </c>
      <c r="R3" s="2" t="inlineStr">
        <is>
          <t>Rosa skärelav
Tallticka
Bronshjon
Granbarkgnagare
Kattfotslav
Kornig nållav
Kornknutmossa
Stubbspretmossa</t>
        </is>
      </c>
      <c r="S3">
        <f>HYPERLINK("https://klasma.github.io/Logging_SODERKOPING/artfynd/A 50386-2022.xlsx")</f>
        <v/>
      </c>
      <c r="T3">
        <f>HYPERLINK("https://klasma.github.io/Logging_SODERKOPING/kartor/A 50386-2022.png")</f>
        <v/>
      </c>
      <c r="V3">
        <f>HYPERLINK("https://klasma.github.io/Logging_SODERKOPING/klagomål/A 50386-2022.docx")</f>
        <v/>
      </c>
      <c r="W3">
        <f>HYPERLINK("https://klasma.github.io/Logging_SODERKOPING/klagomålsmail/A 50386-2022.docx")</f>
        <v/>
      </c>
      <c r="X3">
        <f>HYPERLINK("https://klasma.github.io/Logging_SODERKOPING/tillsyn/A 50386-2022.docx")</f>
        <v/>
      </c>
      <c r="Y3">
        <f>HYPERLINK("https://klasma.github.io/Logging_SODERKOPING/tillsynsmail/A 50386-2022.docx")</f>
        <v/>
      </c>
    </row>
    <row r="4" ht="15" customHeight="1">
      <c r="A4" t="inlineStr">
        <is>
          <t>A 13129-2022</t>
        </is>
      </c>
      <c r="B4" s="1" t="n">
        <v>44644</v>
      </c>
      <c r="C4" s="1" t="n">
        <v>45177</v>
      </c>
      <c r="D4" t="inlineStr">
        <is>
          <t>ÖSTERGÖTLANDS LÄN</t>
        </is>
      </c>
      <c r="E4" t="inlineStr">
        <is>
          <t>SÖDERKÖPING</t>
        </is>
      </c>
      <c r="G4" t="n">
        <v>3.1</v>
      </c>
      <c r="H4" t="n">
        <v>1</v>
      </c>
      <c r="I4" t="n">
        <v>1</v>
      </c>
      <c r="J4" t="n">
        <v>5</v>
      </c>
      <c r="K4" t="n">
        <v>0</v>
      </c>
      <c r="L4" t="n">
        <v>0</v>
      </c>
      <c r="M4" t="n">
        <v>0</v>
      </c>
      <c r="N4" t="n">
        <v>0</v>
      </c>
      <c r="O4" t="n">
        <v>5</v>
      </c>
      <c r="P4" t="n">
        <v>0</v>
      </c>
      <c r="Q4" t="n">
        <v>7</v>
      </c>
      <c r="R4" s="2" t="inlineStr">
        <is>
          <t>Gammelekslav
Oxtungssvamp
Rosa skärelav
Skuggorangelav
Tallticka
Blåmossa
Gullviva</t>
        </is>
      </c>
      <c r="S4">
        <f>HYPERLINK("https://klasma.github.io/Logging_SODERKOPING/artfynd/A 13129-2022.xlsx")</f>
        <v/>
      </c>
      <c r="T4">
        <f>HYPERLINK("https://klasma.github.io/Logging_SODERKOPING/kartor/A 13129-2022.png")</f>
        <v/>
      </c>
      <c r="V4">
        <f>HYPERLINK("https://klasma.github.io/Logging_SODERKOPING/klagomål/A 13129-2022.docx")</f>
        <v/>
      </c>
      <c r="W4">
        <f>HYPERLINK("https://klasma.github.io/Logging_SODERKOPING/klagomålsmail/A 13129-2022.docx")</f>
        <v/>
      </c>
      <c r="X4">
        <f>HYPERLINK("https://klasma.github.io/Logging_SODERKOPING/tillsyn/A 13129-2022.docx")</f>
        <v/>
      </c>
      <c r="Y4">
        <f>HYPERLINK("https://klasma.github.io/Logging_SODERKOPING/tillsynsmail/A 13129-2022.docx")</f>
        <v/>
      </c>
    </row>
    <row r="5" ht="15" customHeight="1">
      <c r="A5" t="inlineStr">
        <is>
          <t>A 8654-2021</t>
        </is>
      </c>
      <c r="B5" s="1" t="n">
        <v>44246</v>
      </c>
      <c r="C5" s="1" t="n">
        <v>45177</v>
      </c>
      <c r="D5" t="inlineStr">
        <is>
          <t>ÖSTERGÖTLANDS LÄN</t>
        </is>
      </c>
      <c r="E5" t="inlineStr">
        <is>
          <t>SÖDERKÖPING</t>
        </is>
      </c>
      <c r="G5" t="n">
        <v>1.5</v>
      </c>
      <c r="H5" t="n">
        <v>0</v>
      </c>
      <c r="I5" t="n">
        <v>1</v>
      </c>
      <c r="J5" t="n">
        <v>1</v>
      </c>
      <c r="K5" t="n">
        <v>1</v>
      </c>
      <c r="L5" t="n">
        <v>0</v>
      </c>
      <c r="M5" t="n">
        <v>0</v>
      </c>
      <c r="N5" t="n">
        <v>0</v>
      </c>
      <c r="O5" t="n">
        <v>2</v>
      </c>
      <c r="P5" t="n">
        <v>1</v>
      </c>
      <c r="Q5" t="n">
        <v>3</v>
      </c>
      <c r="R5" s="2" t="inlineStr">
        <is>
          <t>Gulvit blekspik
Ullticka
Granbarkgnagare</t>
        </is>
      </c>
      <c r="S5">
        <f>HYPERLINK("https://klasma.github.io/Logging_SODERKOPING/artfynd/A 8654-2021.xlsx")</f>
        <v/>
      </c>
      <c r="T5">
        <f>HYPERLINK("https://klasma.github.io/Logging_SODERKOPING/kartor/A 8654-2021.png")</f>
        <v/>
      </c>
      <c r="V5">
        <f>HYPERLINK("https://klasma.github.io/Logging_SODERKOPING/klagomål/A 8654-2021.docx")</f>
        <v/>
      </c>
      <c r="W5">
        <f>HYPERLINK("https://klasma.github.io/Logging_SODERKOPING/klagomålsmail/A 8654-2021.docx")</f>
        <v/>
      </c>
      <c r="X5">
        <f>HYPERLINK("https://klasma.github.io/Logging_SODERKOPING/tillsyn/A 8654-2021.docx")</f>
        <v/>
      </c>
      <c r="Y5">
        <f>HYPERLINK("https://klasma.github.io/Logging_SODERKOPING/tillsynsmail/A 8654-2021.docx")</f>
        <v/>
      </c>
    </row>
    <row r="6" ht="15" customHeight="1">
      <c r="A6" t="inlineStr">
        <is>
          <t>A 27142-2019</t>
        </is>
      </c>
      <c r="B6" s="1" t="n">
        <v>43608</v>
      </c>
      <c r="C6" s="1" t="n">
        <v>45177</v>
      </c>
      <c r="D6" t="inlineStr">
        <is>
          <t>ÖSTERGÖTLANDS LÄN</t>
        </is>
      </c>
      <c r="E6" t="inlineStr">
        <is>
          <t>SÖDERKÖPING</t>
        </is>
      </c>
      <c r="G6" t="n">
        <v>37.5</v>
      </c>
      <c r="H6" t="n">
        <v>0</v>
      </c>
      <c r="I6" t="n">
        <v>0</v>
      </c>
      <c r="J6" t="n">
        <v>2</v>
      </c>
      <c r="K6" t="n">
        <v>0</v>
      </c>
      <c r="L6" t="n">
        <v>0</v>
      </c>
      <c r="M6" t="n">
        <v>0</v>
      </c>
      <c r="N6" t="n">
        <v>0</v>
      </c>
      <c r="O6" t="n">
        <v>2</v>
      </c>
      <c r="P6" t="n">
        <v>0</v>
      </c>
      <c r="Q6" t="n">
        <v>2</v>
      </c>
      <c r="R6" s="2" t="inlineStr">
        <is>
          <t>Gul dropplav
Gullklöver</t>
        </is>
      </c>
      <c r="S6">
        <f>HYPERLINK("https://klasma.github.io/Logging_SODERKOPING/artfynd/A 27142-2019.xlsx")</f>
        <v/>
      </c>
      <c r="T6">
        <f>HYPERLINK("https://klasma.github.io/Logging_SODERKOPING/kartor/A 27142-2019.png")</f>
        <v/>
      </c>
      <c r="V6">
        <f>HYPERLINK("https://klasma.github.io/Logging_SODERKOPING/klagomål/A 27142-2019.docx")</f>
        <v/>
      </c>
      <c r="W6">
        <f>HYPERLINK("https://klasma.github.io/Logging_SODERKOPING/klagomålsmail/A 27142-2019.docx")</f>
        <v/>
      </c>
      <c r="X6">
        <f>HYPERLINK("https://klasma.github.io/Logging_SODERKOPING/tillsyn/A 27142-2019.docx")</f>
        <v/>
      </c>
      <c r="Y6">
        <f>HYPERLINK("https://klasma.github.io/Logging_SODERKOPING/tillsynsmail/A 27142-2019.docx")</f>
        <v/>
      </c>
    </row>
    <row r="7" ht="15" customHeight="1">
      <c r="A7" t="inlineStr">
        <is>
          <t>A 7879-2023</t>
        </is>
      </c>
      <c r="B7" s="1" t="n">
        <v>44973</v>
      </c>
      <c r="C7" s="1" t="n">
        <v>45177</v>
      </c>
      <c r="D7" t="inlineStr">
        <is>
          <t>ÖSTERGÖTLANDS LÄN</t>
        </is>
      </c>
      <c r="E7" t="inlineStr">
        <is>
          <t>SÖDERKÖPING</t>
        </is>
      </c>
      <c r="G7" t="n">
        <v>2.4</v>
      </c>
      <c r="H7" t="n">
        <v>0</v>
      </c>
      <c r="I7" t="n">
        <v>0</v>
      </c>
      <c r="J7" t="n">
        <v>1</v>
      </c>
      <c r="K7" t="n">
        <v>0</v>
      </c>
      <c r="L7" t="n">
        <v>1</v>
      </c>
      <c r="M7" t="n">
        <v>0</v>
      </c>
      <c r="N7" t="n">
        <v>0</v>
      </c>
      <c r="O7" t="n">
        <v>2</v>
      </c>
      <c r="P7" t="n">
        <v>1</v>
      </c>
      <c r="Q7" t="n">
        <v>2</v>
      </c>
      <c r="R7" s="2" t="inlineStr">
        <is>
          <t>Ask
Korskovall</t>
        </is>
      </c>
      <c r="S7">
        <f>HYPERLINK("https://klasma.github.io/Logging_SODERKOPING/artfynd/A 7879-2023.xlsx")</f>
        <v/>
      </c>
      <c r="T7">
        <f>HYPERLINK("https://klasma.github.io/Logging_SODERKOPING/kartor/A 7879-2023.png")</f>
        <v/>
      </c>
      <c r="V7">
        <f>HYPERLINK("https://klasma.github.io/Logging_SODERKOPING/klagomål/A 7879-2023.docx")</f>
        <v/>
      </c>
      <c r="W7">
        <f>HYPERLINK("https://klasma.github.io/Logging_SODERKOPING/klagomålsmail/A 7879-2023.docx")</f>
        <v/>
      </c>
      <c r="X7">
        <f>HYPERLINK("https://klasma.github.io/Logging_SODERKOPING/tillsyn/A 7879-2023.docx")</f>
        <v/>
      </c>
      <c r="Y7">
        <f>HYPERLINK("https://klasma.github.io/Logging_SODERKOPING/tillsynsmail/A 7879-2023.docx")</f>
        <v/>
      </c>
    </row>
    <row r="8" ht="15" customHeight="1">
      <c r="A8" t="inlineStr">
        <is>
          <t>A 27514-2020</t>
        </is>
      </c>
      <c r="B8" s="1" t="n">
        <v>43993</v>
      </c>
      <c r="C8" s="1" t="n">
        <v>45177</v>
      </c>
      <c r="D8" t="inlineStr">
        <is>
          <t>ÖSTERGÖTLANDS LÄN</t>
        </is>
      </c>
      <c r="E8" t="inlineStr">
        <is>
          <t>SÖDERKÖPING</t>
        </is>
      </c>
      <c r="G8" t="n">
        <v>3.8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</v>
      </c>
      <c r="R8" s="2" t="inlineStr">
        <is>
          <t>Tjockfotad fingersvamp</t>
        </is>
      </c>
      <c r="S8">
        <f>HYPERLINK("https://klasma.github.io/Logging_SODERKOPING/artfynd/A 27514-2020.xlsx")</f>
        <v/>
      </c>
      <c r="T8">
        <f>HYPERLINK("https://klasma.github.io/Logging_SODERKOPING/kartor/A 27514-2020.png")</f>
        <v/>
      </c>
      <c r="V8">
        <f>HYPERLINK("https://klasma.github.io/Logging_SODERKOPING/klagomål/A 27514-2020.docx")</f>
        <v/>
      </c>
      <c r="W8">
        <f>HYPERLINK("https://klasma.github.io/Logging_SODERKOPING/klagomålsmail/A 27514-2020.docx")</f>
        <v/>
      </c>
      <c r="X8">
        <f>HYPERLINK("https://klasma.github.io/Logging_SODERKOPING/tillsyn/A 27514-2020.docx")</f>
        <v/>
      </c>
      <c r="Y8">
        <f>HYPERLINK("https://klasma.github.io/Logging_SODERKOPING/tillsynsmail/A 27514-2020.docx")</f>
        <v/>
      </c>
    </row>
    <row r="9" ht="15" customHeight="1">
      <c r="A9" t="inlineStr">
        <is>
          <t>A 36769-2020</t>
        </is>
      </c>
      <c r="B9" s="1" t="n">
        <v>44053</v>
      </c>
      <c r="C9" s="1" t="n">
        <v>45177</v>
      </c>
      <c r="D9" t="inlineStr">
        <is>
          <t>ÖSTERGÖTLANDS LÄN</t>
        </is>
      </c>
      <c r="E9" t="inlineStr">
        <is>
          <t>SÖDERKÖPING</t>
        </is>
      </c>
      <c r="G9" t="n">
        <v>4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1</v>
      </c>
      <c r="P9" t="n">
        <v>1</v>
      </c>
      <c r="Q9" t="n">
        <v>1</v>
      </c>
      <c r="R9" s="2" t="inlineStr">
        <is>
          <t>Ask</t>
        </is>
      </c>
      <c r="S9">
        <f>HYPERLINK("https://klasma.github.io/Logging_SODERKOPING/artfynd/A 36769-2020.xlsx")</f>
        <v/>
      </c>
      <c r="T9">
        <f>HYPERLINK("https://klasma.github.io/Logging_SODERKOPING/kartor/A 36769-2020.png")</f>
        <v/>
      </c>
      <c r="V9">
        <f>HYPERLINK("https://klasma.github.io/Logging_SODERKOPING/klagomål/A 36769-2020.docx")</f>
        <v/>
      </c>
      <c r="W9">
        <f>HYPERLINK("https://klasma.github.io/Logging_SODERKOPING/klagomålsmail/A 36769-2020.docx")</f>
        <v/>
      </c>
      <c r="X9">
        <f>HYPERLINK("https://klasma.github.io/Logging_SODERKOPING/tillsyn/A 36769-2020.docx")</f>
        <v/>
      </c>
      <c r="Y9">
        <f>HYPERLINK("https://klasma.github.io/Logging_SODERKOPING/tillsynsmail/A 36769-2020.docx")</f>
        <v/>
      </c>
    </row>
    <row r="10" ht="15" customHeight="1">
      <c r="A10" t="inlineStr">
        <is>
          <t>A 57912-2020</t>
        </is>
      </c>
      <c r="B10" s="1" t="n">
        <v>44140</v>
      </c>
      <c r="C10" s="1" t="n">
        <v>45177</v>
      </c>
      <c r="D10" t="inlineStr">
        <is>
          <t>ÖSTERGÖTLANDS LÄN</t>
        </is>
      </c>
      <c r="E10" t="inlineStr">
        <is>
          <t>SÖDERKÖPING</t>
        </is>
      </c>
      <c r="G10" t="n">
        <v>12.3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n">
        <v>0</v>
      </c>
      <c r="Q10" t="n">
        <v>1</v>
      </c>
      <c r="R10" s="2" t="inlineStr">
        <is>
          <t>Gul dropplav</t>
        </is>
      </c>
      <c r="S10">
        <f>HYPERLINK("https://klasma.github.io/Logging_SODERKOPING/artfynd/A 57912-2020.xlsx")</f>
        <v/>
      </c>
      <c r="T10">
        <f>HYPERLINK("https://klasma.github.io/Logging_SODERKOPING/kartor/A 57912-2020.png")</f>
        <v/>
      </c>
      <c r="V10">
        <f>HYPERLINK("https://klasma.github.io/Logging_SODERKOPING/klagomål/A 57912-2020.docx")</f>
        <v/>
      </c>
      <c r="W10">
        <f>HYPERLINK("https://klasma.github.io/Logging_SODERKOPING/klagomålsmail/A 57912-2020.docx")</f>
        <v/>
      </c>
      <c r="X10">
        <f>HYPERLINK("https://klasma.github.io/Logging_SODERKOPING/tillsyn/A 57912-2020.docx")</f>
        <v/>
      </c>
      <c r="Y10">
        <f>HYPERLINK("https://klasma.github.io/Logging_SODERKOPING/tillsynsmail/A 57912-2020.docx")</f>
        <v/>
      </c>
    </row>
    <row r="11" ht="15" customHeight="1">
      <c r="A11" t="inlineStr">
        <is>
          <t>A 34171-2021</t>
        </is>
      </c>
      <c r="B11" s="1" t="n">
        <v>44379</v>
      </c>
      <c r="C11" s="1" t="n">
        <v>45177</v>
      </c>
      <c r="D11" t="inlineStr">
        <is>
          <t>ÖSTERGÖTLANDS LÄN</t>
        </is>
      </c>
      <c r="E11" t="inlineStr">
        <is>
          <t>SÖDERKÖPING</t>
        </is>
      </c>
      <c r="G11" t="n">
        <v>3.8</v>
      </c>
      <c r="H11" t="n">
        <v>0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s="2" t="inlineStr">
        <is>
          <t>Tjockfotad fingersvamp</t>
        </is>
      </c>
      <c r="S11">
        <f>HYPERLINK("https://klasma.github.io/Logging_SODERKOPING/artfynd/A 34171-2021.xlsx")</f>
        <v/>
      </c>
      <c r="T11">
        <f>HYPERLINK("https://klasma.github.io/Logging_SODERKOPING/kartor/A 34171-2021.png")</f>
        <v/>
      </c>
      <c r="V11">
        <f>HYPERLINK("https://klasma.github.io/Logging_SODERKOPING/klagomål/A 34171-2021.docx")</f>
        <v/>
      </c>
      <c r="W11">
        <f>HYPERLINK("https://klasma.github.io/Logging_SODERKOPING/klagomålsmail/A 34171-2021.docx")</f>
        <v/>
      </c>
      <c r="X11">
        <f>HYPERLINK("https://klasma.github.io/Logging_SODERKOPING/tillsyn/A 34171-2021.docx")</f>
        <v/>
      </c>
      <c r="Y11">
        <f>HYPERLINK("https://klasma.github.io/Logging_SODERKOPING/tillsynsmail/A 34171-2021.docx")</f>
        <v/>
      </c>
    </row>
    <row r="12" ht="15" customHeight="1">
      <c r="A12" t="inlineStr">
        <is>
          <t>A 42909-2021</t>
        </is>
      </c>
      <c r="B12" s="1" t="n">
        <v>44431</v>
      </c>
      <c r="C12" s="1" t="n">
        <v>45177</v>
      </c>
      <c r="D12" t="inlineStr">
        <is>
          <t>ÖSTERGÖTLANDS LÄN</t>
        </is>
      </c>
      <c r="E12" t="inlineStr">
        <is>
          <t>SÖDERKÖPING</t>
        </is>
      </c>
      <c r="G12" t="n">
        <v>0.8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0</v>
      </c>
      <c r="O12" t="n">
        <v>1</v>
      </c>
      <c r="P12" t="n">
        <v>1</v>
      </c>
      <c r="Q12" t="n">
        <v>1</v>
      </c>
      <c r="R12" s="2" t="inlineStr">
        <is>
          <t>Skogsalm</t>
        </is>
      </c>
      <c r="S12">
        <f>HYPERLINK("https://klasma.github.io/Logging_SODERKOPING/artfynd/A 42909-2021.xlsx")</f>
        <v/>
      </c>
      <c r="T12">
        <f>HYPERLINK("https://klasma.github.io/Logging_SODERKOPING/kartor/A 42909-2021.png")</f>
        <v/>
      </c>
      <c r="V12">
        <f>HYPERLINK("https://klasma.github.io/Logging_SODERKOPING/klagomål/A 42909-2021.docx")</f>
        <v/>
      </c>
      <c r="W12">
        <f>HYPERLINK("https://klasma.github.io/Logging_SODERKOPING/klagomålsmail/A 42909-2021.docx")</f>
        <v/>
      </c>
      <c r="X12">
        <f>HYPERLINK("https://klasma.github.io/Logging_SODERKOPING/tillsyn/A 42909-2021.docx")</f>
        <v/>
      </c>
      <c r="Y12">
        <f>HYPERLINK("https://klasma.github.io/Logging_SODERKOPING/tillsynsmail/A 42909-2021.docx")</f>
        <v/>
      </c>
    </row>
    <row r="13" ht="15" customHeight="1">
      <c r="A13" t="inlineStr">
        <is>
          <t>A 56668-2021</t>
        </is>
      </c>
      <c r="B13" s="1" t="n">
        <v>44481</v>
      </c>
      <c r="C13" s="1" t="n">
        <v>45177</v>
      </c>
      <c r="D13" t="inlineStr">
        <is>
          <t>ÖSTERGÖTLANDS LÄN</t>
        </is>
      </c>
      <c r="E13" t="inlineStr">
        <is>
          <t>SÖDERKÖPING</t>
        </is>
      </c>
      <c r="G13" t="n">
        <v>11.2</v>
      </c>
      <c r="H13" t="n">
        <v>1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1</v>
      </c>
      <c r="Q13" t="n">
        <v>1</v>
      </c>
      <c r="R13" s="2" t="inlineStr">
        <is>
          <t>Knärot</t>
        </is>
      </c>
      <c r="S13">
        <f>HYPERLINK("https://klasma.github.io/Logging_SODERKOPING/artfynd/A 56668-2021.xlsx")</f>
        <v/>
      </c>
      <c r="T13">
        <f>HYPERLINK("https://klasma.github.io/Logging_SODERKOPING/kartor/A 56668-2021.png")</f>
        <v/>
      </c>
      <c r="U13">
        <f>HYPERLINK("https://klasma.github.io/Logging_SODERKOPING/knärot/A 56668-2021.png")</f>
        <v/>
      </c>
      <c r="V13">
        <f>HYPERLINK("https://klasma.github.io/Logging_SODERKOPING/klagomål/A 56668-2021.docx")</f>
        <v/>
      </c>
      <c r="W13">
        <f>HYPERLINK("https://klasma.github.io/Logging_SODERKOPING/klagomålsmail/A 56668-2021.docx")</f>
        <v/>
      </c>
      <c r="X13">
        <f>HYPERLINK("https://klasma.github.io/Logging_SODERKOPING/tillsyn/A 56668-2021.docx")</f>
        <v/>
      </c>
      <c r="Y13">
        <f>HYPERLINK("https://klasma.github.io/Logging_SODERKOPING/tillsynsmail/A 56668-2021.docx")</f>
        <v/>
      </c>
    </row>
    <row r="14" ht="15" customHeight="1">
      <c r="A14" t="inlineStr">
        <is>
          <t>A 35709-2018</t>
        </is>
      </c>
      <c r="B14" s="1" t="n">
        <v>43326</v>
      </c>
      <c r="C14" s="1" t="n">
        <v>45177</v>
      </c>
      <c r="D14" t="inlineStr">
        <is>
          <t>ÖSTERGÖTLANDS LÄN</t>
        </is>
      </c>
      <c r="E14" t="inlineStr">
        <is>
          <t>SÖDERKÖPING</t>
        </is>
      </c>
      <c r="G14" t="n">
        <v>4.4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36523-2018</t>
        </is>
      </c>
      <c r="B15" s="1" t="n">
        <v>43328</v>
      </c>
      <c r="C15" s="1" t="n">
        <v>45177</v>
      </c>
      <c r="D15" t="inlineStr">
        <is>
          <t>ÖSTERGÖTLANDS LÄN</t>
        </is>
      </c>
      <c r="E15" t="inlineStr">
        <is>
          <t>SÖDERKÖPING</t>
        </is>
      </c>
      <c r="G15" t="n">
        <v>1.4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52396-2018</t>
        </is>
      </c>
      <c r="B16" s="1" t="n">
        <v>43388</v>
      </c>
      <c r="C16" s="1" t="n">
        <v>45177</v>
      </c>
      <c r="D16" t="inlineStr">
        <is>
          <t>ÖSTERGÖTLANDS LÄN</t>
        </is>
      </c>
      <c r="E16" t="inlineStr">
        <is>
          <t>SÖDERKÖPING</t>
        </is>
      </c>
      <c r="G16" t="n">
        <v>2.9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60512-2018</t>
        </is>
      </c>
      <c r="B17" s="1" t="n">
        <v>43406</v>
      </c>
      <c r="C17" s="1" t="n">
        <v>45177</v>
      </c>
      <c r="D17" t="inlineStr">
        <is>
          <t>ÖSTERGÖTLANDS LÄN</t>
        </is>
      </c>
      <c r="E17" t="inlineStr">
        <is>
          <t>SÖDERKÖPING</t>
        </is>
      </c>
      <c r="G17" t="n">
        <v>0.8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58206-2018</t>
        </is>
      </c>
      <c r="B18" s="1" t="n">
        <v>43408</v>
      </c>
      <c r="C18" s="1" t="n">
        <v>45177</v>
      </c>
      <c r="D18" t="inlineStr">
        <is>
          <t>ÖSTERGÖTLANDS LÄN</t>
        </is>
      </c>
      <c r="E18" t="inlineStr">
        <is>
          <t>SÖDERKÖPING</t>
        </is>
      </c>
      <c r="G18" t="n">
        <v>0.2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58208-2018</t>
        </is>
      </c>
      <c r="B19" s="1" t="n">
        <v>43408</v>
      </c>
      <c r="C19" s="1" t="n">
        <v>45177</v>
      </c>
      <c r="D19" t="inlineStr">
        <is>
          <t>ÖSTERGÖTLANDS LÄN</t>
        </is>
      </c>
      <c r="E19" t="inlineStr">
        <is>
          <t>SÖDERKÖPING</t>
        </is>
      </c>
      <c r="G19" t="n">
        <v>0.2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62730-2018</t>
        </is>
      </c>
      <c r="B20" s="1" t="n">
        <v>43413</v>
      </c>
      <c r="C20" s="1" t="n">
        <v>45177</v>
      </c>
      <c r="D20" t="inlineStr">
        <is>
          <t>ÖSTERGÖTLANDS LÄN</t>
        </is>
      </c>
      <c r="E20" t="inlineStr">
        <is>
          <t>SÖDERKÖPING</t>
        </is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64277-2018</t>
        </is>
      </c>
      <c r="B21" s="1" t="n">
        <v>43419</v>
      </c>
      <c r="C21" s="1" t="n">
        <v>45177</v>
      </c>
      <c r="D21" t="inlineStr">
        <is>
          <t>ÖSTERGÖTLANDS LÄN</t>
        </is>
      </c>
      <c r="E21" t="inlineStr">
        <is>
          <t>SÖDERKÖPING</t>
        </is>
      </c>
      <c r="G21" t="n">
        <v>3.1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64268-2018</t>
        </is>
      </c>
      <c r="B22" s="1" t="n">
        <v>43419</v>
      </c>
      <c r="C22" s="1" t="n">
        <v>45177</v>
      </c>
      <c r="D22" t="inlineStr">
        <is>
          <t>ÖSTERGÖTLANDS LÄN</t>
        </is>
      </c>
      <c r="E22" t="inlineStr">
        <is>
          <t>SÖDERKÖPING</t>
        </is>
      </c>
      <c r="G22" t="n">
        <v>2.5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62600-2018</t>
        </is>
      </c>
      <c r="B23" s="1" t="n">
        <v>43426</v>
      </c>
      <c r="C23" s="1" t="n">
        <v>45177</v>
      </c>
      <c r="D23" t="inlineStr">
        <is>
          <t>ÖSTERGÖTLANDS LÄN</t>
        </is>
      </c>
      <c r="E23" t="inlineStr">
        <is>
          <t>SÖDERKÖPING</t>
        </is>
      </c>
      <c r="G23" t="n">
        <v>1.6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62611-2018</t>
        </is>
      </c>
      <c r="B24" s="1" t="n">
        <v>43426</v>
      </c>
      <c r="C24" s="1" t="n">
        <v>45177</v>
      </c>
      <c r="D24" t="inlineStr">
        <is>
          <t>ÖSTERGÖTLANDS LÄN</t>
        </is>
      </c>
      <c r="E24" t="inlineStr">
        <is>
          <t>SÖDERKÖPING</t>
        </is>
      </c>
      <c r="G24" t="n">
        <v>0.5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65278-2018</t>
        </is>
      </c>
      <c r="B25" s="1" t="n">
        <v>43432</v>
      </c>
      <c r="C25" s="1" t="n">
        <v>45177</v>
      </c>
      <c r="D25" t="inlineStr">
        <is>
          <t>ÖSTERGÖTLANDS LÄN</t>
        </is>
      </c>
      <c r="E25" t="inlineStr">
        <is>
          <t>SÖDERKÖPING</t>
        </is>
      </c>
      <c r="G25" t="n">
        <v>1.9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70764-2018</t>
        </is>
      </c>
      <c r="B26" s="1" t="n">
        <v>43451</v>
      </c>
      <c r="C26" s="1" t="n">
        <v>45177</v>
      </c>
      <c r="D26" t="inlineStr">
        <is>
          <t>ÖSTERGÖTLANDS LÄN</t>
        </is>
      </c>
      <c r="E26" t="inlineStr">
        <is>
          <t>SÖDERKÖPING</t>
        </is>
      </c>
      <c r="G26" t="n">
        <v>5.3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71018-2018</t>
        </is>
      </c>
      <c r="B27" s="1" t="n">
        <v>43452</v>
      </c>
      <c r="C27" s="1" t="n">
        <v>45177</v>
      </c>
      <c r="D27" t="inlineStr">
        <is>
          <t>ÖSTERGÖTLANDS LÄN</t>
        </is>
      </c>
      <c r="E27" t="inlineStr">
        <is>
          <t>SÖDERKÖPING</t>
        </is>
      </c>
      <c r="G27" t="n">
        <v>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72426-2018</t>
        </is>
      </c>
      <c r="B28" s="1" t="n">
        <v>43461</v>
      </c>
      <c r="C28" s="1" t="n">
        <v>45177</v>
      </c>
      <c r="D28" t="inlineStr">
        <is>
          <t>ÖSTERGÖTLANDS LÄN</t>
        </is>
      </c>
      <c r="E28" t="inlineStr">
        <is>
          <t>SÖDERKÖPING</t>
        </is>
      </c>
      <c r="G28" t="n">
        <v>0.5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4763-2019</t>
        </is>
      </c>
      <c r="B29" s="1" t="n">
        <v>43486</v>
      </c>
      <c r="C29" s="1" t="n">
        <v>45177</v>
      </c>
      <c r="D29" t="inlineStr">
        <is>
          <t>ÖSTERGÖTLANDS LÄN</t>
        </is>
      </c>
      <c r="E29" t="inlineStr">
        <is>
          <t>SÖDERKÖPING</t>
        </is>
      </c>
      <c r="G29" t="n">
        <v>4.9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11105-2019</t>
        </is>
      </c>
      <c r="B30" s="1" t="n">
        <v>43516</v>
      </c>
      <c r="C30" s="1" t="n">
        <v>45177</v>
      </c>
      <c r="D30" t="inlineStr">
        <is>
          <t>ÖSTERGÖTLANDS LÄN</t>
        </is>
      </c>
      <c r="E30" t="inlineStr">
        <is>
          <t>SÖDERKÖPING</t>
        </is>
      </c>
      <c r="G30" t="n">
        <v>1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11099-2019</t>
        </is>
      </c>
      <c r="B31" s="1" t="n">
        <v>43516</v>
      </c>
      <c r="C31" s="1" t="n">
        <v>45177</v>
      </c>
      <c r="D31" t="inlineStr">
        <is>
          <t>ÖSTERGÖTLANDS LÄN</t>
        </is>
      </c>
      <c r="E31" t="inlineStr">
        <is>
          <t>SÖDERKÖPING</t>
        </is>
      </c>
      <c r="G31" t="n">
        <v>5.4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12698-2019</t>
        </is>
      </c>
      <c r="B32" s="1" t="n">
        <v>43524</v>
      </c>
      <c r="C32" s="1" t="n">
        <v>45177</v>
      </c>
      <c r="D32" t="inlineStr">
        <is>
          <t>ÖSTERGÖTLANDS LÄN</t>
        </is>
      </c>
      <c r="E32" t="inlineStr">
        <is>
          <t>SÖDERKÖPING</t>
        </is>
      </c>
      <c r="G32" t="n">
        <v>1.6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13259-2019</t>
        </is>
      </c>
      <c r="B33" s="1" t="n">
        <v>43528</v>
      </c>
      <c r="C33" s="1" t="n">
        <v>45177</v>
      </c>
      <c r="D33" t="inlineStr">
        <is>
          <t>ÖSTERGÖTLANDS LÄN</t>
        </is>
      </c>
      <c r="E33" t="inlineStr">
        <is>
          <t>SÖDERKÖPING</t>
        </is>
      </c>
      <c r="G33" t="n">
        <v>8.1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13262-2019</t>
        </is>
      </c>
      <c r="B34" s="1" t="n">
        <v>43529</v>
      </c>
      <c r="C34" s="1" t="n">
        <v>45177</v>
      </c>
      <c r="D34" t="inlineStr">
        <is>
          <t>ÖSTERGÖTLANDS LÄN</t>
        </is>
      </c>
      <c r="E34" t="inlineStr">
        <is>
          <t>SÖDERKÖPING</t>
        </is>
      </c>
      <c r="G34" t="n">
        <v>14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17419-2019</t>
        </is>
      </c>
      <c r="B35" s="1" t="n">
        <v>43553</v>
      </c>
      <c r="C35" s="1" t="n">
        <v>45177</v>
      </c>
      <c r="D35" t="inlineStr">
        <is>
          <t>ÖSTERGÖTLANDS LÄN</t>
        </is>
      </c>
      <c r="E35" t="inlineStr">
        <is>
          <t>SÖDERKÖPING</t>
        </is>
      </c>
      <c r="G35" t="n">
        <v>2.6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18954-2019</t>
        </is>
      </c>
      <c r="B36" s="1" t="n">
        <v>43563</v>
      </c>
      <c r="C36" s="1" t="n">
        <v>45177</v>
      </c>
      <c r="D36" t="inlineStr">
        <is>
          <t>ÖSTERGÖTLANDS LÄN</t>
        </is>
      </c>
      <c r="E36" t="inlineStr">
        <is>
          <t>SÖDERKÖPING</t>
        </is>
      </c>
      <c r="G36" t="n">
        <v>2.8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35134-2019</t>
        </is>
      </c>
      <c r="B37" s="1" t="n">
        <v>43661</v>
      </c>
      <c r="C37" s="1" t="n">
        <v>45177</v>
      </c>
      <c r="D37" t="inlineStr">
        <is>
          <t>ÖSTERGÖTLANDS LÄN</t>
        </is>
      </c>
      <c r="E37" t="inlineStr">
        <is>
          <t>SÖDERKÖPING</t>
        </is>
      </c>
      <c r="G37" t="n">
        <v>2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36827-2019</t>
        </is>
      </c>
      <c r="B38" s="1" t="n">
        <v>43674</v>
      </c>
      <c r="C38" s="1" t="n">
        <v>45177</v>
      </c>
      <c r="D38" t="inlineStr">
        <is>
          <t>ÖSTERGÖTLANDS LÄN</t>
        </is>
      </c>
      <c r="E38" t="inlineStr">
        <is>
          <t>SÖDERKÖPING</t>
        </is>
      </c>
      <c r="G38" t="n">
        <v>0.9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36826-2019</t>
        </is>
      </c>
      <c r="B39" s="1" t="n">
        <v>43674</v>
      </c>
      <c r="C39" s="1" t="n">
        <v>45177</v>
      </c>
      <c r="D39" t="inlineStr">
        <is>
          <t>ÖSTERGÖTLANDS LÄN</t>
        </is>
      </c>
      <c r="E39" t="inlineStr">
        <is>
          <t>SÖDERKÖPING</t>
        </is>
      </c>
      <c r="G39" t="n">
        <v>1.9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38295-2019</t>
        </is>
      </c>
      <c r="B40" s="1" t="n">
        <v>43684</v>
      </c>
      <c r="C40" s="1" t="n">
        <v>45177</v>
      </c>
      <c r="D40" t="inlineStr">
        <is>
          <t>ÖSTERGÖTLANDS LÄN</t>
        </is>
      </c>
      <c r="E40" t="inlineStr">
        <is>
          <t>SÖDERKÖPING</t>
        </is>
      </c>
      <c r="G40" t="n">
        <v>1.3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40438-2019</t>
        </is>
      </c>
      <c r="B41" s="1" t="n">
        <v>43696</v>
      </c>
      <c r="C41" s="1" t="n">
        <v>45177</v>
      </c>
      <c r="D41" t="inlineStr">
        <is>
          <t>ÖSTERGÖTLANDS LÄN</t>
        </is>
      </c>
      <c r="E41" t="inlineStr">
        <is>
          <t>SÖDERKÖPING</t>
        </is>
      </c>
      <c r="G41" t="n">
        <v>5.9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41907-2019</t>
        </is>
      </c>
      <c r="B42" s="1" t="n">
        <v>43697</v>
      </c>
      <c r="C42" s="1" t="n">
        <v>45177</v>
      </c>
      <c r="D42" t="inlineStr">
        <is>
          <t>ÖSTERGÖTLANDS LÄN</t>
        </is>
      </c>
      <c r="E42" t="inlineStr">
        <is>
          <t>SÖDERKÖPING</t>
        </is>
      </c>
      <c r="G42" t="n">
        <v>1.1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41903-2019</t>
        </is>
      </c>
      <c r="B43" s="1" t="n">
        <v>43697</v>
      </c>
      <c r="C43" s="1" t="n">
        <v>45177</v>
      </c>
      <c r="D43" t="inlineStr">
        <is>
          <t>ÖSTERGÖTLANDS LÄN</t>
        </is>
      </c>
      <c r="E43" t="inlineStr">
        <is>
          <t>SÖDERKÖPING</t>
        </is>
      </c>
      <c r="G43" t="n">
        <v>1.1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40985-2019</t>
        </is>
      </c>
      <c r="B44" s="1" t="n">
        <v>43697</v>
      </c>
      <c r="C44" s="1" t="n">
        <v>45177</v>
      </c>
      <c r="D44" t="inlineStr">
        <is>
          <t>ÖSTERGÖTLANDS LÄN</t>
        </is>
      </c>
      <c r="E44" t="inlineStr">
        <is>
          <t>SÖDERKÖPING</t>
        </is>
      </c>
      <c r="G44" t="n">
        <v>0.6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41127-2019</t>
        </is>
      </c>
      <c r="B45" s="1" t="n">
        <v>43698</v>
      </c>
      <c r="C45" s="1" t="n">
        <v>45177</v>
      </c>
      <c r="D45" t="inlineStr">
        <is>
          <t>ÖSTERGÖTLANDS LÄN</t>
        </is>
      </c>
      <c r="E45" t="inlineStr">
        <is>
          <t>SÖDERKÖPING</t>
        </is>
      </c>
      <c r="G45" t="n">
        <v>1.1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42885-2019</t>
        </is>
      </c>
      <c r="B46" s="1" t="n">
        <v>43705</v>
      </c>
      <c r="C46" s="1" t="n">
        <v>45177</v>
      </c>
      <c r="D46" t="inlineStr">
        <is>
          <t>ÖSTERGÖTLANDS LÄN</t>
        </is>
      </c>
      <c r="E46" t="inlineStr">
        <is>
          <t>SÖDERKÖPING</t>
        </is>
      </c>
      <c r="G46" t="n">
        <v>0.7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42891-2019</t>
        </is>
      </c>
      <c r="B47" s="1" t="n">
        <v>43705</v>
      </c>
      <c r="C47" s="1" t="n">
        <v>45177</v>
      </c>
      <c r="D47" t="inlineStr">
        <is>
          <t>ÖSTERGÖTLANDS LÄN</t>
        </is>
      </c>
      <c r="E47" t="inlineStr">
        <is>
          <t>SÖDERKÖPING</t>
        </is>
      </c>
      <c r="G47" t="n">
        <v>1.5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42931-2019</t>
        </is>
      </c>
      <c r="B48" s="1" t="n">
        <v>43705</v>
      </c>
      <c r="C48" s="1" t="n">
        <v>45177</v>
      </c>
      <c r="D48" t="inlineStr">
        <is>
          <t>ÖSTERGÖTLANDS LÄN</t>
        </is>
      </c>
      <c r="E48" t="inlineStr">
        <is>
          <t>SÖDERKÖPING</t>
        </is>
      </c>
      <c r="G48" t="n">
        <v>3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43439-2019</t>
        </is>
      </c>
      <c r="B49" s="1" t="n">
        <v>43706</v>
      </c>
      <c r="C49" s="1" t="n">
        <v>45177</v>
      </c>
      <c r="D49" t="inlineStr">
        <is>
          <t>ÖSTERGÖTLANDS LÄN</t>
        </is>
      </c>
      <c r="E49" t="inlineStr">
        <is>
          <t>SÖDERKÖPING</t>
        </is>
      </c>
      <c r="G49" t="n">
        <v>0.5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43764-2019</t>
        </is>
      </c>
      <c r="B50" s="1" t="n">
        <v>43707</v>
      </c>
      <c r="C50" s="1" t="n">
        <v>45177</v>
      </c>
      <c r="D50" t="inlineStr">
        <is>
          <t>ÖSTERGÖTLANDS LÄN</t>
        </is>
      </c>
      <c r="E50" t="inlineStr">
        <is>
          <t>SÖDERKÖPING</t>
        </is>
      </c>
      <c r="G50" t="n">
        <v>1.1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46688-2019</t>
        </is>
      </c>
      <c r="B51" s="1" t="n">
        <v>43719</v>
      </c>
      <c r="C51" s="1" t="n">
        <v>45177</v>
      </c>
      <c r="D51" t="inlineStr">
        <is>
          <t>ÖSTERGÖTLANDS LÄN</t>
        </is>
      </c>
      <c r="E51" t="inlineStr">
        <is>
          <t>SÖDERKÖPING</t>
        </is>
      </c>
      <c r="G51" t="n">
        <v>0.6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52520-2019</t>
        </is>
      </c>
      <c r="B52" s="1" t="n">
        <v>43745</v>
      </c>
      <c r="C52" s="1" t="n">
        <v>45177</v>
      </c>
      <c r="D52" t="inlineStr">
        <is>
          <t>ÖSTERGÖTLANDS LÄN</t>
        </is>
      </c>
      <c r="E52" t="inlineStr">
        <is>
          <t>SÖDERKÖPING</t>
        </is>
      </c>
      <c r="G52" t="n">
        <v>30.5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55938-2019</t>
        </is>
      </c>
      <c r="B53" s="1" t="n">
        <v>43760</v>
      </c>
      <c r="C53" s="1" t="n">
        <v>45177</v>
      </c>
      <c r="D53" t="inlineStr">
        <is>
          <t>ÖSTERGÖTLANDS LÄN</t>
        </is>
      </c>
      <c r="E53" t="inlineStr">
        <is>
          <t>SÖDERKÖPING</t>
        </is>
      </c>
      <c r="G53" t="n">
        <v>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57508-2019</t>
        </is>
      </c>
      <c r="B54" s="1" t="n">
        <v>43767</v>
      </c>
      <c r="C54" s="1" t="n">
        <v>45177</v>
      </c>
      <c r="D54" t="inlineStr">
        <is>
          <t>ÖSTERGÖTLANDS LÄN</t>
        </is>
      </c>
      <c r="E54" t="inlineStr">
        <is>
          <t>SÖDERKÖPING</t>
        </is>
      </c>
      <c r="F54" t="inlineStr">
        <is>
          <t>Allmännings- och besparingsskogar</t>
        </is>
      </c>
      <c r="G54" t="n">
        <v>4.7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58906-2019</t>
        </is>
      </c>
      <c r="B55" s="1" t="n">
        <v>43774</v>
      </c>
      <c r="C55" s="1" t="n">
        <v>45177</v>
      </c>
      <c r="D55" t="inlineStr">
        <is>
          <t>ÖSTERGÖTLANDS LÄN</t>
        </is>
      </c>
      <c r="E55" t="inlineStr">
        <is>
          <t>SÖDERKÖPING</t>
        </is>
      </c>
      <c r="G55" t="n">
        <v>3.7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59884-2019</t>
        </is>
      </c>
      <c r="B56" s="1" t="n">
        <v>43777</v>
      </c>
      <c r="C56" s="1" t="n">
        <v>45177</v>
      </c>
      <c r="D56" t="inlineStr">
        <is>
          <t>ÖSTERGÖTLANDS LÄN</t>
        </is>
      </c>
      <c r="E56" t="inlineStr">
        <is>
          <t>SÖDERKÖPING</t>
        </is>
      </c>
      <c r="G56" t="n">
        <v>3.3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61995-2019</t>
        </is>
      </c>
      <c r="B57" s="1" t="n">
        <v>43787</v>
      </c>
      <c r="C57" s="1" t="n">
        <v>45177</v>
      </c>
      <c r="D57" t="inlineStr">
        <is>
          <t>ÖSTERGÖTLANDS LÄN</t>
        </is>
      </c>
      <c r="E57" t="inlineStr">
        <is>
          <t>SÖDERKÖPING</t>
        </is>
      </c>
      <c r="G57" t="n">
        <v>1.5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63830-2019</t>
        </is>
      </c>
      <c r="B58" s="1" t="n">
        <v>43795</v>
      </c>
      <c r="C58" s="1" t="n">
        <v>45177</v>
      </c>
      <c r="D58" t="inlineStr">
        <is>
          <t>ÖSTERGÖTLANDS LÄN</t>
        </is>
      </c>
      <c r="E58" t="inlineStr">
        <is>
          <t>SÖDERKÖPING</t>
        </is>
      </c>
      <c r="G58" t="n">
        <v>4.1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64234-2019</t>
        </is>
      </c>
      <c r="B59" s="1" t="n">
        <v>43797</v>
      </c>
      <c r="C59" s="1" t="n">
        <v>45177</v>
      </c>
      <c r="D59" t="inlineStr">
        <is>
          <t>ÖSTERGÖTLANDS LÄN</t>
        </is>
      </c>
      <c r="E59" t="inlineStr">
        <is>
          <t>SÖDERKÖPING</t>
        </is>
      </c>
      <c r="G59" t="n">
        <v>8.199999999999999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65538-2019</t>
        </is>
      </c>
      <c r="B60" s="1" t="n">
        <v>43803</v>
      </c>
      <c r="C60" s="1" t="n">
        <v>45177</v>
      </c>
      <c r="D60" t="inlineStr">
        <is>
          <t>ÖSTERGÖTLANDS LÄN</t>
        </is>
      </c>
      <c r="E60" t="inlineStr">
        <is>
          <t>SÖDERKÖPING</t>
        </is>
      </c>
      <c r="G60" t="n">
        <v>0.9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66077-2019</t>
        </is>
      </c>
      <c r="B61" s="1" t="n">
        <v>43807</v>
      </c>
      <c r="C61" s="1" t="n">
        <v>45177</v>
      </c>
      <c r="D61" t="inlineStr">
        <is>
          <t>ÖSTERGÖTLANDS LÄN</t>
        </is>
      </c>
      <c r="E61" t="inlineStr">
        <is>
          <t>SÖDERKÖPING</t>
        </is>
      </c>
      <c r="G61" t="n">
        <v>0.8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51-2020</t>
        </is>
      </c>
      <c r="B62" s="1" t="n">
        <v>43832</v>
      </c>
      <c r="C62" s="1" t="n">
        <v>45177</v>
      </c>
      <c r="D62" t="inlineStr">
        <is>
          <t>ÖSTERGÖTLANDS LÄN</t>
        </is>
      </c>
      <c r="E62" t="inlineStr">
        <is>
          <t>SÖDERKÖPING</t>
        </is>
      </c>
      <c r="G62" t="n">
        <v>2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32-2020</t>
        </is>
      </c>
      <c r="B63" s="1" t="n">
        <v>43832</v>
      </c>
      <c r="C63" s="1" t="n">
        <v>45177</v>
      </c>
      <c r="D63" t="inlineStr">
        <is>
          <t>ÖSTERGÖTLANDS LÄN</t>
        </is>
      </c>
      <c r="E63" t="inlineStr">
        <is>
          <t>SÖDERKÖPING</t>
        </is>
      </c>
      <c r="G63" t="n">
        <v>1.3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2111-2020</t>
        </is>
      </c>
      <c r="B64" s="1" t="n">
        <v>43846</v>
      </c>
      <c r="C64" s="1" t="n">
        <v>45177</v>
      </c>
      <c r="D64" t="inlineStr">
        <is>
          <t>ÖSTERGÖTLANDS LÄN</t>
        </is>
      </c>
      <c r="E64" t="inlineStr">
        <is>
          <t>SÖDERKÖPING</t>
        </is>
      </c>
      <c r="G64" t="n">
        <v>1.6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4955-2020</t>
        </is>
      </c>
      <c r="B65" s="1" t="n">
        <v>43859</v>
      </c>
      <c r="C65" s="1" t="n">
        <v>45177</v>
      </c>
      <c r="D65" t="inlineStr">
        <is>
          <t>ÖSTERGÖTLANDS LÄN</t>
        </is>
      </c>
      <c r="E65" t="inlineStr">
        <is>
          <t>SÖDERKÖPING</t>
        </is>
      </c>
      <c r="G65" t="n">
        <v>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4988-2020</t>
        </is>
      </c>
      <c r="B66" s="1" t="n">
        <v>43859</v>
      </c>
      <c r="C66" s="1" t="n">
        <v>45177</v>
      </c>
      <c r="D66" t="inlineStr">
        <is>
          <t>ÖSTERGÖTLANDS LÄN</t>
        </is>
      </c>
      <c r="E66" t="inlineStr">
        <is>
          <t>SÖDERKÖPING</t>
        </is>
      </c>
      <c r="G66" t="n">
        <v>0.4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4977-2020</t>
        </is>
      </c>
      <c r="B67" s="1" t="n">
        <v>43859</v>
      </c>
      <c r="C67" s="1" t="n">
        <v>45177</v>
      </c>
      <c r="D67" t="inlineStr">
        <is>
          <t>ÖSTERGÖTLANDS LÄN</t>
        </is>
      </c>
      <c r="E67" t="inlineStr">
        <is>
          <t>SÖDERKÖPING</t>
        </is>
      </c>
      <c r="G67" t="n">
        <v>1.2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5293-2020</t>
        </is>
      </c>
      <c r="B68" s="1" t="n">
        <v>43860</v>
      </c>
      <c r="C68" s="1" t="n">
        <v>45177</v>
      </c>
      <c r="D68" t="inlineStr">
        <is>
          <t>ÖSTERGÖTLANDS LÄN</t>
        </is>
      </c>
      <c r="E68" t="inlineStr">
        <is>
          <t>SÖDERKÖPING</t>
        </is>
      </c>
      <c r="G68" t="n">
        <v>2.1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5660-2020</t>
        </is>
      </c>
      <c r="B69" s="1" t="n">
        <v>43861</v>
      </c>
      <c r="C69" s="1" t="n">
        <v>45177</v>
      </c>
      <c r="D69" t="inlineStr">
        <is>
          <t>ÖSTERGÖTLANDS LÄN</t>
        </is>
      </c>
      <c r="E69" t="inlineStr">
        <is>
          <t>SÖDERKÖPING</t>
        </is>
      </c>
      <c r="G69" t="n">
        <v>0.9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6180-2020</t>
        </is>
      </c>
      <c r="B70" s="1" t="n">
        <v>43865</v>
      </c>
      <c r="C70" s="1" t="n">
        <v>45177</v>
      </c>
      <c r="D70" t="inlineStr">
        <is>
          <t>ÖSTERGÖTLANDS LÄN</t>
        </is>
      </c>
      <c r="E70" t="inlineStr">
        <is>
          <t>SÖDERKÖPING</t>
        </is>
      </c>
      <c r="G70" t="n">
        <v>3.7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6712-2020</t>
        </is>
      </c>
      <c r="B71" s="1" t="n">
        <v>43867</v>
      </c>
      <c r="C71" s="1" t="n">
        <v>45177</v>
      </c>
      <c r="D71" t="inlineStr">
        <is>
          <t>ÖSTERGÖTLANDS LÄN</t>
        </is>
      </c>
      <c r="E71" t="inlineStr">
        <is>
          <t>SÖDERKÖPING</t>
        </is>
      </c>
      <c r="G71" t="n">
        <v>5.4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6708-2020</t>
        </is>
      </c>
      <c r="B72" s="1" t="n">
        <v>43867</v>
      </c>
      <c r="C72" s="1" t="n">
        <v>45177</v>
      </c>
      <c r="D72" t="inlineStr">
        <is>
          <t>ÖSTERGÖTLANDS LÄN</t>
        </is>
      </c>
      <c r="E72" t="inlineStr">
        <is>
          <t>SÖDERKÖPING</t>
        </is>
      </c>
      <c r="G72" t="n">
        <v>9.6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10498-2020</t>
        </is>
      </c>
      <c r="B73" s="1" t="n">
        <v>43886</v>
      </c>
      <c r="C73" s="1" t="n">
        <v>45177</v>
      </c>
      <c r="D73" t="inlineStr">
        <is>
          <t>ÖSTERGÖTLANDS LÄN</t>
        </is>
      </c>
      <c r="E73" t="inlineStr">
        <is>
          <t>SÖDERKÖPING</t>
        </is>
      </c>
      <c r="G73" t="n">
        <v>2.4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12802-2020</t>
        </is>
      </c>
      <c r="B74" s="1" t="n">
        <v>43899</v>
      </c>
      <c r="C74" s="1" t="n">
        <v>45177</v>
      </c>
      <c r="D74" t="inlineStr">
        <is>
          <t>ÖSTERGÖTLANDS LÄN</t>
        </is>
      </c>
      <c r="E74" t="inlineStr">
        <is>
          <t>SÖDERKÖPING</t>
        </is>
      </c>
      <c r="G74" t="n">
        <v>0.6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12750-2020</t>
        </is>
      </c>
      <c r="B75" s="1" t="n">
        <v>43899</v>
      </c>
      <c r="C75" s="1" t="n">
        <v>45177</v>
      </c>
      <c r="D75" t="inlineStr">
        <is>
          <t>ÖSTERGÖTLANDS LÄN</t>
        </is>
      </c>
      <c r="E75" t="inlineStr">
        <is>
          <t>SÖDERKÖPING</t>
        </is>
      </c>
      <c r="G75" t="n">
        <v>0.4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13106-2020</t>
        </is>
      </c>
      <c r="B76" s="1" t="n">
        <v>43901</v>
      </c>
      <c r="C76" s="1" t="n">
        <v>45177</v>
      </c>
      <c r="D76" t="inlineStr">
        <is>
          <t>ÖSTERGÖTLANDS LÄN</t>
        </is>
      </c>
      <c r="E76" t="inlineStr">
        <is>
          <t>SÖDERKÖPING</t>
        </is>
      </c>
      <c r="G76" t="n">
        <v>2.1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13391-2020</t>
        </is>
      </c>
      <c r="B77" s="1" t="n">
        <v>43902</v>
      </c>
      <c r="C77" s="1" t="n">
        <v>45177</v>
      </c>
      <c r="D77" t="inlineStr">
        <is>
          <t>ÖSTERGÖTLANDS LÄN</t>
        </is>
      </c>
      <c r="E77" t="inlineStr">
        <is>
          <t>SÖDERKÖPING</t>
        </is>
      </c>
      <c r="G77" t="n">
        <v>0.4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15047-2020</t>
        </is>
      </c>
      <c r="B78" s="1" t="n">
        <v>43910</v>
      </c>
      <c r="C78" s="1" t="n">
        <v>45177</v>
      </c>
      <c r="D78" t="inlineStr">
        <is>
          <t>ÖSTERGÖTLANDS LÄN</t>
        </is>
      </c>
      <c r="E78" t="inlineStr">
        <is>
          <t>SÖDERKÖPING</t>
        </is>
      </c>
      <c r="G78" t="n">
        <v>1.4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15365-2020</t>
        </is>
      </c>
      <c r="B79" s="1" t="n">
        <v>43913</v>
      </c>
      <c r="C79" s="1" t="n">
        <v>45177</v>
      </c>
      <c r="D79" t="inlineStr">
        <is>
          <t>ÖSTERGÖTLANDS LÄN</t>
        </is>
      </c>
      <c r="E79" t="inlineStr">
        <is>
          <t>SÖDERKÖPING</t>
        </is>
      </c>
      <c r="G79" t="n">
        <v>0.3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15437-2020</t>
        </is>
      </c>
      <c r="B80" s="1" t="n">
        <v>43914</v>
      </c>
      <c r="C80" s="1" t="n">
        <v>45177</v>
      </c>
      <c r="D80" t="inlineStr">
        <is>
          <t>ÖSTERGÖTLANDS LÄN</t>
        </is>
      </c>
      <c r="E80" t="inlineStr">
        <is>
          <t>SÖDERKÖPING</t>
        </is>
      </c>
      <c r="G80" t="n">
        <v>3.6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15456-2020</t>
        </is>
      </c>
      <c r="B81" s="1" t="n">
        <v>43914</v>
      </c>
      <c r="C81" s="1" t="n">
        <v>45177</v>
      </c>
      <c r="D81" t="inlineStr">
        <is>
          <t>ÖSTERGÖTLANDS LÄN</t>
        </is>
      </c>
      <c r="E81" t="inlineStr">
        <is>
          <t>SÖDERKÖPING</t>
        </is>
      </c>
      <c r="G81" t="n">
        <v>4.2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15723-2020</t>
        </is>
      </c>
      <c r="B82" s="1" t="n">
        <v>43915</v>
      </c>
      <c r="C82" s="1" t="n">
        <v>45177</v>
      </c>
      <c r="D82" t="inlineStr">
        <is>
          <t>ÖSTERGÖTLANDS LÄN</t>
        </is>
      </c>
      <c r="E82" t="inlineStr">
        <is>
          <t>SÖDERKÖPING</t>
        </is>
      </c>
      <c r="G82" t="n">
        <v>1.5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20775-2020</t>
        </is>
      </c>
      <c r="B83" s="1" t="n">
        <v>43949</v>
      </c>
      <c r="C83" s="1" t="n">
        <v>45177</v>
      </c>
      <c r="D83" t="inlineStr">
        <is>
          <t>ÖSTERGÖTLANDS LÄN</t>
        </is>
      </c>
      <c r="E83" t="inlineStr">
        <is>
          <t>SÖDERKÖPING</t>
        </is>
      </c>
      <c r="G83" t="n">
        <v>5.4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21999-2020</t>
        </is>
      </c>
      <c r="B84" s="1" t="n">
        <v>43959</v>
      </c>
      <c r="C84" s="1" t="n">
        <v>45177</v>
      </c>
      <c r="D84" t="inlineStr">
        <is>
          <t>ÖSTERGÖTLANDS LÄN</t>
        </is>
      </c>
      <c r="E84" t="inlineStr">
        <is>
          <t>SÖDERKÖPING</t>
        </is>
      </c>
      <c r="G84" t="n">
        <v>13.4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22924-2020</t>
        </is>
      </c>
      <c r="B85" s="1" t="n">
        <v>43965</v>
      </c>
      <c r="C85" s="1" t="n">
        <v>45177</v>
      </c>
      <c r="D85" t="inlineStr">
        <is>
          <t>ÖSTERGÖTLANDS LÄN</t>
        </is>
      </c>
      <c r="E85" t="inlineStr">
        <is>
          <t>SÖDERKÖPING</t>
        </is>
      </c>
      <c r="G85" t="n">
        <v>2.5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23922-2020</t>
        </is>
      </c>
      <c r="B86" s="1" t="n">
        <v>43971</v>
      </c>
      <c r="C86" s="1" t="n">
        <v>45177</v>
      </c>
      <c r="D86" t="inlineStr">
        <is>
          <t>ÖSTERGÖTLANDS LÄN</t>
        </is>
      </c>
      <c r="E86" t="inlineStr">
        <is>
          <t>SÖDERKÖPING</t>
        </is>
      </c>
      <c r="G86" t="n">
        <v>5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31775-2020</t>
        </is>
      </c>
      <c r="B87" s="1" t="n">
        <v>44014</v>
      </c>
      <c r="C87" s="1" t="n">
        <v>45177</v>
      </c>
      <c r="D87" t="inlineStr">
        <is>
          <t>ÖSTERGÖTLANDS LÄN</t>
        </is>
      </c>
      <c r="E87" t="inlineStr">
        <is>
          <t>SÖDERKÖPING</t>
        </is>
      </c>
      <c r="G87" t="n">
        <v>1.2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31773-2020</t>
        </is>
      </c>
      <c r="B88" s="1" t="n">
        <v>44014</v>
      </c>
      <c r="C88" s="1" t="n">
        <v>45177</v>
      </c>
      <c r="D88" t="inlineStr">
        <is>
          <t>ÖSTERGÖTLANDS LÄN</t>
        </is>
      </c>
      <c r="E88" t="inlineStr">
        <is>
          <t>SÖDERKÖPING</t>
        </is>
      </c>
      <c r="G88" t="n">
        <v>3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36772-2020</t>
        </is>
      </c>
      <c r="B89" s="1" t="n">
        <v>44053</v>
      </c>
      <c r="C89" s="1" t="n">
        <v>45177</v>
      </c>
      <c r="D89" t="inlineStr">
        <is>
          <t>ÖSTERGÖTLANDS LÄN</t>
        </is>
      </c>
      <c r="E89" t="inlineStr">
        <is>
          <t>SÖDERKÖPING</t>
        </is>
      </c>
      <c r="G89" t="n">
        <v>2.8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36775-2020</t>
        </is>
      </c>
      <c r="B90" s="1" t="n">
        <v>44053</v>
      </c>
      <c r="C90" s="1" t="n">
        <v>45177</v>
      </c>
      <c r="D90" t="inlineStr">
        <is>
          <t>ÖSTERGÖTLANDS LÄN</t>
        </is>
      </c>
      <c r="E90" t="inlineStr">
        <is>
          <t>SÖDERKÖPING</t>
        </is>
      </c>
      <c r="G90" t="n">
        <v>0.8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36763-2020</t>
        </is>
      </c>
      <c r="B91" s="1" t="n">
        <v>44053</v>
      </c>
      <c r="C91" s="1" t="n">
        <v>45177</v>
      </c>
      <c r="D91" t="inlineStr">
        <is>
          <t>ÖSTERGÖTLANDS LÄN</t>
        </is>
      </c>
      <c r="E91" t="inlineStr">
        <is>
          <t>SÖDERKÖPING</t>
        </is>
      </c>
      <c r="G91" t="n">
        <v>1.4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36855-2020</t>
        </is>
      </c>
      <c r="B92" s="1" t="n">
        <v>44053</v>
      </c>
      <c r="C92" s="1" t="n">
        <v>45177</v>
      </c>
      <c r="D92" t="inlineStr">
        <is>
          <t>ÖSTERGÖTLANDS LÄN</t>
        </is>
      </c>
      <c r="E92" t="inlineStr">
        <is>
          <t>SÖDERKÖPING</t>
        </is>
      </c>
      <c r="G92" t="n">
        <v>3.8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39369-2020</t>
        </is>
      </c>
      <c r="B93" s="1" t="n">
        <v>44064</v>
      </c>
      <c r="C93" s="1" t="n">
        <v>45177</v>
      </c>
      <c r="D93" t="inlineStr">
        <is>
          <t>ÖSTERGÖTLANDS LÄN</t>
        </is>
      </c>
      <c r="E93" t="inlineStr">
        <is>
          <t>SÖDERKÖPING</t>
        </is>
      </c>
      <c r="G93" t="n">
        <v>1.4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40365-2020</t>
        </is>
      </c>
      <c r="B94" s="1" t="n">
        <v>44068</v>
      </c>
      <c r="C94" s="1" t="n">
        <v>45177</v>
      </c>
      <c r="D94" t="inlineStr">
        <is>
          <t>ÖSTERGÖTLANDS LÄN</t>
        </is>
      </c>
      <c r="E94" t="inlineStr">
        <is>
          <t>SÖDERKÖPING</t>
        </is>
      </c>
      <c r="G94" t="n">
        <v>0.6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42574-2020</t>
        </is>
      </c>
      <c r="B95" s="1" t="n">
        <v>44077</v>
      </c>
      <c r="C95" s="1" t="n">
        <v>45177</v>
      </c>
      <c r="D95" t="inlineStr">
        <is>
          <t>ÖSTERGÖTLANDS LÄN</t>
        </is>
      </c>
      <c r="E95" t="inlineStr">
        <is>
          <t>SÖDERKÖPING</t>
        </is>
      </c>
      <c r="G95" t="n">
        <v>1.1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43715-2020</t>
        </is>
      </c>
      <c r="B96" s="1" t="n">
        <v>44082</v>
      </c>
      <c r="C96" s="1" t="n">
        <v>45177</v>
      </c>
      <c r="D96" t="inlineStr">
        <is>
          <t>ÖSTERGÖTLANDS LÄN</t>
        </is>
      </c>
      <c r="E96" t="inlineStr">
        <is>
          <t>SÖDERKÖPING</t>
        </is>
      </c>
      <c r="G96" t="n">
        <v>2.2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43712-2020</t>
        </is>
      </c>
      <c r="B97" s="1" t="n">
        <v>44082</v>
      </c>
      <c r="C97" s="1" t="n">
        <v>45177</v>
      </c>
      <c r="D97" t="inlineStr">
        <is>
          <t>ÖSTERGÖTLANDS LÄN</t>
        </is>
      </c>
      <c r="E97" t="inlineStr">
        <is>
          <t>SÖDERKÖPING</t>
        </is>
      </c>
      <c r="G97" t="n">
        <v>3.2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48429-2020</t>
        </is>
      </c>
      <c r="B98" s="1" t="n">
        <v>44102</v>
      </c>
      <c r="C98" s="1" t="n">
        <v>45177</v>
      </c>
      <c r="D98" t="inlineStr">
        <is>
          <t>ÖSTERGÖTLANDS LÄN</t>
        </is>
      </c>
      <c r="E98" t="inlineStr">
        <is>
          <t>SÖDERKÖPING</t>
        </is>
      </c>
      <c r="F98" t="inlineStr">
        <is>
          <t>Allmännings- och besparingsskogar</t>
        </is>
      </c>
      <c r="G98" t="n">
        <v>6.5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48427-2020</t>
        </is>
      </c>
      <c r="B99" s="1" t="n">
        <v>44102</v>
      </c>
      <c r="C99" s="1" t="n">
        <v>45177</v>
      </c>
      <c r="D99" t="inlineStr">
        <is>
          <t>ÖSTERGÖTLANDS LÄN</t>
        </is>
      </c>
      <c r="E99" t="inlineStr">
        <is>
          <t>SÖDERKÖPING</t>
        </is>
      </c>
      <c r="F99" t="inlineStr">
        <is>
          <t>Allmännings- och besparingsskogar</t>
        </is>
      </c>
      <c r="G99" t="n">
        <v>7.2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49451-2020</t>
        </is>
      </c>
      <c r="B100" s="1" t="n">
        <v>44105</v>
      </c>
      <c r="C100" s="1" t="n">
        <v>45177</v>
      </c>
      <c r="D100" t="inlineStr">
        <is>
          <t>ÖSTERGÖTLANDS LÄN</t>
        </is>
      </c>
      <c r="E100" t="inlineStr">
        <is>
          <t>SÖDERKÖPING</t>
        </is>
      </c>
      <c r="G100" t="n">
        <v>3.3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53423-2020</t>
        </is>
      </c>
      <c r="B101" s="1" t="n">
        <v>44123</v>
      </c>
      <c r="C101" s="1" t="n">
        <v>45177</v>
      </c>
      <c r="D101" t="inlineStr">
        <is>
          <t>ÖSTERGÖTLANDS LÄN</t>
        </is>
      </c>
      <c r="E101" t="inlineStr">
        <is>
          <t>SÖDERKÖPING</t>
        </is>
      </c>
      <c r="G101" t="n">
        <v>7.7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55529-2020</t>
        </is>
      </c>
      <c r="B102" s="1" t="n">
        <v>44131</v>
      </c>
      <c r="C102" s="1" t="n">
        <v>45177</v>
      </c>
      <c r="D102" t="inlineStr">
        <is>
          <t>ÖSTERGÖTLANDS LÄN</t>
        </is>
      </c>
      <c r="E102" t="inlineStr">
        <is>
          <t>SÖDERKÖPING</t>
        </is>
      </c>
      <c r="G102" t="n">
        <v>2.5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55549-2020</t>
        </is>
      </c>
      <c r="B103" s="1" t="n">
        <v>44131</v>
      </c>
      <c r="C103" s="1" t="n">
        <v>45177</v>
      </c>
      <c r="D103" t="inlineStr">
        <is>
          <t>ÖSTERGÖTLANDS LÄN</t>
        </is>
      </c>
      <c r="E103" t="inlineStr">
        <is>
          <t>SÖDERKÖPING</t>
        </is>
      </c>
      <c r="G103" t="n">
        <v>3.4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55902-2020</t>
        </is>
      </c>
      <c r="B104" s="1" t="n">
        <v>44132</v>
      </c>
      <c r="C104" s="1" t="n">
        <v>45177</v>
      </c>
      <c r="D104" t="inlineStr">
        <is>
          <t>ÖSTERGÖTLANDS LÄN</t>
        </is>
      </c>
      <c r="E104" t="inlineStr">
        <is>
          <t>SÖDERKÖPING</t>
        </is>
      </c>
      <c r="G104" t="n">
        <v>5.3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59021-2020</t>
        </is>
      </c>
      <c r="B105" s="1" t="n">
        <v>44147</v>
      </c>
      <c r="C105" s="1" t="n">
        <v>45177</v>
      </c>
      <c r="D105" t="inlineStr">
        <is>
          <t>ÖSTERGÖTLANDS LÄN</t>
        </is>
      </c>
      <c r="E105" t="inlineStr">
        <is>
          <t>SÖDERKÖPING</t>
        </is>
      </c>
      <c r="G105" t="n">
        <v>0.6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59445-2020</t>
        </is>
      </c>
      <c r="B106" s="1" t="n">
        <v>44148</v>
      </c>
      <c r="C106" s="1" t="n">
        <v>45177</v>
      </c>
      <c r="D106" t="inlineStr">
        <is>
          <t>ÖSTERGÖTLANDS LÄN</t>
        </is>
      </c>
      <c r="E106" t="inlineStr">
        <is>
          <t>SÖDERKÖPING</t>
        </is>
      </c>
      <c r="G106" t="n">
        <v>0.4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62924-2020</t>
        </is>
      </c>
      <c r="B107" s="1" t="n">
        <v>44162</v>
      </c>
      <c r="C107" s="1" t="n">
        <v>45177</v>
      </c>
      <c r="D107" t="inlineStr">
        <is>
          <t>ÖSTERGÖTLANDS LÄN</t>
        </is>
      </c>
      <c r="E107" t="inlineStr">
        <is>
          <t>SÖDERKÖPING</t>
        </is>
      </c>
      <c r="G107" t="n">
        <v>0.5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62916-2020</t>
        </is>
      </c>
      <c r="B108" s="1" t="n">
        <v>44162</v>
      </c>
      <c r="C108" s="1" t="n">
        <v>45177</v>
      </c>
      <c r="D108" t="inlineStr">
        <is>
          <t>ÖSTERGÖTLANDS LÄN</t>
        </is>
      </c>
      <c r="E108" t="inlineStr">
        <is>
          <t>SÖDERKÖPING</t>
        </is>
      </c>
      <c r="G108" t="n">
        <v>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68601-2020</t>
        </is>
      </c>
      <c r="B109" s="1" t="n">
        <v>44186</v>
      </c>
      <c r="C109" s="1" t="n">
        <v>45177</v>
      </c>
      <c r="D109" t="inlineStr">
        <is>
          <t>ÖSTERGÖTLANDS LÄN</t>
        </is>
      </c>
      <c r="E109" t="inlineStr">
        <is>
          <t>SÖDERKÖPING</t>
        </is>
      </c>
      <c r="G109" t="n">
        <v>1.6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3793-2021</t>
        </is>
      </c>
      <c r="B110" s="1" t="n">
        <v>44221</v>
      </c>
      <c r="C110" s="1" t="n">
        <v>45177</v>
      </c>
      <c r="D110" t="inlineStr">
        <is>
          <t>ÖSTERGÖTLANDS LÄN</t>
        </is>
      </c>
      <c r="E110" t="inlineStr">
        <is>
          <t>SÖDERKÖPING</t>
        </is>
      </c>
      <c r="F110" t="inlineStr">
        <is>
          <t>Allmännings- och besparingsskogar</t>
        </is>
      </c>
      <c r="G110" t="n">
        <v>11.7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4308-2021</t>
        </is>
      </c>
      <c r="B111" s="1" t="n">
        <v>44223</v>
      </c>
      <c r="C111" s="1" t="n">
        <v>45177</v>
      </c>
      <c r="D111" t="inlineStr">
        <is>
          <t>ÖSTERGÖTLANDS LÄN</t>
        </is>
      </c>
      <c r="E111" t="inlineStr">
        <is>
          <t>SÖDERKÖPING</t>
        </is>
      </c>
      <c r="G111" t="n">
        <v>1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7864-2021</t>
        </is>
      </c>
      <c r="B112" s="1" t="n">
        <v>44242</v>
      </c>
      <c r="C112" s="1" t="n">
        <v>45177</v>
      </c>
      <c r="D112" t="inlineStr">
        <is>
          <t>ÖSTERGÖTLANDS LÄN</t>
        </is>
      </c>
      <c r="E112" t="inlineStr">
        <is>
          <t>SÖDERKÖPING</t>
        </is>
      </c>
      <c r="G112" t="n">
        <v>3.3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8370-2021</t>
        </is>
      </c>
      <c r="B113" s="1" t="n">
        <v>44245</v>
      </c>
      <c r="C113" s="1" t="n">
        <v>45177</v>
      </c>
      <c r="D113" t="inlineStr">
        <is>
          <t>ÖSTERGÖTLANDS LÄN</t>
        </is>
      </c>
      <c r="E113" t="inlineStr">
        <is>
          <t>SÖDERKÖPING</t>
        </is>
      </c>
      <c r="G113" t="n">
        <v>0.7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8369-2021</t>
        </is>
      </c>
      <c r="B114" s="1" t="n">
        <v>44245</v>
      </c>
      <c r="C114" s="1" t="n">
        <v>45177</v>
      </c>
      <c r="D114" t="inlineStr">
        <is>
          <t>ÖSTERGÖTLANDS LÄN</t>
        </is>
      </c>
      <c r="E114" t="inlineStr">
        <is>
          <t>SÖDERKÖPING</t>
        </is>
      </c>
      <c r="G114" t="n">
        <v>5.4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8583-2021</t>
        </is>
      </c>
      <c r="B115" s="1" t="n">
        <v>44245</v>
      </c>
      <c r="C115" s="1" t="n">
        <v>45177</v>
      </c>
      <c r="D115" t="inlineStr">
        <is>
          <t>ÖSTERGÖTLANDS LÄN</t>
        </is>
      </c>
      <c r="E115" t="inlineStr">
        <is>
          <t>SÖDERKÖPING</t>
        </is>
      </c>
      <c r="G115" t="n">
        <v>2.1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11907-2021</t>
        </is>
      </c>
      <c r="B116" s="1" t="n">
        <v>44265</v>
      </c>
      <c r="C116" s="1" t="n">
        <v>45177</v>
      </c>
      <c r="D116" t="inlineStr">
        <is>
          <t>ÖSTERGÖTLANDS LÄN</t>
        </is>
      </c>
      <c r="E116" t="inlineStr">
        <is>
          <t>SÖDERKÖPING</t>
        </is>
      </c>
      <c r="G116" t="n">
        <v>0.8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11965-2021</t>
        </is>
      </c>
      <c r="B117" s="1" t="n">
        <v>44266</v>
      </c>
      <c r="C117" s="1" t="n">
        <v>45177</v>
      </c>
      <c r="D117" t="inlineStr">
        <is>
          <t>ÖSTERGÖTLANDS LÄN</t>
        </is>
      </c>
      <c r="E117" t="inlineStr">
        <is>
          <t>SÖDERKÖPING</t>
        </is>
      </c>
      <c r="G117" t="n">
        <v>1.8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16659-2021</t>
        </is>
      </c>
      <c r="B118" s="1" t="n">
        <v>44294</v>
      </c>
      <c r="C118" s="1" t="n">
        <v>45177</v>
      </c>
      <c r="D118" t="inlineStr">
        <is>
          <t>ÖSTERGÖTLANDS LÄN</t>
        </is>
      </c>
      <c r="E118" t="inlineStr">
        <is>
          <t>SÖDERKÖPING</t>
        </is>
      </c>
      <c r="G118" t="n">
        <v>9.6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25273-2021</t>
        </is>
      </c>
      <c r="B119" s="1" t="n">
        <v>44342</v>
      </c>
      <c r="C119" s="1" t="n">
        <v>45177</v>
      </c>
      <c r="D119" t="inlineStr">
        <is>
          <t>ÖSTERGÖTLANDS LÄN</t>
        </is>
      </c>
      <c r="E119" t="inlineStr">
        <is>
          <t>SÖDERKÖPING</t>
        </is>
      </c>
      <c r="G119" t="n">
        <v>0.9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28566-2021</t>
        </is>
      </c>
      <c r="B120" s="1" t="n">
        <v>44356</v>
      </c>
      <c r="C120" s="1" t="n">
        <v>45177</v>
      </c>
      <c r="D120" t="inlineStr">
        <is>
          <t>ÖSTERGÖTLANDS LÄN</t>
        </is>
      </c>
      <c r="E120" t="inlineStr">
        <is>
          <t>SÖDERKÖPING</t>
        </is>
      </c>
      <c r="G120" t="n">
        <v>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31415-2021</t>
        </is>
      </c>
      <c r="B121" s="1" t="n">
        <v>44368</v>
      </c>
      <c r="C121" s="1" t="n">
        <v>45177</v>
      </c>
      <c r="D121" t="inlineStr">
        <is>
          <t>ÖSTERGÖTLANDS LÄN</t>
        </is>
      </c>
      <c r="E121" t="inlineStr">
        <is>
          <t>SÖDERKÖPING</t>
        </is>
      </c>
      <c r="G121" t="n">
        <v>0.8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34153-2021</t>
        </is>
      </c>
      <c r="B122" s="1" t="n">
        <v>44379</v>
      </c>
      <c r="C122" s="1" t="n">
        <v>45177</v>
      </c>
      <c r="D122" t="inlineStr">
        <is>
          <t>ÖSTERGÖTLANDS LÄN</t>
        </is>
      </c>
      <c r="E122" t="inlineStr">
        <is>
          <t>SÖDERKÖPING</t>
        </is>
      </c>
      <c r="G122" t="n">
        <v>3.4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34162-2021</t>
        </is>
      </c>
      <c r="B123" s="1" t="n">
        <v>44379</v>
      </c>
      <c r="C123" s="1" t="n">
        <v>45177</v>
      </c>
      <c r="D123" t="inlineStr">
        <is>
          <t>ÖSTERGÖTLANDS LÄN</t>
        </is>
      </c>
      <c r="E123" t="inlineStr">
        <is>
          <t>SÖDERKÖPING</t>
        </is>
      </c>
      <c r="G123" t="n">
        <v>0.9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34177-2021</t>
        </is>
      </c>
      <c r="B124" s="1" t="n">
        <v>44379</v>
      </c>
      <c r="C124" s="1" t="n">
        <v>45177</v>
      </c>
      <c r="D124" t="inlineStr">
        <is>
          <t>ÖSTERGÖTLANDS LÄN</t>
        </is>
      </c>
      <c r="E124" t="inlineStr">
        <is>
          <t>SÖDERKÖPING</t>
        </is>
      </c>
      <c r="G124" t="n">
        <v>2.6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34182-2021</t>
        </is>
      </c>
      <c r="B125" s="1" t="n">
        <v>44379</v>
      </c>
      <c r="C125" s="1" t="n">
        <v>45177</v>
      </c>
      <c r="D125" t="inlineStr">
        <is>
          <t>ÖSTERGÖTLANDS LÄN</t>
        </is>
      </c>
      <c r="E125" t="inlineStr">
        <is>
          <t>SÖDERKÖPING</t>
        </is>
      </c>
      <c r="G125" t="n">
        <v>3.2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34166-2021</t>
        </is>
      </c>
      <c r="B126" s="1" t="n">
        <v>44379</v>
      </c>
      <c r="C126" s="1" t="n">
        <v>45177</v>
      </c>
      <c r="D126" t="inlineStr">
        <is>
          <t>ÖSTERGÖTLANDS LÄN</t>
        </is>
      </c>
      <c r="E126" t="inlineStr">
        <is>
          <t>SÖDERKÖPING</t>
        </is>
      </c>
      <c r="G126" t="n">
        <v>1.5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34180-2021</t>
        </is>
      </c>
      <c r="B127" s="1" t="n">
        <v>44379</v>
      </c>
      <c r="C127" s="1" t="n">
        <v>45177</v>
      </c>
      <c r="D127" t="inlineStr">
        <is>
          <t>ÖSTERGÖTLANDS LÄN</t>
        </is>
      </c>
      <c r="E127" t="inlineStr">
        <is>
          <t>SÖDERKÖPING</t>
        </is>
      </c>
      <c r="G127" t="n">
        <v>1.3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38508-2021</t>
        </is>
      </c>
      <c r="B128" s="1" t="n">
        <v>44407</v>
      </c>
      <c r="C128" s="1" t="n">
        <v>45177</v>
      </c>
      <c r="D128" t="inlineStr">
        <is>
          <t>ÖSTERGÖTLANDS LÄN</t>
        </is>
      </c>
      <c r="E128" t="inlineStr">
        <is>
          <t>SÖDERKÖPING</t>
        </is>
      </c>
      <c r="G128" t="n">
        <v>0.4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40642-2021</t>
        </is>
      </c>
      <c r="B129" s="1" t="n">
        <v>44420</v>
      </c>
      <c r="C129" s="1" t="n">
        <v>45177</v>
      </c>
      <c r="D129" t="inlineStr">
        <is>
          <t>ÖSTERGÖTLANDS LÄN</t>
        </is>
      </c>
      <c r="E129" t="inlineStr">
        <is>
          <t>SÖDERKÖPING</t>
        </is>
      </c>
      <c r="G129" t="n">
        <v>0.4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41300-2021</t>
        </is>
      </c>
      <c r="B130" s="1" t="n">
        <v>44424</v>
      </c>
      <c r="C130" s="1" t="n">
        <v>45177</v>
      </c>
      <c r="D130" t="inlineStr">
        <is>
          <t>ÖSTERGÖTLANDS LÄN</t>
        </is>
      </c>
      <c r="E130" t="inlineStr">
        <is>
          <t>SÖDERKÖPING</t>
        </is>
      </c>
      <c r="G130" t="n">
        <v>6.5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41319-2021</t>
        </is>
      </c>
      <c r="B131" s="1" t="n">
        <v>44424</v>
      </c>
      <c r="C131" s="1" t="n">
        <v>45177</v>
      </c>
      <c r="D131" t="inlineStr">
        <is>
          <t>ÖSTERGÖTLANDS LÄN</t>
        </is>
      </c>
      <c r="E131" t="inlineStr">
        <is>
          <t>SÖDERKÖPING</t>
        </is>
      </c>
      <c r="G131" t="n">
        <v>6.3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47368-2021</t>
        </is>
      </c>
      <c r="B132" s="1" t="n">
        <v>44447</v>
      </c>
      <c r="C132" s="1" t="n">
        <v>45177</v>
      </c>
      <c r="D132" t="inlineStr">
        <is>
          <t>ÖSTERGÖTLANDS LÄN</t>
        </is>
      </c>
      <c r="E132" t="inlineStr">
        <is>
          <t>SÖDERKÖPING</t>
        </is>
      </c>
      <c r="G132" t="n">
        <v>1.7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47364-2021</t>
        </is>
      </c>
      <c r="B133" s="1" t="n">
        <v>44447</v>
      </c>
      <c r="C133" s="1" t="n">
        <v>45177</v>
      </c>
      <c r="D133" t="inlineStr">
        <is>
          <t>ÖSTERGÖTLANDS LÄN</t>
        </is>
      </c>
      <c r="E133" t="inlineStr">
        <is>
          <t>SÖDERKÖPING</t>
        </is>
      </c>
      <c r="G133" t="n">
        <v>1.3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47377-2021</t>
        </is>
      </c>
      <c r="B134" s="1" t="n">
        <v>44447</v>
      </c>
      <c r="C134" s="1" t="n">
        <v>45177</v>
      </c>
      <c r="D134" t="inlineStr">
        <is>
          <t>ÖSTERGÖTLANDS LÄN</t>
        </is>
      </c>
      <c r="E134" t="inlineStr">
        <is>
          <t>SÖDERKÖPING</t>
        </is>
      </c>
      <c r="G134" t="n">
        <v>2.4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48091-2021</t>
        </is>
      </c>
      <c r="B135" s="1" t="n">
        <v>44448</v>
      </c>
      <c r="C135" s="1" t="n">
        <v>45177</v>
      </c>
      <c r="D135" t="inlineStr">
        <is>
          <t>ÖSTERGÖTLANDS LÄN</t>
        </is>
      </c>
      <c r="E135" t="inlineStr">
        <is>
          <t>SÖDERKÖPING</t>
        </is>
      </c>
      <c r="G135" t="n">
        <v>0.5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49021-2021</t>
        </is>
      </c>
      <c r="B136" s="1" t="n">
        <v>44453</v>
      </c>
      <c r="C136" s="1" t="n">
        <v>45177</v>
      </c>
      <c r="D136" t="inlineStr">
        <is>
          <t>ÖSTERGÖTLANDS LÄN</t>
        </is>
      </c>
      <c r="E136" t="inlineStr">
        <is>
          <t>SÖDERKÖPING</t>
        </is>
      </c>
      <c r="G136" t="n">
        <v>1.3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50619-2021</t>
        </is>
      </c>
      <c r="B137" s="1" t="n">
        <v>44459</v>
      </c>
      <c r="C137" s="1" t="n">
        <v>45177</v>
      </c>
      <c r="D137" t="inlineStr">
        <is>
          <t>ÖSTERGÖTLANDS LÄN</t>
        </is>
      </c>
      <c r="E137" t="inlineStr">
        <is>
          <t>SÖDERKÖPING</t>
        </is>
      </c>
      <c r="G137" t="n">
        <v>3.3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53904-2021</t>
        </is>
      </c>
      <c r="B138" s="1" t="n">
        <v>44469</v>
      </c>
      <c r="C138" s="1" t="n">
        <v>45177</v>
      </c>
      <c r="D138" t="inlineStr">
        <is>
          <t>ÖSTERGÖTLANDS LÄN</t>
        </is>
      </c>
      <c r="E138" t="inlineStr">
        <is>
          <t>SÖDERKÖPING</t>
        </is>
      </c>
      <c r="G138" t="n">
        <v>2.8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54959-2021</t>
        </is>
      </c>
      <c r="B139" s="1" t="n">
        <v>44474</v>
      </c>
      <c r="C139" s="1" t="n">
        <v>45177</v>
      </c>
      <c r="D139" t="inlineStr">
        <is>
          <t>ÖSTERGÖTLANDS LÄN</t>
        </is>
      </c>
      <c r="E139" t="inlineStr">
        <is>
          <t>SÖDERKÖPING</t>
        </is>
      </c>
      <c r="G139" t="n">
        <v>0.8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54961-2021</t>
        </is>
      </c>
      <c r="B140" s="1" t="n">
        <v>44474</v>
      </c>
      <c r="C140" s="1" t="n">
        <v>45177</v>
      </c>
      <c r="D140" t="inlineStr">
        <is>
          <t>ÖSTERGÖTLANDS LÄN</t>
        </is>
      </c>
      <c r="E140" t="inlineStr">
        <is>
          <t>SÖDERKÖPING</t>
        </is>
      </c>
      <c r="G140" t="n">
        <v>1.2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56587-2021</t>
        </is>
      </c>
      <c r="B141" s="1" t="n">
        <v>44480</v>
      </c>
      <c r="C141" s="1" t="n">
        <v>45177</v>
      </c>
      <c r="D141" t="inlineStr">
        <is>
          <t>ÖSTERGÖTLANDS LÄN</t>
        </is>
      </c>
      <c r="E141" t="inlineStr">
        <is>
          <t>SÖDERKÖPING</t>
        </is>
      </c>
      <c r="G141" t="n">
        <v>0.5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56670-2021</t>
        </is>
      </c>
      <c r="B142" s="1" t="n">
        <v>44481</v>
      </c>
      <c r="C142" s="1" t="n">
        <v>45177</v>
      </c>
      <c r="D142" t="inlineStr">
        <is>
          <t>ÖSTERGÖTLANDS LÄN</t>
        </is>
      </c>
      <c r="E142" t="inlineStr">
        <is>
          <t>SÖDERKÖPING</t>
        </is>
      </c>
      <c r="G142" t="n">
        <v>1.4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59792-2021</t>
        </is>
      </c>
      <c r="B143" s="1" t="n">
        <v>44494</v>
      </c>
      <c r="C143" s="1" t="n">
        <v>45177</v>
      </c>
      <c r="D143" t="inlineStr">
        <is>
          <t>ÖSTERGÖTLANDS LÄN</t>
        </is>
      </c>
      <c r="E143" t="inlineStr">
        <is>
          <t>SÖDERKÖPING</t>
        </is>
      </c>
      <c r="G143" t="n">
        <v>0.5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60153-2021</t>
        </is>
      </c>
      <c r="B144" s="1" t="n">
        <v>44495</v>
      </c>
      <c r="C144" s="1" t="n">
        <v>45177</v>
      </c>
      <c r="D144" t="inlineStr">
        <is>
          <t>ÖSTERGÖTLANDS LÄN</t>
        </is>
      </c>
      <c r="E144" t="inlineStr">
        <is>
          <t>SÖDERKÖPING</t>
        </is>
      </c>
      <c r="G144" t="n">
        <v>4.7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60160-2021</t>
        </is>
      </c>
      <c r="B145" s="1" t="n">
        <v>44495</v>
      </c>
      <c r="C145" s="1" t="n">
        <v>45177</v>
      </c>
      <c r="D145" t="inlineStr">
        <is>
          <t>ÖSTERGÖTLANDS LÄN</t>
        </is>
      </c>
      <c r="E145" t="inlineStr">
        <is>
          <t>SÖDERKÖPING</t>
        </is>
      </c>
      <c r="G145" t="n">
        <v>2.1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63146-2021</t>
        </is>
      </c>
      <c r="B146" s="1" t="n">
        <v>44505</v>
      </c>
      <c r="C146" s="1" t="n">
        <v>45177</v>
      </c>
      <c r="D146" t="inlineStr">
        <is>
          <t>ÖSTERGÖTLANDS LÄN</t>
        </is>
      </c>
      <c r="E146" t="inlineStr">
        <is>
          <t>SÖDERKÖPING</t>
        </is>
      </c>
      <c r="G146" t="n">
        <v>1.3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65369-2021</t>
        </is>
      </c>
      <c r="B147" s="1" t="n">
        <v>44515</v>
      </c>
      <c r="C147" s="1" t="n">
        <v>45177</v>
      </c>
      <c r="D147" t="inlineStr">
        <is>
          <t>ÖSTERGÖTLANDS LÄN</t>
        </is>
      </c>
      <c r="E147" t="inlineStr">
        <is>
          <t>SÖDERKÖPING</t>
        </is>
      </c>
      <c r="G147" t="n">
        <v>0.8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66075-2021</t>
        </is>
      </c>
      <c r="B148" s="1" t="n">
        <v>44517</v>
      </c>
      <c r="C148" s="1" t="n">
        <v>45177</v>
      </c>
      <c r="D148" t="inlineStr">
        <is>
          <t>ÖSTERGÖTLANDS LÄN</t>
        </is>
      </c>
      <c r="E148" t="inlineStr">
        <is>
          <t>SÖDERKÖPING</t>
        </is>
      </c>
      <c r="F148" t="inlineStr">
        <is>
          <t>Kyrkan</t>
        </is>
      </c>
      <c r="G148" t="n">
        <v>3.7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66356-2021</t>
        </is>
      </c>
      <c r="B149" s="1" t="n">
        <v>44518</v>
      </c>
      <c r="C149" s="1" t="n">
        <v>45177</v>
      </c>
      <c r="D149" t="inlineStr">
        <is>
          <t>ÖSTERGÖTLANDS LÄN</t>
        </is>
      </c>
      <c r="E149" t="inlineStr">
        <is>
          <t>SÖDERKÖPING</t>
        </is>
      </c>
      <c r="G149" t="n">
        <v>1.3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66362-2021</t>
        </is>
      </c>
      <c r="B150" s="1" t="n">
        <v>44518</v>
      </c>
      <c r="C150" s="1" t="n">
        <v>45177</v>
      </c>
      <c r="D150" t="inlineStr">
        <is>
          <t>ÖSTERGÖTLANDS LÄN</t>
        </is>
      </c>
      <c r="E150" t="inlineStr">
        <is>
          <t>SÖDERKÖPING</t>
        </is>
      </c>
      <c r="G150" t="n">
        <v>1.1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66368-2021</t>
        </is>
      </c>
      <c r="B151" s="1" t="n">
        <v>44518</v>
      </c>
      <c r="C151" s="1" t="n">
        <v>45177</v>
      </c>
      <c r="D151" t="inlineStr">
        <is>
          <t>ÖSTERGÖTLANDS LÄN</t>
        </is>
      </c>
      <c r="E151" t="inlineStr">
        <is>
          <t>SÖDERKÖPING</t>
        </is>
      </c>
      <c r="G151" t="n">
        <v>1.5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68984-2021</t>
        </is>
      </c>
      <c r="B152" s="1" t="n">
        <v>44530</v>
      </c>
      <c r="C152" s="1" t="n">
        <v>45177</v>
      </c>
      <c r="D152" t="inlineStr">
        <is>
          <t>ÖSTERGÖTLANDS LÄN</t>
        </is>
      </c>
      <c r="E152" t="inlineStr">
        <is>
          <t>SÖDERKÖPING</t>
        </is>
      </c>
      <c r="G152" t="n">
        <v>2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69425-2021</t>
        </is>
      </c>
      <c r="B153" s="1" t="n">
        <v>44531</v>
      </c>
      <c r="C153" s="1" t="n">
        <v>45177</v>
      </c>
      <c r="D153" t="inlineStr">
        <is>
          <t>ÖSTERGÖTLANDS LÄN</t>
        </is>
      </c>
      <c r="E153" t="inlineStr">
        <is>
          <t>SÖDERKÖPING</t>
        </is>
      </c>
      <c r="G153" t="n">
        <v>0.8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71426-2021</t>
        </is>
      </c>
      <c r="B154" s="1" t="n">
        <v>44540</v>
      </c>
      <c r="C154" s="1" t="n">
        <v>45177</v>
      </c>
      <c r="D154" t="inlineStr">
        <is>
          <t>ÖSTERGÖTLANDS LÄN</t>
        </is>
      </c>
      <c r="E154" t="inlineStr">
        <is>
          <t>SÖDERKÖPING</t>
        </is>
      </c>
      <c r="G154" t="n">
        <v>1.7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611-2022</t>
        </is>
      </c>
      <c r="B155" s="1" t="n">
        <v>44567</v>
      </c>
      <c r="C155" s="1" t="n">
        <v>45177</v>
      </c>
      <c r="D155" t="inlineStr">
        <is>
          <t>ÖSTERGÖTLANDS LÄN</t>
        </is>
      </c>
      <c r="E155" t="inlineStr">
        <is>
          <t>SÖDERKÖPING</t>
        </is>
      </c>
      <c r="G155" t="n">
        <v>2.9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619-2022</t>
        </is>
      </c>
      <c r="B156" s="1" t="n">
        <v>44567</v>
      </c>
      <c r="C156" s="1" t="n">
        <v>45177</v>
      </c>
      <c r="D156" t="inlineStr">
        <is>
          <t>ÖSTERGÖTLANDS LÄN</t>
        </is>
      </c>
      <c r="E156" t="inlineStr">
        <is>
          <t>SÖDERKÖPING</t>
        </is>
      </c>
      <c r="G156" t="n">
        <v>4.3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1247-2022</t>
        </is>
      </c>
      <c r="B157" s="1" t="n">
        <v>44572</v>
      </c>
      <c r="C157" s="1" t="n">
        <v>45177</v>
      </c>
      <c r="D157" t="inlineStr">
        <is>
          <t>ÖSTERGÖTLANDS LÄN</t>
        </is>
      </c>
      <c r="E157" t="inlineStr">
        <is>
          <t>SÖDERKÖPING</t>
        </is>
      </c>
      <c r="G157" t="n">
        <v>5.6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3949-2022</t>
        </is>
      </c>
      <c r="B158" s="1" t="n">
        <v>44587</v>
      </c>
      <c r="C158" s="1" t="n">
        <v>45177</v>
      </c>
      <c r="D158" t="inlineStr">
        <is>
          <t>ÖSTERGÖTLANDS LÄN</t>
        </is>
      </c>
      <c r="E158" t="inlineStr">
        <is>
          <t>SÖDERKÖPING</t>
        </is>
      </c>
      <c r="G158" t="n">
        <v>4.8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4666-2022</t>
        </is>
      </c>
      <c r="B159" s="1" t="n">
        <v>44592</v>
      </c>
      <c r="C159" s="1" t="n">
        <v>45177</v>
      </c>
      <c r="D159" t="inlineStr">
        <is>
          <t>ÖSTERGÖTLANDS LÄN</t>
        </is>
      </c>
      <c r="E159" t="inlineStr">
        <is>
          <t>SÖDERKÖPING</t>
        </is>
      </c>
      <c r="G159" t="n">
        <v>1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5072-2022</t>
        </is>
      </c>
      <c r="B160" s="1" t="n">
        <v>44593</v>
      </c>
      <c r="C160" s="1" t="n">
        <v>45177</v>
      </c>
      <c r="D160" t="inlineStr">
        <is>
          <t>ÖSTERGÖTLANDS LÄN</t>
        </is>
      </c>
      <c r="E160" t="inlineStr">
        <is>
          <t>SÖDERKÖPING</t>
        </is>
      </c>
      <c r="G160" t="n">
        <v>6.6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8628-2022</t>
        </is>
      </c>
      <c r="B161" s="1" t="n">
        <v>44613</v>
      </c>
      <c r="C161" s="1" t="n">
        <v>45177</v>
      </c>
      <c r="D161" t="inlineStr">
        <is>
          <t>ÖSTERGÖTLANDS LÄN</t>
        </is>
      </c>
      <c r="E161" t="inlineStr">
        <is>
          <t>SÖDERKÖPING</t>
        </is>
      </c>
      <c r="G161" t="n">
        <v>2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9746-2022</t>
        </is>
      </c>
      <c r="B162" s="1" t="n">
        <v>44618</v>
      </c>
      <c r="C162" s="1" t="n">
        <v>45177</v>
      </c>
      <c r="D162" t="inlineStr">
        <is>
          <t>ÖSTERGÖTLANDS LÄN</t>
        </is>
      </c>
      <c r="E162" t="inlineStr">
        <is>
          <t>SÖDERKÖPING</t>
        </is>
      </c>
      <c r="G162" t="n">
        <v>6.8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10836-2022</t>
        </is>
      </c>
      <c r="B163" s="1" t="n">
        <v>44627</v>
      </c>
      <c r="C163" s="1" t="n">
        <v>45177</v>
      </c>
      <c r="D163" t="inlineStr">
        <is>
          <t>ÖSTERGÖTLANDS LÄN</t>
        </is>
      </c>
      <c r="E163" t="inlineStr">
        <is>
          <t>SÖDERKÖPING</t>
        </is>
      </c>
      <c r="G163" t="n">
        <v>1.2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16555-2022</t>
        </is>
      </c>
      <c r="B164" s="1" t="n">
        <v>44672</v>
      </c>
      <c r="C164" s="1" t="n">
        <v>45177</v>
      </c>
      <c r="D164" t="inlineStr">
        <is>
          <t>ÖSTERGÖTLANDS LÄN</t>
        </is>
      </c>
      <c r="E164" t="inlineStr">
        <is>
          <t>SÖDERKÖPING</t>
        </is>
      </c>
      <c r="G164" t="n">
        <v>1.7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17275-2022</t>
        </is>
      </c>
      <c r="B165" s="1" t="n">
        <v>44678</v>
      </c>
      <c r="C165" s="1" t="n">
        <v>45177</v>
      </c>
      <c r="D165" t="inlineStr">
        <is>
          <t>ÖSTERGÖTLANDS LÄN</t>
        </is>
      </c>
      <c r="E165" t="inlineStr">
        <is>
          <t>SÖDERKÖPING</t>
        </is>
      </c>
      <c r="G165" t="n">
        <v>3.6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18251-2022</t>
        </is>
      </c>
      <c r="B166" s="1" t="n">
        <v>44685</v>
      </c>
      <c r="C166" s="1" t="n">
        <v>45177</v>
      </c>
      <c r="D166" t="inlineStr">
        <is>
          <t>ÖSTERGÖTLANDS LÄN</t>
        </is>
      </c>
      <c r="E166" t="inlineStr">
        <is>
          <t>SÖDERKÖPING</t>
        </is>
      </c>
      <c r="G166" t="n">
        <v>0.4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19338-2022</t>
        </is>
      </c>
      <c r="B167" s="1" t="n">
        <v>44692</v>
      </c>
      <c r="C167" s="1" t="n">
        <v>45177</v>
      </c>
      <c r="D167" t="inlineStr">
        <is>
          <t>ÖSTERGÖTLANDS LÄN</t>
        </is>
      </c>
      <c r="E167" t="inlineStr">
        <is>
          <t>SÖDERKÖPING</t>
        </is>
      </c>
      <c r="F167" t="inlineStr">
        <is>
          <t>Kommuner</t>
        </is>
      </c>
      <c r="G167" t="n">
        <v>2.8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22533-2022</t>
        </is>
      </c>
      <c r="B168" s="1" t="n">
        <v>44713</v>
      </c>
      <c r="C168" s="1" t="n">
        <v>45177</v>
      </c>
      <c r="D168" t="inlineStr">
        <is>
          <t>ÖSTERGÖTLANDS LÄN</t>
        </is>
      </c>
      <c r="E168" t="inlineStr">
        <is>
          <t>SÖDERKÖPING</t>
        </is>
      </c>
      <c r="G168" t="n">
        <v>6.4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23767-2022</t>
        </is>
      </c>
      <c r="B169" s="1" t="n">
        <v>44721</v>
      </c>
      <c r="C169" s="1" t="n">
        <v>45177</v>
      </c>
      <c r="D169" t="inlineStr">
        <is>
          <t>ÖSTERGÖTLANDS LÄN</t>
        </is>
      </c>
      <c r="E169" t="inlineStr">
        <is>
          <t>SÖDERKÖPING</t>
        </is>
      </c>
      <c r="G169" t="n">
        <v>1.8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23774-2022</t>
        </is>
      </c>
      <c r="B170" s="1" t="n">
        <v>44722</v>
      </c>
      <c r="C170" s="1" t="n">
        <v>45177</v>
      </c>
      <c r="D170" t="inlineStr">
        <is>
          <t>ÖSTERGÖTLANDS LÄN</t>
        </is>
      </c>
      <c r="E170" t="inlineStr">
        <is>
          <t>SÖDERKÖPING</t>
        </is>
      </c>
      <c r="G170" t="n">
        <v>1.1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24950-2022</t>
        </is>
      </c>
      <c r="B171" s="1" t="n">
        <v>44728</v>
      </c>
      <c r="C171" s="1" t="n">
        <v>45177</v>
      </c>
      <c r="D171" t="inlineStr">
        <is>
          <t>ÖSTERGÖTLANDS LÄN</t>
        </is>
      </c>
      <c r="E171" t="inlineStr">
        <is>
          <t>SÖDERKÖPING</t>
        </is>
      </c>
      <c r="G171" t="n">
        <v>8.5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24959-2022</t>
        </is>
      </c>
      <c r="B172" s="1" t="n">
        <v>44728</v>
      </c>
      <c r="C172" s="1" t="n">
        <v>45177</v>
      </c>
      <c r="D172" t="inlineStr">
        <is>
          <t>ÖSTERGÖTLANDS LÄN</t>
        </is>
      </c>
      <c r="E172" t="inlineStr">
        <is>
          <t>SÖDERKÖPING</t>
        </is>
      </c>
      <c r="F172" t="inlineStr">
        <is>
          <t>Allmännings- och besparingsskogar</t>
        </is>
      </c>
      <c r="G172" t="n">
        <v>1.9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30438-2022</t>
        </is>
      </c>
      <c r="B173" s="1" t="n">
        <v>44761</v>
      </c>
      <c r="C173" s="1" t="n">
        <v>45177</v>
      </c>
      <c r="D173" t="inlineStr">
        <is>
          <t>ÖSTERGÖTLANDS LÄN</t>
        </is>
      </c>
      <c r="E173" t="inlineStr">
        <is>
          <t>SÖDERKÖPING</t>
        </is>
      </c>
      <c r="G173" t="n">
        <v>2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31628-2022</t>
        </is>
      </c>
      <c r="B174" s="1" t="n">
        <v>44775</v>
      </c>
      <c r="C174" s="1" t="n">
        <v>45177</v>
      </c>
      <c r="D174" t="inlineStr">
        <is>
          <t>ÖSTERGÖTLANDS LÄN</t>
        </is>
      </c>
      <c r="E174" t="inlineStr">
        <is>
          <t>SÖDERKÖPING</t>
        </is>
      </c>
      <c r="G174" t="n">
        <v>1.5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34917-2022</t>
        </is>
      </c>
      <c r="B175" s="1" t="n">
        <v>44796</v>
      </c>
      <c r="C175" s="1" t="n">
        <v>45177</v>
      </c>
      <c r="D175" t="inlineStr">
        <is>
          <t>ÖSTERGÖTLANDS LÄN</t>
        </is>
      </c>
      <c r="E175" t="inlineStr">
        <is>
          <t>SÖDERKÖPING</t>
        </is>
      </c>
      <c r="G175" t="n">
        <v>3.1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35326-2022</t>
        </is>
      </c>
      <c r="B176" s="1" t="n">
        <v>44798</v>
      </c>
      <c r="C176" s="1" t="n">
        <v>45177</v>
      </c>
      <c r="D176" t="inlineStr">
        <is>
          <t>ÖSTERGÖTLANDS LÄN</t>
        </is>
      </c>
      <c r="E176" t="inlineStr">
        <is>
          <t>SÖDERKÖPING</t>
        </is>
      </c>
      <c r="G176" t="n">
        <v>1.9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35423-2022</t>
        </is>
      </c>
      <c r="B177" s="1" t="n">
        <v>44798</v>
      </c>
      <c r="C177" s="1" t="n">
        <v>45177</v>
      </c>
      <c r="D177" t="inlineStr">
        <is>
          <t>ÖSTERGÖTLANDS LÄN</t>
        </is>
      </c>
      <c r="E177" t="inlineStr">
        <is>
          <t>SÖDERKÖPING</t>
        </is>
      </c>
      <c r="G177" t="n">
        <v>2.3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36734-2022</t>
        </is>
      </c>
      <c r="B178" s="1" t="n">
        <v>44805</v>
      </c>
      <c r="C178" s="1" t="n">
        <v>45177</v>
      </c>
      <c r="D178" t="inlineStr">
        <is>
          <t>ÖSTERGÖTLANDS LÄN</t>
        </is>
      </c>
      <c r="E178" t="inlineStr">
        <is>
          <t>SÖDERKÖPING</t>
        </is>
      </c>
      <c r="G178" t="n">
        <v>2.8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38595-2022</t>
        </is>
      </c>
      <c r="B179" s="1" t="n">
        <v>44813</v>
      </c>
      <c r="C179" s="1" t="n">
        <v>45177</v>
      </c>
      <c r="D179" t="inlineStr">
        <is>
          <t>ÖSTERGÖTLANDS LÄN</t>
        </is>
      </c>
      <c r="E179" t="inlineStr">
        <is>
          <t>SÖDERKÖPING</t>
        </is>
      </c>
      <c r="F179" t="inlineStr">
        <is>
          <t>Holmen skog AB</t>
        </is>
      </c>
      <c r="G179" t="n">
        <v>1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42432-2022</t>
        </is>
      </c>
      <c r="B180" s="1" t="n">
        <v>44831</v>
      </c>
      <c r="C180" s="1" t="n">
        <v>45177</v>
      </c>
      <c r="D180" t="inlineStr">
        <is>
          <t>ÖSTERGÖTLANDS LÄN</t>
        </is>
      </c>
      <c r="E180" t="inlineStr">
        <is>
          <t>SÖDERKÖPING</t>
        </is>
      </c>
      <c r="G180" t="n">
        <v>5.9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42426-2022</t>
        </is>
      </c>
      <c r="B181" s="1" t="n">
        <v>44831</v>
      </c>
      <c r="C181" s="1" t="n">
        <v>45177</v>
      </c>
      <c r="D181" t="inlineStr">
        <is>
          <t>ÖSTERGÖTLANDS LÄN</t>
        </is>
      </c>
      <c r="E181" t="inlineStr">
        <is>
          <t>SÖDERKÖPING</t>
        </is>
      </c>
      <c r="G181" t="n">
        <v>1.1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45154-2022</t>
        </is>
      </c>
      <c r="B182" s="1" t="n">
        <v>44840</v>
      </c>
      <c r="C182" s="1" t="n">
        <v>45177</v>
      </c>
      <c r="D182" t="inlineStr">
        <is>
          <t>ÖSTERGÖTLANDS LÄN</t>
        </is>
      </c>
      <c r="E182" t="inlineStr">
        <is>
          <t>SÖDERKÖPING</t>
        </is>
      </c>
      <c r="G182" t="n">
        <v>1.7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45161-2022</t>
        </is>
      </c>
      <c r="B183" s="1" t="n">
        <v>44840</v>
      </c>
      <c r="C183" s="1" t="n">
        <v>45177</v>
      </c>
      <c r="D183" t="inlineStr">
        <is>
          <t>ÖSTERGÖTLANDS LÄN</t>
        </is>
      </c>
      <c r="E183" t="inlineStr">
        <is>
          <t>SÖDERKÖPING</t>
        </is>
      </c>
      <c r="G183" t="n">
        <v>2.5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45130-2022</t>
        </is>
      </c>
      <c r="B184" s="1" t="n">
        <v>44841</v>
      </c>
      <c r="C184" s="1" t="n">
        <v>45177</v>
      </c>
      <c r="D184" t="inlineStr">
        <is>
          <t>ÖSTERGÖTLANDS LÄN</t>
        </is>
      </c>
      <c r="E184" t="inlineStr">
        <is>
          <t>SÖDERKÖPING</t>
        </is>
      </c>
      <c r="G184" t="n">
        <v>0.5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48829-2022</t>
        </is>
      </c>
      <c r="B185" s="1" t="n">
        <v>44855</v>
      </c>
      <c r="C185" s="1" t="n">
        <v>45177</v>
      </c>
      <c r="D185" t="inlineStr">
        <is>
          <t>ÖSTERGÖTLANDS LÄN</t>
        </is>
      </c>
      <c r="E185" t="inlineStr">
        <is>
          <t>SÖDERKÖPING</t>
        </is>
      </c>
      <c r="G185" t="n">
        <v>3.1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48796-2022</t>
        </is>
      </c>
      <c r="B186" s="1" t="n">
        <v>44855</v>
      </c>
      <c r="C186" s="1" t="n">
        <v>45177</v>
      </c>
      <c r="D186" t="inlineStr">
        <is>
          <t>ÖSTERGÖTLANDS LÄN</t>
        </is>
      </c>
      <c r="E186" t="inlineStr">
        <is>
          <t>SÖDERKÖPING</t>
        </is>
      </c>
      <c r="G186" t="n">
        <v>7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48862-2022</t>
        </is>
      </c>
      <c r="B187" s="1" t="n">
        <v>44859</v>
      </c>
      <c r="C187" s="1" t="n">
        <v>45177</v>
      </c>
      <c r="D187" t="inlineStr">
        <is>
          <t>ÖSTERGÖTLANDS LÄN</t>
        </is>
      </c>
      <c r="E187" t="inlineStr">
        <is>
          <t>SÖDERKÖPING</t>
        </is>
      </c>
      <c r="G187" t="n">
        <v>0.7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48861-2022</t>
        </is>
      </c>
      <c r="B188" s="1" t="n">
        <v>44859</v>
      </c>
      <c r="C188" s="1" t="n">
        <v>45177</v>
      </c>
      <c r="D188" t="inlineStr">
        <is>
          <t>ÖSTERGÖTLANDS LÄN</t>
        </is>
      </c>
      <c r="E188" t="inlineStr">
        <is>
          <t>SÖDERKÖPING</t>
        </is>
      </c>
      <c r="G188" t="n">
        <v>0.9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49227-2022</t>
        </is>
      </c>
      <c r="B189" s="1" t="n">
        <v>44861</v>
      </c>
      <c r="C189" s="1" t="n">
        <v>45177</v>
      </c>
      <c r="D189" t="inlineStr">
        <is>
          <t>ÖSTERGÖTLANDS LÄN</t>
        </is>
      </c>
      <c r="E189" t="inlineStr">
        <is>
          <t>SÖDERKÖPING</t>
        </is>
      </c>
      <c r="G189" t="n">
        <v>2.7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49569-2022</t>
        </is>
      </c>
      <c r="B190" s="1" t="n">
        <v>44862</v>
      </c>
      <c r="C190" s="1" t="n">
        <v>45177</v>
      </c>
      <c r="D190" t="inlineStr">
        <is>
          <t>ÖSTERGÖTLANDS LÄN</t>
        </is>
      </c>
      <c r="E190" t="inlineStr">
        <is>
          <t>SÖDERKÖPING</t>
        </is>
      </c>
      <c r="G190" t="n">
        <v>0.5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50241-2022</t>
        </is>
      </c>
      <c r="B191" s="1" t="n">
        <v>44865</v>
      </c>
      <c r="C191" s="1" t="n">
        <v>45177</v>
      </c>
      <c r="D191" t="inlineStr">
        <is>
          <t>ÖSTERGÖTLANDS LÄN</t>
        </is>
      </c>
      <c r="E191" t="inlineStr">
        <is>
          <t>SÖDERKÖPING</t>
        </is>
      </c>
      <c r="G191" t="n">
        <v>1.3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50228-2022</t>
        </is>
      </c>
      <c r="B192" s="1" t="n">
        <v>44865</v>
      </c>
      <c r="C192" s="1" t="n">
        <v>45177</v>
      </c>
      <c r="D192" t="inlineStr">
        <is>
          <t>ÖSTERGÖTLANDS LÄN</t>
        </is>
      </c>
      <c r="E192" t="inlineStr">
        <is>
          <t>SÖDERKÖPING</t>
        </is>
      </c>
      <c r="G192" t="n">
        <v>1.7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52465-2022</t>
        </is>
      </c>
      <c r="B193" s="1" t="n">
        <v>44874</v>
      </c>
      <c r="C193" s="1" t="n">
        <v>45177</v>
      </c>
      <c r="D193" t="inlineStr">
        <is>
          <t>ÖSTERGÖTLANDS LÄN</t>
        </is>
      </c>
      <c r="E193" t="inlineStr">
        <is>
          <t>SÖDERKÖPING</t>
        </is>
      </c>
      <c r="G193" t="n">
        <v>3.8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52479-2022</t>
        </is>
      </c>
      <c r="B194" s="1" t="n">
        <v>44874</v>
      </c>
      <c r="C194" s="1" t="n">
        <v>45177</v>
      </c>
      <c r="D194" t="inlineStr">
        <is>
          <t>ÖSTERGÖTLANDS LÄN</t>
        </is>
      </c>
      <c r="E194" t="inlineStr">
        <is>
          <t>SÖDERKÖPING</t>
        </is>
      </c>
      <c r="G194" t="n">
        <v>4.4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54324-2022</t>
        </is>
      </c>
      <c r="B195" s="1" t="n">
        <v>44882</v>
      </c>
      <c r="C195" s="1" t="n">
        <v>45177</v>
      </c>
      <c r="D195" t="inlineStr">
        <is>
          <t>ÖSTERGÖTLANDS LÄN</t>
        </is>
      </c>
      <c r="E195" t="inlineStr">
        <is>
          <t>SÖDERKÖPING</t>
        </is>
      </c>
      <c r="G195" t="n">
        <v>1.3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54787-2022</t>
        </is>
      </c>
      <c r="B196" s="1" t="n">
        <v>44883</v>
      </c>
      <c r="C196" s="1" t="n">
        <v>45177</v>
      </c>
      <c r="D196" t="inlineStr">
        <is>
          <t>ÖSTERGÖTLANDS LÄN</t>
        </is>
      </c>
      <c r="E196" t="inlineStr">
        <is>
          <t>SÖDERKÖPING</t>
        </is>
      </c>
      <c r="G196" t="n">
        <v>2.8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55853-2022</t>
        </is>
      </c>
      <c r="B197" s="1" t="n">
        <v>44888</v>
      </c>
      <c r="C197" s="1" t="n">
        <v>45177</v>
      </c>
      <c r="D197" t="inlineStr">
        <is>
          <t>ÖSTERGÖTLANDS LÄN</t>
        </is>
      </c>
      <c r="E197" t="inlineStr">
        <is>
          <t>SÖDERKÖPING</t>
        </is>
      </c>
      <c r="G197" t="n">
        <v>1.8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55851-2022</t>
        </is>
      </c>
      <c r="B198" s="1" t="n">
        <v>44888</v>
      </c>
      <c r="C198" s="1" t="n">
        <v>45177</v>
      </c>
      <c r="D198" t="inlineStr">
        <is>
          <t>ÖSTERGÖTLANDS LÄN</t>
        </is>
      </c>
      <c r="E198" t="inlineStr">
        <is>
          <t>SÖDERKÖPING</t>
        </is>
      </c>
      <c r="G198" t="n">
        <v>2.3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56213-2022</t>
        </is>
      </c>
      <c r="B199" s="1" t="n">
        <v>44890</v>
      </c>
      <c r="C199" s="1" t="n">
        <v>45177</v>
      </c>
      <c r="D199" t="inlineStr">
        <is>
          <t>ÖSTERGÖTLANDS LÄN</t>
        </is>
      </c>
      <c r="E199" t="inlineStr">
        <is>
          <t>SÖDERKÖPING</t>
        </is>
      </c>
      <c r="G199" t="n">
        <v>0.6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56238-2022</t>
        </is>
      </c>
      <c r="B200" s="1" t="n">
        <v>44890</v>
      </c>
      <c r="C200" s="1" t="n">
        <v>45177</v>
      </c>
      <c r="D200" t="inlineStr">
        <is>
          <t>ÖSTERGÖTLANDS LÄN</t>
        </is>
      </c>
      <c r="E200" t="inlineStr">
        <is>
          <t>SÖDERKÖPING</t>
        </is>
      </c>
      <c r="G200" t="n">
        <v>0.7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56219-2022</t>
        </is>
      </c>
      <c r="B201" s="1" t="n">
        <v>44890</v>
      </c>
      <c r="C201" s="1" t="n">
        <v>45177</v>
      </c>
      <c r="D201" t="inlineStr">
        <is>
          <t>ÖSTERGÖTLANDS LÄN</t>
        </is>
      </c>
      <c r="E201" t="inlineStr">
        <is>
          <t>SÖDERKÖPING</t>
        </is>
      </c>
      <c r="G201" t="n">
        <v>0.4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57191-2022</t>
        </is>
      </c>
      <c r="B202" s="1" t="n">
        <v>44895</v>
      </c>
      <c r="C202" s="1" t="n">
        <v>45177</v>
      </c>
      <c r="D202" t="inlineStr">
        <is>
          <t>ÖSTERGÖTLANDS LÄN</t>
        </is>
      </c>
      <c r="E202" t="inlineStr">
        <is>
          <t>SÖDERKÖPING</t>
        </is>
      </c>
      <c r="G202" t="n">
        <v>0.8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57888-2022</t>
        </is>
      </c>
      <c r="B203" s="1" t="n">
        <v>44900</v>
      </c>
      <c r="C203" s="1" t="n">
        <v>45177</v>
      </c>
      <c r="D203" t="inlineStr">
        <is>
          <t>ÖSTERGÖTLANDS LÄN</t>
        </is>
      </c>
      <c r="E203" t="inlineStr">
        <is>
          <t>SÖDERKÖPING</t>
        </is>
      </c>
      <c r="G203" t="n">
        <v>1.4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58925-2022</t>
        </is>
      </c>
      <c r="B204" s="1" t="n">
        <v>44903</v>
      </c>
      <c r="C204" s="1" t="n">
        <v>45177</v>
      </c>
      <c r="D204" t="inlineStr">
        <is>
          <t>ÖSTERGÖTLANDS LÄN</t>
        </is>
      </c>
      <c r="E204" t="inlineStr">
        <is>
          <t>SÖDERKÖPING</t>
        </is>
      </c>
      <c r="G204" t="n">
        <v>6.7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59058-2022</t>
        </is>
      </c>
      <c r="B205" s="1" t="n">
        <v>44904</v>
      </c>
      <c r="C205" s="1" t="n">
        <v>45177</v>
      </c>
      <c r="D205" t="inlineStr">
        <is>
          <t>ÖSTERGÖTLANDS LÄN</t>
        </is>
      </c>
      <c r="E205" t="inlineStr">
        <is>
          <t>SÖDERKÖPING</t>
        </is>
      </c>
      <c r="G205" t="n">
        <v>1.5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59061-2022</t>
        </is>
      </c>
      <c r="B206" s="1" t="n">
        <v>44904</v>
      </c>
      <c r="C206" s="1" t="n">
        <v>45177</v>
      </c>
      <c r="D206" t="inlineStr">
        <is>
          <t>ÖSTERGÖTLANDS LÄN</t>
        </is>
      </c>
      <c r="E206" t="inlineStr">
        <is>
          <t>SÖDERKÖPING</t>
        </is>
      </c>
      <c r="G206" t="n">
        <v>2.6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60596-2022</t>
        </is>
      </c>
      <c r="B207" s="1" t="n">
        <v>44911</v>
      </c>
      <c r="C207" s="1" t="n">
        <v>45177</v>
      </c>
      <c r="D207" t="inlineStr">
        <is>
          <t>ÖSTERGÖTLANDS LÄN</t>
        </is>
      </c>
      <c r="E207" t="inlineStr">
        <is>
          <t>SÖDERKÖPING</t>
        </is>
      </c>
      <c r="G207" t="n">
        <v>1.6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60571-2022</t>
        </is>
      </c>
      <c r="B208" s="1" t="n">
        <v>44911</v>
      </c>
      <c r="C208" s="1" t="n">
        <v>45177</v>
      </c>
      <c r="D208" t="inlineStr">
        <is>
          <t>ÖSTERGÖTLANDS LÄN</t>
        </is>
      </c>
      <c r="E208" t="inlineStr">
        <is>
          <t>SÖDERKÖPING</t>
        </is>
      </c>
      <c r="G208" t="n">
        <v>5.6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60605-2022</t>
        </is>
      </c>
      <c r="B209" s="1" t="n">
        <v>44911</v>
      </c>
      <c r="C209" s="1" t="n">
        <v>45177</v>
      </c>
      <c r="D209" t="inlineStr">
        <is>
          <t>ÖSTERGÖTLANDS LÄN</t>
        </is>
      </c>
      <c r="E209" t="inlineStr">
        <is>
          <t>SÖDERKÖPING</t>
        </is>
      </c>
      <c r="G209" t="n">
        <v>0.9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60640-2022</t>
        </is>
      </c>
      <c r="B210" s="1" t="n">
        <v>44911</v>
      </c>
      <c r="C210" s="1" t="n">
        <v>45177</v>
      </c>
      <c r="D210" t="inlineStr">
        <is>
          <t>ÖSTERGÖTLANDS LÄN</t>
        </is>
      </c>
      <c r="E210" t="inlineStr">
        <is>
          <t>SÖDERKÖPING</t>
        </is>
      </c>
      <c r="F210" t="inlineStr">
        <is>
          <t>Allmännings- och besparingsskogar</t>
        </is>
      </c>
      <c r="G210" t="n">
        <v>10.8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61802-2022</t>
        </is>
      </c>
      <c r="B211" s="1" t="n">
        <v>44917</v>
      </c>
      <c r="C211" s="1" t="n">
        <v>45177</v>
      </c>
      <c r="D211" t="inlineStr">
        <is>
          <t>ÖSTERGÖTLANDS LÄN</t>
        </is>
      </c>
      <c r="E211" t="inlineStr">
        <is>
          <t>SÖDERKÖPING</t>
        </is>
      </c>
      <c r="G211" t="n">
        <v>2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62737-2022</t>
        </is>
      </c>
      <c r="B212" s="1" t="n">
        <v>44925</v>
      </c>
      <c r="C212" s="1" t="n">
        <v>45177</v>
      </c>
      <c r="D212" t="inlineStr">
        <is>
          <t>ÖSTERGÖTLANDS LÄN</t>
        </is>
      </c>
      <c r="E212" t="inlineStr">
        <is>
          <t>SÖDERKÖPING</t>
        </is>
      </c>
      <c r="G212" t="n">
        <v>3.8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62709-2022</t>
        </is>
      </c>
      <c r="B213" s="1" t="n">
        <v>44925</v>
      </c>
      <c r="C213" s="1" t="n">
        <v>45177</v>
      </c>
      <c r="D213" t="inlineStr">
        <is>
          <t>ÖSTERGÖTLANDS LÄN</t>
        </is>
      </c>
      <c r="E213" t="inlineStr">
        <is>
          <t>SÖDERKÖPING</t>
        </is>
      </c>
      <c r="G213" t="n">
        <v>0.9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225-2023</t>
        </is>
      </c>
      <c r="B214" s="1" t="n">
        <v>44928</v>
      </c>
      <c r="C214" s="1" t="n">
        <v>45177</v>
      </c>
      <c r="D214" t="inlineStr">
        <is>
          <t>ÖSTERGÖTLANDS LÄN</t>
        </is>
      </c>
      <c r="E214" t="inlineStr">
        <is>
          <t>SÖDERKÖPING</t>
        </is>
      </c>
      <c r="G214" t="n">
        <v>1.9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1949-2023</t>
        </is>
      </c>
      <c r="B215" s="1" t="n">
        <v>44936</v>
      </c>
      <c r="C215" s="1" t="n">
        <v>45177</v>
      </c>
      <c r="D215" t="inlineStr">
        <is>
          <t>ÖSTERGÖTLANDS LÄN</t>
        </is>
      </c>
      <c r="E215" t="inlineStr">
        <is>
          <t>SÖDERKÖPING</t>
        </is>
      </c>
      <c r="G215" t="n">
        <v>5.3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 ht="15" customHeight="1">
      <c r="A216" t="inlineStr">
        <is>
          <t>A 1408-2023</t>
        </is>
      </c>
      <c r="B216" s="1" t="n">
        <v>44936</v>
      </c>
      <c r="C216" s="1" t="n">
        <v>45177</v>
      </c>
      <c r="D216" t="inlineStr">
        <is>
          <t>ÖSTERGÖTLANDS LÄN</t>
        </is>
      </c>
      <c r="E216" t="inlineStr">
        <is>
          <t>SÖDERKÖPING</t>
        </is>
      </c>
      <c r="G216" t="n">
        <v>2.1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1930-2023</t>
        </is>
      </c>
      <c r="B217" s="1" t="n">
        <v>44936</v>
      </c>
      <c r="C217" s="1" t="n">
        <v>45177</v>
      </c>
      <c r="D217" t="inlineStr">
        <is>
          <t>ÖSTERGÖTLANDS LÄN</t>
        </is>
      </c>
      <c r="E217" t="inlineStr">
        <is>
          <t>SÖDERKÖPING</t>
        </is>
      </c>
      <c r="G217" t="n">
        <v>1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1410-2023</t>
        </is>
      </c>
      <c r="B218" s="1" t="n">
        <v>44936</v>
      </c>
      <c r="C218" s="1" t="n">
        <v>45177</v>
      </c>
      <c r="D218" t="inlineStr">
        <is>
          <t>ÖSTERGÖTLANDS LÄN</t>
        </is>
      </c>
      <c r="E218" t="inlineStr">
        <is>
          <t>SÖDERKÖPING</t>
        </is>
      </c>
      <c r="G218" t="n">
        <v>3.7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  <row r="219" ht="15" customHeight="1">
      <c r="A219" t="inlineStr">
        <is>
          <t>A 2033-2023</t>
        </is>
      </c>
      <c r="B219" s="1" t="n">
        <v>44939</v>
      </c>
      <c r="C219" s="1" t="n">
        <v>45177</v>
      </c>
      <c r="D219" t="inlineStr">
        <is>
          <t>ÖSTERGÖTLANDS LÄN</t>
        </is>
      </c>
      <c r="E219" t="inlineStr">
        <is>
          <t>SÖDERKÖPING</t>
        </is>
      </c>
      <c r="G219" t="n">
        <v>2.5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 ht="15" customHeight="1">
      <c r="A220" t="inlineStr">
        <is>
          <t>A 2644-2023</t>
        </is>
      </c>
      <c r="B220" s="1" t="n">
        <v>44942</v>
      </c>
      <c r="C220" s="1" t="n">
        <v>45177</v>
      </c>
      <c r="D220" t="inlineStr">
        <is>
          <t>ÖSTERGÖTLANDS LÄN</t>
        </is>
      </c>
      <c r="E220" t="inlineStr">
        <is>
          <t>SÖDERKÖPING</t>
        </is>
      </c>
      <c r="G220" t="n">
        <v>7.5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  <row r="221" ht="15" customHeight="1">
      <c r="A221" t="inlineStr">
        <is>
          <t>A 2584-2023</t>
        </is>
      </c>
      <c r="B221" s="1" t="n">
        <v>44943</v>
      </c>
      <c r="C221" s="1" t="n">
        <v>45177</v>
      </c>
      <c r="D221" t="inlineStr">
        <is>
          <t>ÖSTERGÖTLANDS LÄN</t>
        </is>
      </c>
      <c r="E221" t="inlineStr">
        <is>
          <t>SÖDERKÖPING</t>
        </is>
      </c>
      <c r="G221" t="n">
        <v>3.7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inlineStr"/>
    </row>
    <row r="222" ht="15" customHeight="1">
      <c r="A222" t="inlineStr">
        <is>
          <t>A 2956-2023</t>
        </is>
      </c>
      <c r="B222" s="1" t="n">
        <v>44945</v>
      </c>
      <c r="C222" s="1" t="n">
        <v>45177</v>
      </c>
      <c r="D222" t="inlineStr">
        <is>
          <t>ÖSTERGÖTLANDS LÄN</t>
        </is>
      </c>
      <c r="E222" t="inlineStr">
        <is>
          <t>SÖDERKÖPING</t>
        </is>
      </c>
      <c r="G222" t="n">
        <v>1.8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s="2" t="inlineStr"/>
    </row>
    <row r="223" ht="15" customHeight="1">
      <c r="A223" t="inlineStr">
        <is>
          <t>A 2921-2023</t>
        </is>
      </c>
      <c r="B223" s="1" t="n">
        <v>44945</v>
      </c>
      <c r="C223" s="1" t="n">
        <v>45177</v>
      </c>
      <c r="D223" t="inlineStr">
        <is>
          <t>ÖSTERGÖTLANDS LÄN</t>
        </is>
      </c>
      <c r="E223" t="inlineStr">
        <is>
          <t>SÖDERKÖPING</t>
        </is>
      </c>
      <c r="G223" t="n">
        <v>2.4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s="2" t="inlineStr"/>
    </row>
    <row r="224" ht="15" customHeight="1">
      <c r="A224" t="inlineStr">
        <is>
          <t>A 3110-2023</t>
        </is>
      </c>
      <c r="B224" s="1" t="n">
        <v>44946</v>
      </c>
      <c r="C224" s="1" t="n">
        <v>45177</v>
      </c>
      <c r="D224" t="inlineStr">
        <is>
          <t>ÖSTERGÖTLANDS LÄN</t>
        </is>
      </c>
      <c r="E224" t="inlineStr">
        <is>
          <t>SÖDERKÖPING</t>
        </is>
      </c>
      <c r="G224" t="n">
        <v>18.8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s="2" t="inlineStr"/>
    </row>
    <row r="225" ht="15" customHeight="1">
      <c r="A225" t="inlineStr">
        <is>
          <t>A 3084-2023</t>
        </is>
      </c>
      <c r="B225" s="1" t="n">
        <v>44946</v>
      </c>
      <c r="C225" s="1" t="n">
        <v>45177</v>
      </c>
      <c r="D225" t="inlineStr">
        <is>
          <t>ÖSTERGÖTLANDS LÄN</t>
        </is>
      </c>
      <c r="E225" t="inlineStr">
        <is>
          <t>SÖDERKÖPING</t>
        </is>
      </c>
      <c r="G225" t="n">
        <v>5.5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s="2" t="inlineStr"/>
    </row>
    <row r="226" ht="15" customHeight="1">
      <c r="A226" t="inlineStr">
        <is>
          <t>A 3153-2023</t>
        </is>
      </c>
      <c r="B226" s="1" t="n">
        <v>44946</v>
      </c>
      <c r="C226" s="1" t="n">
        <v>45177</v>
      </c>
      <c r="D226" t="inlineStr">
        <is>
          <t>ÖSTERGÖTLANDS LÄN</t>
        </is>
      </c>
      <c r="E226" t="inlineStr">
        <is>
          <t>SÖDERKÖPING</t>
        </is>
      </c>
      <c r="G226" t="n">
        <v>0.5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s="2" t="inlineStr"/>
    </row>
    <row r="227" ht="15" customHeight="1">
      <c r="A227" t="inlineStr">
        <is>
          <t>A 3930-2023</t>
        </is>
      </c>
      <c r="B227" s="1" t="n">
        <v>44950</v>
      </c>
      <c r="C227" s="1" t="n">
        <v>45177</v>
      </c>
      <c r="D227" t="inlineStr">
        <is>
          <t>ÖSTERGÖTLANDS LÄN</t>
        </is>
      </c>
      <c r="E227" t="inlineStr">
        <is>
          <t>SÖDERKÖPING</t>
        </is>
      </c>
      <c r="G227" t="n">
        <v>6.5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s="2" t="inlineStr"/>
    </row>
    <row r="228" ht="15" customHeight="1">
      <c r="A228" t="inlineStr">
        <is>
          <t>A 3943-2023</t>
        </is>
      </c>
      <c r="B228" s="1" t="n">
        <v>44950</v>
      </c>
      <c r="C228" s="1" t="n">
        <v>45177</v>
      </c>
      <c r="D228" t="inlineStr">
        <is>
          <t>ÖSTERGÖTLANDS LÄN</t>
        </is>
      </c>
      <c r="E228" t="inlineStr">
        <is>
          <t>SÖDERKÖPING</t>
        </is>
      </c>
      <c r="G228" t="n">
        <v>5.4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s="2" t="inlineStr"/>
    </row>
    <row r="229" ht="15" customHeight="1">
      <c r="A229" t="inlineStr">
        <is>
          <t>A 4318-2023</t>
        </is>
      </c>
      <c r="B229" s="1" t="n">
        <v>44953</v>
      </c>
      <c r="C229" s="1" t="n">
        <v>45177</v>
      </c>
      <c r="D229" t="inlineStr">
        <is>
          <t>ÖSTERGÖTLANDS LÄN</t>
        </is>
      </c>
      <c r="E229" t="inlineStr">
        <is>
          <t>SÖDERKÖPING</t>
        </is>
      </c>
      <c r="G229" t="n">
        <v>2.7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s="2" t="inlineStr"/>
    </row>
    <row r="230" ht="15" customHeight="1">
      <c r="A230" t="inlineStr">
        <is>
          <t>A 5615-2023</t>
        </is>
      </c>
      <c r="B230" s="1" t="n">
        <v>44958</v>
      </c>
      <c r="C230" s="1" t="n">
        <v>45177</v>
      </c>
      <c r="D230" t="inlineStr">
        <is>
          <t>ÖSTERGÖTLANDS LÄN</t>
        </is>
      </c>
      <c r="E230" t="inlineStr">
        <is>
          <t>SÖDERKÖPING</t>
        </is>
      </c>
      <c r="G230" t="n">
        <v>1.1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s="2" t="inlineStr"/>
    </row>
    <row r="231" ht="15" customHeight="1">
      <c r="A231" t="inlineStr">
        <is>
          <t>A 6170-2023</t>
        </is>
      </c>
      <c r="B231" s="1" t="n">
        <v>44964</v>
      </c>
      <c r="C231" s="1" t="n">
        <v>45177</v>
      </c>
      <c r="D231" t="inlineStr">
        <is>
          <t>ÖSTERGÖTLANDS LÄN</t>
        </is>
      </c>
      <c r="E231" t="inlineStr">
        <is>
          <t>SÖDERKÖPING</t>
        </is>
      </c>
      <c r="G231" t="n">
        <v>2.6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s="2" t="inlineStr"/>
    </row>
    <row r="232" ht="15" customHeight="1">
      <c r="A232" t="inlineStr">
        <is>
          <t>A 6419-2023</t>
        </is>
      </c>
      <c r="B232" s="1" t="n">
        <v>44965</v>
      </c>
      <c r="C232" s="1" t="n">
        <v>45177</v>
      </c>
      <c r="D232" t="inlineStr">
        <is>
          <t>ÖSTERGÖTLANDS LÄN</t>
        </is>
      </c>
      <c r="E232" t="inlineStr">
        <is>
          <t>SÖDERKÖPING</t>
        </is>
      </c>
      <c r="G232" t="n">
        <v>5.4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s="2" t="inlineStr"/>
    </row>
    <row r="233" ht="15" customHeight="1">
      <c r="A233" t="inlineStr">
        <is>
          <t>A 6350-2023</t>
        </is>
      </c>
      <c r="B233" s="1" t="n">
        <v>44965</v>
      </c>
      <c r="C233" s="1" t="n">
        <v>45177</v>
      </c>
      <c r="D233" t="inlineStr">
        <is>
          <t>ÖSTERGÖTLANDS LÄN</t>
        </is>
      </c>
      <c r="E233" t="inlineStr">
        <is>
          <t>SÖDERKÖPING</t>
        </is>
      </c>
      <c r="G233" t="n">
        <v>3.6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s="2" t="inlineStr"/>
    </row>
    <row r="234" ht="15" customHeight="1">
      <c r="A234" t="inlineStr">
        <is>
          <t>A 6533-2023</t>
        </is>
      </c>
      <c r="B234" s="1" t="n">
        <v>44966</v>
      </c>
      <c r="C234" s="1" t="n">
        <v>45177</v>
      </c>
      <c r="D234" t="inlineStr">
        <is>
          <t>ÖSTERGÖTLANDS LÄN</t>
        </is>
      </c>
      <c r="E234" t="inlineStr">
        <is>
          <t>SÖDERKÖPING</t>
        </is>
      </c>
      <c r="G234" t="n">
        <v>5.1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s="2" t="inlineStr"/>
    </row>
    <row r="235" ht="15" customHeight="1">
      <c r="A235" t="inlineStr">
        <is>
          <t>A 6540-2023</t>
        </is>
      </c>
      <c r="B235" s="1" t="n">
        <v>44966</v>
      </c>
      <c r="C235" s="1" t="n">
        <v>45177</v>
      </c>
      <c r="D235" t="inlineStr">
        <is>
          <t>ÖSTERGÖTLANDS LÄN</t>
        </is>
      </c>
      <c r="E235" t="inlineStr">
        <is>
          <t>SÖDERKÖPING</t>
        </is>
      </c>
      <c r="G235" t="n">
        <v>1.1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s="2" t="inlineStr"/>
    </row>
    <row r="236" ht="15" customHeight="1">
      <c r="A236" t="inlineStr">
        <is>
          <t>A 6571-2023</t>
        </is>
      </c>
      <c r="B236" s="1" t="n">
        <v>44966</v>
      </c>
      <c r="C236" s="1" t="n">
        <v>45177</v>
      </c>
      <c r="D236" t="inlineStr">
        <is>
          <t>ÖSTERGÖTLANDS LÄN</t>
        </is>
      </c>
      <c r="E236" t="inlineStr">
        <is>
          <t>SÖDERKÖPING</t>
        </is>
      </c>
      <c r="G236" t="n">
        <v>0.8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s="2" t="inlineStr"/>
    </row>
    <row r="237" ht="15" customHeight="1">
      <c r="A237" t="inlineStr">
        <is>
          <t>A 6659-2023</t>
        </is>
      </c>
      <c r="B237" s="1" t="n">
        <v>44966</v>
      </c>
      <c r="C237" s="1" t="n">
        <v>45177</v>
      </c>
      <c r="D237" t="inlineStr">
        <is>
          <t>ÖSTERGÖTLANDS LÄN</t>
        </is>
      </c>
      <c r="E237" t="inlineStr">
        <is>
          <t>SÖDERKÖPING</t>
        </is>
      </c>
      <c r="G237" t="n">
        <v>1.3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s="2" t="inlineStr"/>
    </row>
    <row r="238" ht="15" customHeight="1">
      <c r="A238" t="inlineStr">
        <is>
          <t>A 6542-2023</t>
        </is>
      </c>
      <c r="B238" s="1" t="n">
        <v>44966</v>
      </c>
      <c r="C238" s="1" t="n">
        <v>45177</v>
      </c>
      <c r="D238" t="inlineStr">
        <is>
          <t>ÖSTERGÖTLANDS LÄN</t>
        </is>
      </c>
      <c r="E238" t="inlineStr">
        <is>
          <t>SÖDERKÖPING</t>
        </is>
      </c>
      <c r="G238" t="n">
        <v>1.8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s="2" t="inlineStr"/>
    </row>
    <row r="239" ht="15" customHeight="1">
      <c r="A239" t="inlineStr">
        <is>
          <t>A 6535-2023</t>
        </is>
      </c>
      <c r="B239" s="1" t="n">
        <v>44966</v>
      </c>
      <c r="C239" s="1" t="n">
        <v>45177</v>
      </c>
      <c r="D239" t="inlineStr">
        <is>
          <t>ÖSTERGÖTLANDS LÄN</t>
        </is>
      </c>
      <c r="E239" t="inlineStr">
        <is>
          <t>SÖDERKÖPING</t>
        </is>
      </c>
      <c r="G239" t="n">
        <v>0.5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s="2" t="inlineStr"/>
    </row>
    <row r="240" ht="15" customHeight="1">
      <c r="A240" t="inlineStr">
        <is>
          <t>A 6546-2023</t>
        </is>
      </c>
      <c r="B240" s="1" t="n">
        <v>44966</v>
      </c>
      <c r="C240" s="1" t="n">
        <v>45177</v>
      </c>
      <c r="D240" t="inlineStr">
        <is>
          <t>ÖSTERGÖTLANDS LÄN</t>
        </is>
      </c>
      <c r="E240" t="inlineStr">
        <is>
          <t>SÖDERKÖPING</t>
        </is>
      </c>
      <c r="G240" t="n">
        <v>0.7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s="2" t="inlineStr"/>
    </row>
    <row r="241" ht="15" customHeight="1">
      <c r="A241" t="inlineStr">
        <is>
          <t>A 8799-2023</t>
        </is>
      </c>
      <c r="B241" s="1" t="n">
        <v>44978</v>
      </c>
      <c r="C241" s="1" t="n">
        <v>45177</v>
      </c>
      <c r="D241" t="inlineStr">
        <is>
          <t>ÖSTERGÖTLANDS LÄN</t>
        </is>
      </c>
      <c r="E241" t="inlineStr">
        <is>
          <t>SÖDERKÖPING</t>
        </is>
      </c>
      <c r="F241" t="inlineStr">
        <is>
          <t>Allmännings- och besparingsskogar</t>
        </is>
      </c>
      <c r="G241" t="n">
        <v>3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s="2" t="inlineStr"/>
    </row>
    <row r="242" ht="15" customHeight="1">
      <c r="A242" t="inlineStr">
        <is>
          <t>A 9002-2023</t>
        </is>
      </c>
      <c r="B242" s="1" t="n">
        <v>44979</v>
      </c>
      <c r="C242" s="1" t="n">
        <v>45177</v>
      </c>
      <c r="D242" t="inlineStr">
        <is>
          <t>ÖSTERGÖTLANDS LÄN</t>
        </is>
      </c>
      <c r="E242" t="inlineStr">
        <is>
          <t>SÖDERKÖPING</t>
        </is>
      </c>
      <c r="F242" t="inlineStr">
        <is>
          <t>Allmännings- och besparingsskogar</t>
        </is>
      </c>
      <c r="G242" t="n">
        <v>3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s="2" t="inlineStr"/>
    </row>
    <row r="243" ht="15" customHeight="1">
      <c r="A243" t="inlineStr">
        <is>
          <t>A 9734-2023</t>
        </is>
      </c>
      <c r="B243" s="1" t="n">
        <v>44984</v>
      </c>
      <c r="C243" s="1" t="n">
        <v>45177</v>
      </c>
      <c r="D243" t="inlineStr">
        <is>
          <t>ÖSTERGÖTLANDS LÄN</t>
        </is>
      </c>
      <c r="E243" t="inlineStr">
        <is>
          <t>SÖDERKÖPING</t>
        </is>
      </c>
      <c r="F243" t="inlineStr">
        <is>
          <t>Allmännings- och besparingsskogar</t>
        </is>
      </c>
      <c r="G243" t="n">
        <v>6.7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s="2" t="inlineStr"/>
    </row>
    <row r="244" ht="15" customHeight="1">
      <c r="A244" t="inlineStr">
        <is>
          <t>A 9731-2023</t>
        </is>
      </c>
      <c r="B244" s="1" t="n">
        <v>44984</v>
      </c>
      <c r="C244" s="1" t="n">
        <v>45177</v>
      </c>
      <c r="D244" t="inlineStr">
        <is>
          <t>ÖSTERGÖTLANDS LÄN</t>
        </is>
      </c>
      <c r="E244" t="inlineStr">
        <is>
          <t>SÖDERKÖPING</t>
        </is>
      </c>
      <c r="G244" t="n">
        <v>4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s="2" t="inlineStr"/>
    </row>
    <row r="245" ht="15" customHeight="1">
      <c r="A245" t="inlineStr">
        <is>
          <t>A 9729-2023</t>
        </is>
      </c>
      <c r="B245" s="1" t="n">
        <v>44984</v>
      </c>
      <c r="C245" s="1" t="n">
        <v>45177</v>
      </c>
      <c r="D245" t="inlineStr">
        <is>
          <t>ÖSTERGÖTLANDS LÄN</t>
        </is>
      </c>
      <c r="E245" t="inlineStr">
        <is>
          <t>SÖDERKÖPING</t>
        </is>
      </c>
      <c r="G245" t="n">
        <v>13.8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s="2" t="inlineStr"/>
    </row>
    <row r="246" ht="15" customHeight="1">
      <c r="A246" t="inlineStr">
        <is>
          <t>A 9736-2023</t>
        </is>
      </c>
      <c r="B246" s="1" t="n">
        <v>44984</v>
      </c>
      <c r="C246" s="1" t="n">
        <v>45177</v>
      </c>
      <c r="D246" t="inlineStr">
        <is>
          <t>ÖSTERGÖTLANDS LÄN</t>
        </is>
      </c>
      <c r="E246" t="inlineStr">
        <is>
          <t>SÖDERKÖPING</t>
        </is>
      </c>
      <c r="F246" t="inlineStr">
        <is>
          <t>Allmännings- och besparingsskogar</t>
        </is>
      </c>
      <c r="G246" t="n">
        <v>7.4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s="2" t="inlineStr"/>
    </row>
    <row r="247" ht="15" customHeight="1">
      <c r="A247" t="inlineStr">
        <is>
          <t>A 11165-2023</t>
        </is>
      </c>
      <c r="B247" s="1" t="n">
        <v>44992</v>
      </c>
      <c r="C247" s="1" t="n">
        <v>45177</v>
      </c>
      <c r="D247" t="inlineStr">
        <is>
          <t>ÖSTERGÖTLANDS LÄN</t>
        </is>
      </c>
      <c r="E247" t="inlineStr">
        <is>
          <t>SÖDERKÖPING</t>
        </is>
      </c>
      <c r="G247" t="n">
        <v>4.9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s="2" t="inlineStr"/>
    </row>
    <row r="248" ht="15" customHeight="1">
      <c r="A248" t="inlineStr">
        <is>
          <t>A 13519-2023</t>
        </is>
      </c>
      <c r="B248" s="1" t="n">
        <v>45006</v>
      </c>
      <c r="C248" s="1" t="n">
        <v>45177</v>
      </c>
      <c r="D248" t="inlineStr">
        <is>
          <t>ÖSTERGÖTLANDS LÄN</t>
        </is>
      </c>
      <c r="E248" t="inlineStr">
        <is>
          <t>SÖDERKÖPING</t>
        </is>
      </c>
      <c r="G248" t="n">
        <v>7.2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s="2" t="inlineStr"/>
    </row>
    <row r="249" ht="15" customHeight="1">
      <c r="A249" t="inlineStr">
        <is>
          <t>A 14184-2023</t>
        </is>
      </c>
      <c r="B249" s="1" t="n">
        <v>45009</v>
      </c>
      <c r="C249" s="1" t="n">
        <v>45177</v>
      </c>
      <c r="D249" t="inlineStr">
        <is>
          <t>ÖSTERGÖTLANDS LÄN</t>
        </is>
      </c>
      <c r="E249" t="inlineStr">
        <is>
          <t>SÖDERKÖPING</t>
        </is>
      </c>
      <c r="G249" t="n">
        <v>2.6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s="2" t="inlineStr"/>
    </row>
    <row r="250" ht="15" customHeight="1">
      <c r="A250" t="inlineStr">
        <is>
          <t>A 14279-2023</t>
        </is>
      </c>
      <c r="B250" s="1" t="n">
        <v>45010</v>
      </c>
      <c r="C250" s="1" t="n">
        <v>45177</v>
      </c>
      <c r="D250" t="inlineStr">
        <is>
          <t>ÖSTERGÖTLANDS LÄN</t>
        </is>
      </c>
      <c r="E250" t="inlineStr">
        <is>
          <t>SÖDERKÖPING</t>
        </is>
      </c>
      <c r="F250" t="inlineStr">
        <is>
          <t>Holmen skog AB</t>
        </is>
      </c>
      <c r="G250" t="n">
        <v>2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s="2" t="inlineStr"/>
    </row>
    <row r="251" ht="15" customHeight="1">
      <c r="A251" t="inlineStr">
        <is>
          <t>A 14679-2023</t>
        </is>
      </c>
      <c r="B251" s="1" t="n">
        <v>45014</v>
      </c>
      <c r="C251" s="1" t="n">
        <v>45177</v>
      </c>
      <c r="D251" t="inlineStr">
        <is>
          <t>ÖSTERGÖTLANDS LÄN</t>
        </is>
      </c>
      <c r="E251" t="inlineStr">
        <is>
          <t>SÖDERKÖPING</t>
        </is>
      </c>
      <c r="F251" t="inlineStr">
        <is>
          <t>Holmen skog AB</t>
        </is>
      </c>
      <c r="G251" t="n">
        <v>3.9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s="2" t="inlineStr"/>
    </row>
    <row r="252" ht="15" customHeight="1">
      <c r="A252" t="inlineStr">
        <is>
          <t>A 14896-2023</t>
        </is>
      </c>
      <c r="B252" s="1" t="n">
        <v>45015</v>
      </c>
      <c r="C252" s="1" t="n">
        <v>45177</v>
      </c>
      <c r="D252" t="inlineStr">
        <is>
          <t>ÖSTERGÖTLANDS LÄN</t>
        </is>
      </c>
      <c r="E252" t="inlineStr">
        <is>
          <t>SÖDERKÖPING</t>
        </is>
      </c>
      <c r="G252" t="n">
        <v>3.4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s="2" t="inlineStr"/>
    </row>
    <row r="253" ht="15" customHeight="1">
      <c r="A253" t="inlineStr">
        <is>
          <t>A 15079-2023</t>
        </is>
      </c>
      <c r="B253" s="1" t="n">
        <v>45016</v>
      </c>
      <c r="C253" s="1" t="n">
        <v>45177</v>
      </c>
      <c r="D253" t="inlineStr">
        <is>
          <t>ÖSTERGÖTLANDS LÄN</t>
        </is>
      </c>
      <c r="E253" t="inlineStr">
        <is>
          <t>SÖDERKÖPING</t>
        </is>
      </c>
      <c r="F253" t="inlineStr">
        <is>
          <t>Holmen skog AB</t>
        </is>
      </c>
      <c r="G253" t="n">
        <v>1.1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s="2" t="inlineStr"/>
    </row>
    <row r="254" ht="15" customHeight="1">
      <c r="A254" t="inlineStr">
        <is>
          <t>A 15254-2023</t>
        </is>
      </c>
      <c r="B254" s="1" t="n">
        <v>45019</v>
      </c>
      <c r="C254" s="1" t="n">
        <v>45177</v>
      </c>
      <c r="D254" t="inlineStr">
        <is>
          <t>ÖSTERGÖTLANDS LÄN</t>
        </is>
      </c>
      <c r="E254" t="inlineStr">
        <is>
          <t>SÖDERKÖPING</t>
        </is>
      </c>
      <c r="F254" t="inlineStr">
        <is>
          <t>Holmen skog AB</t>
        </is>
      </c>
      <c r="G254" t="n">
        <v>2.6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s="2" t="inlineStr"/>
    </row>
    <row r="255" ht="15" customHeight="1">
      <c r="A255" t="inlineStr">
        <is>
          <t>A 16272-2023</t>
        </is>
      </c>
      <c r="B255" s="1" t="n">
        <v>45028</v>
      </c>
      <c r="C255" s="1" t="n">
        <v>45177</v>
      </c>
      <c r="D255" t="inlineStr">
        <is>
          <t>ÖSTERGÖTLANDS LÄN</t>
        </is>
      </c>
      <c r="E255" t="inlineStr">
        <is>
          <t>SÖDERKÖPING</t>
        </is>
      </c>
      <c r="G255" t="n">
        <v>4.3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s="2" t="inlineStr"/>
    </row>
    <row r="256" ht="15" customHeight="1">
      <c r="A256" t="inlineStr">
        <is>
          <t>A 16286-2023</t>
        </is>
      </c>
      <c r="B256" s="1" t="n">
        <v>45028</v>
      </c>
      <c r="C256" s="1" t="n">
        <v>45177</v>
      </c>
      <c r="D256" t="inlineStr">
        <is>
          <t>ÖSTERGÖTLANDS LÄN</t>
        </is>
      </c>
      <c r="E256" t="inlineStr">
        <is>
          <t>SÖDERKÖPING</t>
        </is>
      </c>
      <c r="G256" t="n">
        <v>0.6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s="2" t="inlineStr"/>
    </row>
    <row r="257" ht="15" customHeight="1">
      <c r="A257" t="inlineStr">
        <is>
          <t>A 18234-2023</t>
        </is>
      </c>
      <c r="B257" s="1" t="n">
        <v>45041</v>
      </c>
      <c r="C257" s="1" t="n">
        <v>45177</v>
      </c>
      <c r="D257" t="inlineStr">
        <is>
          <t>ÖSTERGÖTLANDS LÄN</t>
        </is>
      </c>
      <c r="E257" t="inlineStr">
        <is>
          <t>SÖDERKÖPING</t>
        </is>
      </c>
      <c r="G257" t="n">
        <v>0.9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s="2" t="inlineStr"/>
    </row>
    <row r="258" ht="15" customHeight="1">
      <c r="A258" t="inlineStr">
        <is>
          <t>A 20223-2023</t>
        </is>
      </c>
      <c r="B258" s="1" t="n">
        <v>45055</v>
      </c>
      <c r="C258" s="1" t="n">
        <v>45177</v>
      </c>
      <c r="D258" t="inlineStr">
        <is>
          <t>ÖSTERGÖTLANDS LÄN</t>
        </is>
      </c>
      <c r="E258" t="inlineStr">
        <is>
          <t>SÖDERKÖPING</t>
        </is>
      </c>
      <c r="G258" t="n">
        <v>2.3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s="2" t="inlineStr"/>
    </row>
    <row r="259" ht="15" customHeight="1">
      <c r="A259" t="inlineStr">
        <is>
          <t>A 20252-2023</t>
        </is>
      </c>
      <c r="B259" s="1" t="n">
        <v>45055</v>
      </c>
      <c r="C259" s="1" t="n">
        <v>45177</v>
      </c>
      <c r="D259" t="inlineStr">
        <is>
          <t>ÖSTERGÖTLANDS LÄN</t>
        </is>
      </c>
      <c r="E259" t="inlineStr">
        <is>
          <t>SÖDERKÖPING</t>
        </is>
      </c>
      <c r="G259" t="n">
        <v>1.1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s="2" t="inlineStr"/>
    </row>
    <row r="260" ht="15" customHeight="1">
      <c r="A260" t="inlineStr">
        <is>
          <t>A 20221-2023</t>
        </is>
      </c>
      <c r="B260" s="1" t="n">
        <v>45055</v>
      </c>
      <c r="C260" s="1" t="n">
        <v>45177</v>
      </c>
      <c r="D260" t="inlineStr">
        <is>
          <t>ÖSTERGÖTLANDS LÄN</t>
        </is>
      </c>
      <c r="E260" t="inlineStr">
        <is>
          <t>SÖDERKÖPING</t>
        </is>
      </c>
      <c r="G260" t="n">
        <v>2.8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s="2" t="inlineStr"/>
    </row>
    <row r="261" ht="15" customHeight="1">
      <c r="A261" t="inlineStr">
        <is>
          <t>A 20254-2023</t>
        </is>
      </c>
      <c r="B261" s="1" t="n">
        <v>45055</v>
      </c>
      <c r="C261" s="1" t="n">
        <v>45177</v>
      </c>
      <c r="D261" t="inlineStr">
        <is>
          <t>ÖSTERGÖTLANDS LÄN</t>
        </is>
      </c>
      <c r="E261" t="inlineStr">
        <is>
          <t>SÖDERKÖPING</t>
        </is>
      </c>
      <c r="G261" t="n">
        <v>1.3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s="2" t="inlineStr"/>
    </row>
    <row r="262" ht="15" customHeight="1">
      <c r="A262" t="inlineStr">
        <is>
          <t>A 20251-2023</t>
        </is>
      </c>
      <c r="B262" s="1" t="n">
        <v>45055</v>
      </c>
      <c r="C262" s="1" t="n">
        <v>45177</v>
      </c>
      <c r="D262" t="inlineStr">
        <is>
          <t>ÖSTERGÖTLANDS LÄN</t>
        </is>
      </c>
      <c r="E262" t="inlineStr">
        <is>
          <t>SÖDERKÖPING</t>
        </is>
      </c>
      <c r="G262" t="n">
        <v>0.5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s="2" t="inlineStr"/>
    </row>
    <row r="263" ht="15" customHeight="1">
      <c r="A263" t="inlineStr">
        <is>
          <t>A 20253-2023</t>
        </is>
      </c>
      <c r="B263" s="1" t="n">
        <v>45055</v>
      </c>
      <c r="C263" s="1" t="n">
        <v>45177</v>
      </c>
      <c r="D263" t="inlineStr">
        <is>
          <t>ÖSTERGÖTLANDS LÄN</t>
        </is>
      </c>
      <c r="E263" t="inlineStr">
        <is>
          <t>SÖDERKÖPING</t>
        </is>
      </c>
      <c r="G263" t="n">
        <v>0.8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s="2" t="inlineStr"/>
    </row>
    <row r="264" ht="15" customHeight="1">
      <c r="A264" t="inlineStr">
        <is>
          <t>A 20365-2023</t>
        </is>
      </c>
      <c r="B264" s="1" t="n">
        <v>45056</v>
      </c>
      <c r="C264" s="1" t="n">
        <v>45177</v>
      </c>
      <c r="D264" t="inlineStr">
        <is>
          <t>ÖSTERGÖTLANDS LÄN</t>
        </is>
      </c>
      <c r="E264" t="inlineStr">
        <is>
          <t>SÖDERKÖPING</t>
        </is>
      </c>
      <c r="G264" t="n">
        <v>0.8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s="2" t="inlineStr"/>
    </row>
    <row r="265" ht="15" customHeight="1">
      <c r="A265" t="inlineStr">
        <is>
          <t>A 20371-2023</t>
        </is>
      </c>
      <c r="B265" s="1" t="n">
        <v>45056</v>
      </c>
      <c r="C265" s="1" t="n">
        <v>45177</v>
      </c>
      <c r="D265" t="inlineStr">
        <is>
          <t>ÖSTERGÖTLANDS LÄN</t>
        </is>
      </c>
      <c r="E265" t="inlineStr">
        <is>
          <t>SÖDERKÖPING</t>
        </is>
      </c>
      <c r="G265" t="n">
        <v>2.4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s="2" t="inlineStr"/>
    </row>
    <row r="266" ht="15" customHeight="1">
      <c r="A266" t="inlineStr">
        <is>
          <t>A 20783-2023</t>
        </is>
      </c>
      <c r="B266" s="1" t="n">
        <v>45058</v>
      </c>
      <c r="C266" s="1" t="n">
        <v>45177</v>
      </c>
      <c r="D266" t="inlineStr">
        <is>
          <t>ÖSTERGÖTLANDS LÄN</t>
        </is>
      </c>
      <c r="E266" t="inlineStr">
        <is>
          <t>SÖDERKÖPING</t>
        </is>
      </c>
      <c r="G266" t="n">
        <v>1.2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s="2" t="inlineStr"/>
    </row>
    <row r="267" ht="15" customHeight="1">
      <c r="A267" t="inlineStr">
        <is>
          <t>A 20962-2023</t>
        </is>
      </c>
      <c r="B267" s="1" t="n">
        <v>45061</v>
      </c>
      <c r="C267" s="1" t="n">
        <v>45177</v>
      </c>
      <c r="D267" t="inlineStr">
        <is>
          <t>ÖSTERGÖTLANDS LÄN</t>
        </is>
      </c>
      <c r="E267" t="inlineStr">
        <is>
          <t>SÖDERKÖPING</t>
        </is>
      </c>
      <c r="G267" t="n">
        <v>1.9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s="2" t="inlineStr"/>
    </row>
    <row r="268" ht="15" customHeight="1">
      <c r="A268" t="inlineStr">
        <is>
          <t>A 20970-2023</t>
        </is>
      </c>
      <c r="B268" s="1" t="n">
        <v>45061</v>
      </c>
      <c r="C268" s="1" t="n">
        <v>45177</v>
      </c>
      <c r="D268" t="inlineStr">
        <is>
          <t>ÖSTERGÖTLANDS LÄN</t>
        </is>
      </c>
      <c r="E268" t="inlineStr">
        <is>
          <t>SÖDERKÖPING</t>
        </is>
      </c>
      <c r="G268" t="n">
        <v>0.7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s="2" t="inlineStr"/>
    </row>
    <row r="269" ht="15" customHeight="1">
      <c r="A269" t="inlineStr">
        <is>
          <t>A 20965-2023</t>
        </is>
      </c>
      <c r="B269" s="1" t="n">
        <v>45061</v>
      </c>
      <c r="C269" s="1" t="n">
        <v>45177</v>
      </c>
      <c r="D269" t="inlineStr">
        <is>
          <t>ÖSTERGÖTLANDS LÄN</t>
        </is>
      </c>
      <c r="E269" t="inlineStr">
        <is>
          <t>SÖDERKÖPING</t>
        </is>
      </c>
      <c r="G269" t="n">
        <v>1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s="2" t="inlineStr"/>
    </row>
    <row r="270" ht="15" customHeight="1">
      <c r="A270" t="inlineStr">
        <is>
          <t>A 20967-2023</t>
        </is>
      </c>
      <c r="B270" s="1" t="n">
        <v>45061</v>
      </c>
      <c r="C270" s="1" t="n">
        <v>45177</v>
      </c>
      <c r="D270" t="inlineStr">
        <is>
          <t>ÖSTERGÖTLANDS LÄN</t>
        </is>
      </c>
      <c r="E270" t="inlineStr">
        <is>
          <t>SÖDERKÖPING</t>
        </is>
      </c>
      <c r="G270" t="n">
        <v>1.3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s="2" t="inlineStr"/>
    </row>
    <row r="271" ht="15" customHeight="1">
      <c r="A271" t="inlineStr">
        <is>
          <t>A 21648-2023</t>
        </is>
      </c>
      <c r="B271" s="1" t="n">
        <v>45063</v>
      </c>
      <c r="C271" s="1" t="n">
        <v>45177</v>
      </c>
      <c r="D271" t="inlineStr">
        <is>
          <t>ÖSTERGÖTLANDS LÄN</t>
        </is>
      </c>
      <c r="E271" t="inlineStr">
        <is>
          <t>SÖDERKÖPING</t>
        </is>
      </c>
      <c r="G271" t="n">
        <v>3.2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s="2" t="inlineStr"/>
    </row>
    <row r="272" ht="15" customHeight="1">
      <c r="A272" t="inlineStr">
        <is>
          <t>A 23745-2023</t>
        </is>
      </c>
      <c r="B272" s="1" t="n">
        <v>45077</v>
      </c>
      <c r="C272" s="1" t="n">
        <v>45177</v>
      </c>
      <c r="D272" t="inlineStr">
        <is>
          <t>ÖSTERGÖTLANDS LÄN</t>
        </is>
      </c>
      <c r="E272" t="inlineStr">
        <is>
          <t>SÖDERKÖPING</t>
        </is>
      </c>
      <c r="G272" t="n">
        <v>7.1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s="2" t="inlineStr"/>
    </row>
    <row r="273" ht="15" customHeight="1">
      <c r="A273" t="inlineStr">
        <is>
          <t>A 24319-2023</t>
        </is>
      </c>
      <c r="B273" s="1" t="n">
        <v>45080</v>
      </c>
      <c r="C273" s="1" t="n">
        <v>45177</v>
      </c>
      <c r="D273" t="inlineStr">
        <is>
          <t>ÖSTERGÖTLANDS LÄN</t>
        </is>
      </c>
      <c r="E273" t="inlineStr">
        <is>
          <t>SÖDERKÖPING</t>
        </is>
      </c>
      <c r="G273" t="n">
        <v>6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s="2" t="inlineStr"/>
    </row>
    <row r="274" ht="15" customHeight="1">
      <c r="A274" t="inlineStr">
        <is>
          <t>A 25790-2023</t>
        </is>
      </c>
      <c r="B274" s="1" t="n">
        <v>45090</v>
      </c>
      <c r="C274" s="1" t="n">
        <v>45177</v>
      </c>
      <c r="D274" t="inlineStr">
        <is>
          <t>ÖSTERGÖTLANDS LÄN</t>
        </is>
      </c>
      <c r="E274" t="inlineStr">
        <is>
          <t>SÖDERKÖPING</t>
        </is>
      </c>
      <c r="G274" t="n">
        <v>7.9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s="2" t="inlineStr"/>
    </row>
    <row r="275" ht="15" customHeight="1">
      <c r="A275" t="inlineStr">
        <is>
          <t>A 26596-2023</t>
        </is>
      </c>
      <c r="B275" s="1" t="n">
        <v>45092</v>
      </c>
      <c r="C275" s="1" t="n">
        <v>45177</v>
      </c>
      <c r="D275" t="inlineStr">
        <is>
          <t>ÖSTERGÖTLANDS LÄN</t>
        </is>
      </c>
      <c r="E275" t="inlineStr">
        <is>
          <t>SÖDERKÖPING</t>
        </is>
      </c>
      <c r="G275" t="n">
        <v>6.3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s="2" t="inlineStr"/>
    </row>
    <row r="276" ht="15" customHeight="1">
      <c r="A276" t="inlineStr">
        <is>
          <t>A 26594-2023</t>
        </is>
      </c>
      <c r="B276" s="1" t="n">
        <v>45092</v>
      </c>
      <c r="C276" s="1" t="n">
        <v>45177</v>
      </c>
      <c r="D276" t="inlineStr">
        <is>
          <t>ÖSTERGÖTLANDS LÄN</t>
        </is>
      </c>
      <c r="E276" t="inlineStr">
        <is>
          <t>SÖDERKÖPING</t>
        </is>
      </c>
      <c r="G276" t="n">
        <v>5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s="2" t="inlineStr"/>
    </row>
    <row r="277" ht="15" customHeight="1">
      <c r="A277" t="inlineStr">
        <is>
          <t>A 26915-2023</t>
        </is>
      </c>
      <c r="B277" s="1" t="n">
        <v>45093</v>
      </c>
      <c r="C277" s="1" t="n">
        <v>45177</v>
      </c>
      <c r="D277" t="inlineStr">
        <is>
          <t>ÖSTERGÖTLANDS LÄN</t>
        </is>
      </c>
      <c r="E277" t="inlineStr">
        <is>
          <t>SÖDERKÖPING</t>
        </is>
      </c>
      <c r="G277" t="n">
        <v>5.7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s="2" t="inlineStr"/>
    </row>
    <row r="278" ht="15" customHeight="1">
      <c r="A278" t="inlineStr">
        <is>
          <t>A 26912-2023</t>
        </is>
      </c>
      <c r="B278" s="1" t="n">
        <v>45093</v>
      </c>
      <c r="C278" s="1" t="n">
        <v>45177</v>
      </c>
      <c r="D278" t="inlineStr">
        <is>
          <t>ÖSTERGÖTLANDS LÄN</t>
        </is>
      </c>
      <c r="E278" t="inlineStr">
        <is>
          <t>SÖDERKÖPING</t>
        </is>
      </c>
      <c r="G278" t="n">
        <v>1.1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s="2" t="inlineStr"/>
    </row>
    <row r="279" ht="15" customHeight="1">
      <c r="A279" t="inlineStr">
        <is>
          <t>A 27592-2023</t>
        </is>
      </c>
      <c r="B279" s="1" t="n">
        <v>45097</v>
      </c>
      <c r="C279" s="1" t="n">
        <v>45177</v>
      </c>
      <c r="D279" t="inlineStr">
        <is>
          <t>ÖSTERGÖTLANDS LÄN</t>
        </is>
      </c>
      <c r="E279" t="inlineStr">
        <is>
          <t>SÖDERKÖPING</t>
        </is>
      </c>
      <c r="G279" t="n">
        <v>5.1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s="2" t="inlineStr"/>
    </row>
    <row r="280" ht="15" customHeight="1">
      <c r="A280" t="inlineStr">
        <is>
          <t>A 27464-2023</t>
        </is>
      </c>
      <c r="B280" s="1" t="n">
        <v>45097</v>
      </c>
      <c r="C280" s="1" t="n">
        <v>45177</v>
      </c>
      <c r="D280" t="inlineStr">
        <is>
          <t>ÖSTERGÖTLANDS LÄN</t>
        </is>
      </c>
      <c r="E280" t="inlineStr">
        <is>
          <t>SÖDERKÖPING</t>
        </is>
      </c>
      <c r="G280" t="n">
        <v>8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s="2" t="inlineStr"/>
    </row>
    <row r="281" ht="15" customHeight="1">
      <c r="A281" t="inlineStr">
        <is>
          <t>A 27598-2023</t>
        </is>
      </c>
      <c r="B281" s="1" t="n">
        <v>45097</v>
      </c>
      <c r="C281" s="1" t="n">
        <v>45177</v>
      </c>
      <c r="D281" t="inlineStr">
        <is>
          <t>ÖSTERGÖTLANDS LÄN</t>
        </is>
      </c>
      <c r="E281" t="inlineStr">
        <is>
          <t>SÖDERKÖPING</t>
        </is>
      </c>
      <c r="G281" t="n">
        <v>0.6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s="2" t="inlineStr"/>
    </row>
    <row r="282" ht="15" customHeight="1">
      <c r="A282" t="inlineStr">
        <is>
          <t>A 27883-2023</t>
        </is>
      </c>
      <c r="B282" s="1" t="n">
        <v>45098</v>
      </c>
      <c r="C282" s="1" t="n">
        <v>45177</v>
      </c>
      <c r="D282" t="inlineStr">
        <is>
          <t>ÖSTERGÖTLANDS LÄN</t>
        </is>
      </c>
      <c r="E282" t="inlineStr">
        <is>
          <t>SÖDERKÖPING</t>
        </is>
      </c>
      <c r="G282" t="n">
        <v>7.8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s="2" t="inlineStr"/>
    </row>
    <row r="283" ht="15" customHeight="1">
      <c r="A283" t="inlineStr">
        <is>
          <t>A 28027-2023</t>
        </is>
      </c>
      <c r="B283" s="1" t="n">
        <v>45098</v>
      </c>
      <c r="C283" s="1" t="n">
        <v>45177</v>
      </c>
      <c r="D283" t="inlineStr">
        <is>
          <t>ÖSTERGÖTLANDS LÄN</t>
        </is>
      </c>
      <c r="E283" t="inlineStr">
        <is>
          <t>SÖDERKÖPING</t>
        </is>
      </c>
      <c r="G283" t="n">
        <v>3.9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s="2" t="inlineStr"/>
    </row>
    <row r="284" ht="15" customHeight="1">
      <c r="A284" t="inlineStr">
        <is>
          <t>A 28165-2023</t>
        </is>
      </c>
      <c r="B284" s="1" t="n">
        <v>45099</v>
      </c>
      <c r="C284" s="1" t="n">
        <v>45177</v>
      </c>
      <c r="D284" t="inlineStr">
        <is>
          <t>ÖSTERGÖTLANDS LÄN</t>
        </is>
      </c>
      <c r="E284" t="inlineStr">
        <is>
          <t>SÖDERKÖPING</t>
        </is>
      </c>
      <c r="G284" t="n">
        <v>4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s="2" t="inlineStr"/>
    </row>
    <row r="285" ht="15" customHeight="1">
      <c r="A285" t="inlineStr">
        <is>
          <t>A 28061-2023</t>
        </is>
      </c>
      <c r="B285" s="1" t="n">
        <v>45099</v>
      </c>
      <c r="C285" s="1" t="n">
        <v>45177</v>
      </c>
      <c r="D285" t="inlineStr">
        <is>
          <t>ÖSTERGÖTLANDS LÄN</t>
        </is>
      </c>
      <c r="E285" t="inlineStr">
        <is>
          <t>SÖDERKÖPING</t>
        </is>
      </c>
      <c r="G285" t="n">
        <v>12.7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s="2" t="inlineStr"/>
    </row>
    <row r="286" ht="15" customHeight="1">
      <c r="A286" t="inlineStr">
        <is>
          <t>A 33726-2023</t>
        </is>
      </c>
      <c r="B286" s="1" t="n">
        <v>45119</v>
      </c>
      <c r="C286" s="1" t="n">
        <v>45177</v>
      </c>
      <c r="D286" t="inlineStr">
        <is>
          <t>ÖSTERGÖTLANDS LÄN</t>
        </is>
      </c>
      <c r="E286" t="inlineStr">
        <is>
          <t>SÖDERKÖPING</t>
        </is>
      </c>
      <c r="G286" t="n">
        <v>1.2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s="2" t="inlineStr"/>
    </row>
    <row r="287" ht="15" customHeight="1">
      <c r="A287" t="inlineStr">
        <is>
          <t>A 33733-2023</t>
        </is>
      </c>
      <c r="B287" s="1" t="n">
        <v>45119</v>
      </c>
      <c r="C287" s="1" t="n">
        <v>45177</v>
      </c>
      <c r="D287" t="inlineStr">
        <is>
          <t>ÖSTERGÖTLANDS LÄN</t>
        </is>
      </c>
      <c r="E287" t="inlineStr">
        <is>
          <t>SÖDERKÖPING</t>
        </is>
      </c>
      <c r="G287" t="n">
        <v>1.8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s="2" t="inlineStr"/>
    </row>
    <row r="288" ht="15" customHeight="1">
      <c r="A288" t="inlineStr">
        <is>
          <t>A 33727-2023</t>
        </is>
      </c>
      <c r="B288" s="1" t="n">
        <v>45119</v>
      </c>
      <c r="C288" s="1" t="n">
        <v>45177</v>
      </c>
      <c r="D288" t="inlineStr">
        <is>
          <t>ÖSTERGÖTLANDS LÄN</t>
        </is>
      </c>
      <c r="E288" t="inlineStr">
        <is>
          <t>SÖDERKÖPING</t>
        </is>
      </c>
      <c r="G288" t="n">
        <v>5.3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s="2" t="inlineStr"/>
    </row>
    <row r="289" ht="15" customHeight="1">
      <c r="A289" t="inlineStr">
        <is>
          <t>A 33735-2023</t>
        </is>
      </c>
      <c r="B289" s="1" t="n">
        <v>45119</v>
      </c>
      <c r="C289" s="1" t="n">
        <v>45177</v>
      </c>
      <c r="D289" t="inlineStr">
        <is>
          <t>ÖSTERGÖTLANDS LÄN</t>
        </is>
      </c>
      <c r="E289" t="inlineStr">
        <is>
          <t>SÖDERKÖPING</t>
        </is>
      </c>
      <c r="G289" t="n">
        <v>3.6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s="2" t="inlineStr"/>
    </row>
    <row r="290" ht="15" customHeight="1">
      <c r="A290" t="inlineStr">
        <is>
          <t>A 33723-2023</t>
        </is>
      </c>
      <c r="B290" s="1" t="n">
        <v>45119</v>
      </c>
      <c r="C290" s="1" t="n">
        <v>45177</v>
      </c>
      <c r="D290" t="inlineStr">
        <is>
          <t>ÖSTERGÖTLANDS LÄN</t>
        </is>
      </c>
      <c r="E290" t="inlineStr">
        <is>
          <t>SÖDERKÖPING</t>
        </is>
      </c>
      <c r="G290" t="n">
        <v>4.2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s="2" t="inlineStr"/>
    </row>
    <row r="291" ht="15" customHeight="1">
      <c r="A291" t="inlineStr">
        <is>
          <t>A 33730-2023</t>
        </is>
      </c>
      <c r="B291" s="1" t="n">
        <v>45119</v>
      </c>
      <c r="C291" s="1" t="n">
        <v>45177</v>
      </c>
      <c r="D291" t="inlineStr">
        <is>
          <t>ÖSTERGÖTLANDS LÄN</t>
        </is>
      </c>
      <c r="E291" t="inlineStr">
        <is>
          <t>SÖDERKÖPING</t>
        </is>
      </c>
      <c r="G291" t="n">
        <v>1.1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s="2" t="inlineStr"/>
    </row>
    <row r="292" ht="15" customHeight="1">
      <c r="A292" t="inlineStr">
        <is>
          <t>A 33736-2023</t>
        </is>
      </c>
      <c r="B292" s="1" t="n">
        <v>45119</v>
      </c>
      <c r="C292" s="1" t="n">
        <v>45177</v>
      </c>
      <c r="D292" t="inlineStr">
        <is>
          <t>ÖSTERGÖTLANDS LÄN</t>
        </is>
      </c>
      <c r="E292" t="inlineStr">
        <is>
          <t>SÖDERKÖPING</t>
        </is>
      </c>
      <c r="G292" t="n">
        <v>1.7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s="2" t="inlineStr"/>
    </row>
    <row r="293" ht="15" customHeight="1">
      <c r="A293" t="inlineStr">
        <is>
          <t>A 33724-2023</t>
        </is>
      </c>
      <c r="B293" s="1" t="n">
        <v>45119</v>
      </c>
      <c r="C293" s="1" t="n">
        <v>45177</v>
      </c>
      <c r="D293" t="inlineStr">
        <is>
          <t>ÖSTERGÖTLANDS LÄN</t>
        </is>
      </c>
      <c r="E293" t="inlineStr">
        <is>
          <t>SÖDERKÖPING</t>
        </is>
      </c>
      <c r="G293" t="n">
        <v>6.8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s="2" t="inlineStr"/>
    </row>
    <row r="294" ht="15" customHeight="1">
      <c r="A294" t="inlineStr">
        <is>
          <t>A 33731-2023</t>
        </is>
      </c>
      <c r="B294" s="1" t="n">
        <v>45119</v>
      </c>
      <c r="C294" s="1" t="n">
        <v>45177</v>
      </c>
      <c r="D294" t="inlineStr">
        <is>
          <t>ÖSTERGÖTLANDS LÄN</t>
        </is>
      </c>
      <c r="E294" t="inlineStr">
        <is>
          <t>SÖDERKÖPING</t>
        </is>
      </c>
      <c r="G294" t="n">
        <v>2.4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s="2" t="inlineStr"/>
    </row>
    <row r="295" ht="15" customHeight="1">
      <c r="A295" t="inlineStr">
        <is>
          <t>A 36118-2023</t>
        </is>
      </c>
      <c r="B295" s="1" t="n">
        <v>45149</v>
      </c>
      <c r="C295" s="1" t="n">
        <v>45177</v>
      </c>
      <c r="D295" t="inlineStr">
        <is>
          <t>ÖSTERGÖTLANDS LÄN</t>
        </is>
      </c>
      <c r="E295" t="inlineStr">
        <is>
          <t>SÖDERKÖPING</t>
        </is>
      </c>
      <c r="G295" t="n">
        <v>7.1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s="2" t="inlineStr"/>
    </row>
    <row r="296" ht="15" customHeight="1">
      <c r="A296" t="inlineStr">
        <is>
          <t>A 37988-2023</t>
        </is>
      </c>
      <c r="B296" s="1" t="n">
        <v>45160</v>
      </c>
      <c r="C296" s="1" t="n">
        <v>45177</v>
      </c>
      <c r="D296" t="inlineStr">
        <is>
          <t>ÖSTERGÖTLANDS LÄN</t>
        </is>
      </c>
      <c r="E296" t="inlineStr">
        <is>
          <t>SÖDERKÖPING</t>
        </is>
      </c>
      <c r="G296" t="n">
        <v>2.9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s="2" t="inlineStr"/>
    </row>
    <row r="297" ht="15" customHeight="1">
      <c r="A297" t="inlineStr">
        <is>
          <t>A 37993-2023</t>
        </is>
      </c>
      <c r="B297" s="1" t="n">
        <v>45160</v>
      </c>
      <c r="C297" s="1" t="n">
        <v>45177</v>
      </c>
      <c r="D297" t="inlineStr">
        <is>
          <t>ÖSTERGÖTLANDS LÄN</t>
        </is>
      </c>
      <c r="E297" t="inlineStr">
        <is>
          <t>SÖDERKÖPING</t>
        </is>
      </c>
      <c r="G297" t="n">
        <v>0.5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s="2" t="inlineStr"/>
    </row>
    <row r="298" ht="15" customHeight="1">
      <c r="A298" t="inlineStr">
        <is>
          <t>A 39375-2023</t>
        </is>
      </c>
      <c r="B298" s="1" t="n">
        <v>45166</v>
      </c>
      <c r="C298" s="1" t="n">
        <v>45177</v>
      </c>
      <c r="D298" t="inlineStr">
        <is>
          <t>ÖSTERGÖTLANDS LÄN</t>
        </is>
      </c>
      <c r="E298" t="inlineStr">
        <is>
          <t>SÖDERKÖPING</t>
        </is>
      </c>
      <c r="G298" t="n">
        <v>4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s="2" t="inlineStr"/>
    </row>
    <row r="299" ht="15" customHeight="1">
      <c r="A299" t="inlineStr">
        <is>
          <t>A 40356-2023</t>
        </is>
      </c>
      <c r="B299" s="1" t="n">
        <v>45169</v>
      </c>
      <c r="C299" s="1" t="n">
        <v>45177</v>
      </c>
      <c r="D299" t="inlineStr">
        <is>
          <t>ÖSTERGÖTLANDS LÄN</t>
        </is>
      </c>
      <c r="E299" t="inlineStr">
        <is>
          <t>SÖDERKÖPING</t>
        </is>
      </c>
      <c r="G299" t="n">
        <v>1.5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s="2" t="inlineStr"/>
    </row>
    <row r="300" ht="15" customHeight="1">
      <c r="A300" t="inlineStr">
        <is>
          <t>A 40351-2023</t>
        </is>
      </c>
      <c r="B300" s="1" t="n">
        <v>45169</v>
      </c>
      <c r="C300" s="1" t="n">
        <v>45177</v>
      </c>
      <c r="D300" t="inlineStr">
        <is>
          <t>ÖSTERGÖTLANDS LÄN</t>
        </is>
      </c>
      <c r="E300" t="inlineStr">
        <is>
          <t>SÖDERKÖPING</t>
        </is>
      </c>
      <c r="G300" t="n">
        <v>0.9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s="2" t="inlineStr"/>
    </row>
    <row r="301" ht="15" customHeight="1">
      <c r="A301" t="inlineStr">
        <is>
          <t>A 40350-2023</t>
        </is>
      </c>
      <c r="B301" s="1" t="n">
        <v>45169</v>
      </c>
      <c r="C301" s="1" t="n">
        <v>45177</v>
      </c>
      <c r="D301" t="inlineStr">
        <is>
          <t>ÖSTERGÖTLANDS LÄN</t>
        </is>
      </c>
      <c r="E301" t="inlineStr">
        <is>
          <t>SÖDERKÖPING</t>
        </is>
      </c>
      <c r="G301" t="n">
        <v>2.4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s="2" t="inlineStr"/>
    </row>
    <row r="302">
      <c r="A302" t="inlineStr">
        <is>
          <t>A 40357-2023</t>
        </is>
      </c>
      <c r="B302" s="1" t="n">
        <v>45169</v>
      </c>
      <c r="C302" s="1" t="n">
        <v>45177</v>
      </c>
      <c r="D302" t="inlineStr">
        <is>
          <t>ÖSTERGÖTLANDS LÄN</t>
        </is>
      </c>
      <c r="E302" t="inlineStr">
        <is>
          <t>SÖDERKÖPING</t>
        </is>
      </c>
      <c r="G302" t="n">
        <v>1.9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2023-09-08T04:37:30Z</dcterms:created>
  <dcterms:modified xmlns:dcterms="http://purl.org/dc/terms/" xmlns:xsi="http://www.w3.org/2001/XMLSchema-instance" xsi:type="dcterms:W3CDTF">2023-09-08T04:37:31Z</dcterms:modified>
</cp:coreProperties>
</file>