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25385-2019</t>
        </is>
      </c>
      <c r="B2" s="1" t="n">
        <v>43606</v>
      </c>
      <c r="C2" s="1" t="n">
        <v>45179</v>
      </c>
      <c r="D2" t="inlineStr">
        <is>
          <t>VÄSTRA GÖTALANDS LÄN</t>
        </is>
      </c>
      <c r="E2" t="inlineStr">
        <is>
          <t>STENUNGSUND</t>
        </is>
      </c>
      <c r="G2" t="n">
        <v>12.5</v>
      </c>
      <c r="H2" t="n">
        <v>0</v>
      </c>
      <c r="I2" t="n">
        <v>3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n">
        <v>1</v>
      </c>
      <c r="P2" t="n">
        <v>1</v>
      </c>
      <c r="Q2" t="n">
        <v>4</v>
      </c>
      <c r="R2" s="2" t="inlineStr">
        <is>
          <t>Ask
Klippfrullania
Trädporella
Västlig hakmossa</t>
        </is>
      </c>
      <c r="S2">
        <f>HYPERLINK("https://klasma.github.io/Logging_STENUNGSUND/artfynd/A 25385-2019.xlsx")</f>
        <v/>
      </c>
      <c r="T2">
        <f>HYPERLINK("https://klasma.github.io/Logging_STENUNGSUND/kartor/A 25385-2019.png")</f>
        <v/>
      </c>
      <c r="V2">
        <f>HYPERLINK("https://klasma.github.io/Logging_STENUNGSUND/klagomål/A 25385-2019.docx")</f>
        <v/>
      </c>
      <c r="W2">
        <f>HYPERLINK("https://klasma.github.io/Logging_STENUNGSUND/klagomålsmail/A 25385-2019.docx")</f>
        <v/>
      </c>
      <c r="X2">
        <f>HYPERLINK("https://klasma.github.io/Logging_STENUNGSUND/tillsyn/A 25385-2019.docx")</f>
        <v/>
      </c>
      <c r="Y2">
        <f>HYPERLINK("https://klasma.github.io/Logging_STENUNGSUND/tillsynsmail/A 25385-2019.docx")</f>
        <v/>
      </c>
    </row>
    <row r="3" ht="15" customHeight="1">
      <c r="A3" t="inlineStr">
        <is>
          <t>A 36315-2020</t>
        </is>
      </c>
      <c r="B3" s="1" t="n">
        <v>44049</v>
      </c>
      <c r="C3" s="1" t="n">
        <v>45179</v>
      </c>
      <c r="D3" t="inlineStr">
        <is>
          <t>VÄSTRA GÖTALANDS LÄN</t>
        </is>
      </c>
      <c r="E3" t="inlineStr">
        <is>
          <t>STENUNGSUND</t>
        </is>
      </c>
      <c r="F3" t="inlineStr">
        <is>
          <t>Sveaskog</t>
        </is>
      </c>
      <c r="G3" t="n">
        <v>17.1</v>
      </c>
      <c r="H3" t="n">
        <v>3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Lopplummer
Mattlummer
Revlummer</t>
        </is>
      </c>
      <c r="S3">
        <f>HYPERLINK("https://klasma.github.io/Logging_STENUNGSUND/artfynd/A 36315-2020.xlsx")</f>
        <v/>
      </c>
      <c r="T3">
        <f>HYPERLINK("https://klasma.github.io/Logging_STENUNGSUND/kartor/A 36315-2020.png")</f>
        <v/>
      </c>
      <c r="V3">
        <f>HYPERLINK("https://klasma.github.io/Logging_STENUNGSUND/klagomål/A 36315-2020.docx")</f>
        <v/>
      </c>
      <c r="W3">
        <f>HYPERLINK("https://klasma.github.io/Logging_STENUNGSUND/klagomålsmail/A 36315-2020.docx")</f>
        <v/>
      </c>
      <c r="X3">
        <f>HYPERLINK("https://klasma.github.io/Logging_STENUNGSUND/tillsyn/A 36315-2020.docx")</f>
        <v/>
      </c>
      <c r="Y3">
        <f>HYPERLINK("https://klasma.github.io/Logging_STENUNGSUND/tillsynsmail/A 36315-2020.docx")</f>
        <v/>
      </c>
    </row>
    <row r="4" ht="15" customHeight="1">
      <c r="A4" t="inlineStr">
        <is>
          <t>A 62597-2018</t>
        </is>
      </c>
      <c r="B4" s="1" t="n">
        <v>43426</v>
      </c>
      <c r="C4" s="1" t="n">
        <v>45179</v>
      </c>
      <c r="D4" t="inlineStr">
        <is>
          <t>VÄSTRA GÖTALANDS LÄN</t>
        </is>
      </c>
      <c r="E4" t="inlineStr">
        <is>
          <t>STENUNGSUND</t>
        </is>
      </c>
      <c r="G4" t="n">
        <v>5.6</v>
      </c>
      <c r="H4" t="n">
        <v>1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Kambräken
Revlummer</t>
        </is>
      </c>
      <c r="S4">
        <f>HYPERLINK("https://klasma.github.io/Logging_STENUNGSUND/artfynd/A 62597-2018.xlsx")</f>
        <v/>
      </c>
      <c r="T4">
        <f>HYPERLINK("https://klasma.github.io/Logging_STENUNGSUND/kartor/A 62597-2018.png")</f>
        <v/>
      </c>
      <c r="V4">
        <f>HYPERLINK("https://klasma.github.io/Logging_STENUNGSUND/klagomål/A 62597-2018.docx")</f>
        <v/>
      </c>
      <c r="W4">
        <f>HYPERLINK("https://klasma.github.io/Logging_STENUNGSUND/klagomålsmail/A 62597-2018.docx")</f>
        <v/>
      </c>
      <c r="X4">
        <f>HYPERLINK("https://klasma.github.io/Logging_STENUNGSUND/tillsyn/A 62597-2018.docx")</f>
        <v/>
      </c>
      <c r="Y4">
        <f>HYPERLINK("https://klasma.github.io/Logging_STENUNGSUND/tillsynsmail/A 62597-2018.docx")</f>
        <v/>
      </c>
    </row>
    <row r="5" ht="15" customHeight="1">
      <c r="A5" t="inlineStr">
        <is>
          <t>A 36339-2020</t>
        </is>
      </c>
      <c r="B5" s="1" t="n">
        <v>44049</v>
      </c>
      <c r="C5" s="1" t="n">
        <v>45179</v>
      </c>
      <c r="D5" t="inlineStr">
        <is>
          <t>VÄSTRA GÖTALANDS LÄN</t>
        </is>
      </c>
      <c r="E5" t="inlineStr">
        <is>
          <t>STENUNGSUND</t>
        </is>
      </c>
      <c r="F5" t="inlineStr">
        <is>
          <t>Sveaskog</t>
        </is>
      </c>
      <c r="G5" t="n">
        <v>8.4</v>
      </c>
      <c r="H5" t="n">
        <v>2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Spillkråka
Talltita</t>
        </is>
      </c>
      <c r="S5">
        <f>HYPERLINK("https://klasma.github.io/Logging_STENUNGSUND/artfynd/A 36339-2020.xlsx")</f>
        <v/>
      </c>
      <c r="T5">
        <f>HYPERLINK("https://klasma.github.io/Logging_STENUNGSUND/kartor/A 36339-2020.png")</f>
        <v/>
      </c>
      <c r="V5">
        <f>HYPERLINK("https://klasma.github.io/Logging_STENUNGSUND/klagomål/A 36339-2020.docx")</f>
        <v/>
      </c>
      <c r="W5">
        <f>HYPERLINK("https://klasma.github.io/Logging_STENUNGSUND/klagomålsmail/A 36339-2020.docx")</f>
        <v/>
      </c>
      <c r="X5">
        <f>HYPERLINK("https://klasma.github.io/Logging_STENUNGSUND/tillsyn/A 36339-2020.docx")</f>
        <v/>
      </c>
      <c r="Y5">
        <f>HYPERLINK("https://klasma.github.io/Logging_STENUNGSUND/tillsynsmail/A 36339-2020.docx")</f>
        <v/>
      </c>
    </row>
    <row r="6" ht="15" customHeight="1">
      <c r="A6" t="inlineStr">
        <is>
          <t>A 36337-2020</t>
        </is>
      </c>
      <c r="B6" s="1" t="n">
        <v>44049</v>
      </c>
      <c r="C6" s="1" t="n">
        <v>45179</v>
      </c>
      <c r="D6" t="inlineStr">
        <is>
          <t>VÄSTRA GÖTALANDS LÄN</t>
        </is>
      </c>
      <c r="E6" t="inlineStr">
        <is>
          <t>STENUNGSUND</t>
        </is>
      </c>
      <c r="F6" t="inlineStr">
        <is>
          <t>Sveaskog</t>
        </is>
      </c>
      <c r="G6" t="n">
        <v>9.199999999999999</v>
      </c>
      <c r="H6" t="n">
        <v>0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Violettkantad guldvinge
Murgröna</t>
        </is>
      </c>
      <c r="S6">
        <f>HYPERLINK("https://klasma.github.io/Logging_STENUNGSUND/artfynd/A 36337-2020.xlsx")</f>
        <v/>
      </c>
      <c r="T6">
        <f>HYPERLINK("https://klasma.github.io/Logging_STENUNGSUND/kartor/A 36337-2020.png")</f>
        <v/>
      </c>
      <c r="V6">
        <f>HYPERLINK("https://klasma.github.io/Logging_STENUNGSUND/klagomål/A 36337-2020.docx")</f>
        <v/>
      </c>
      <c r="W6">
        <f>HYPERLINK("https://klasma.github.io/Logging_STENUNGSUND/klagomålsmail/A 36337-2020.docx")</f>
        <v/>
      </c>
      <c r="X6">
        <f>HYPERLINK("https://klasma.github.io/Logging_STENUNGSUND/tillsyn/A 36337-2020.docx")</f>
        <v/>
      </c>
      <c r="Y6">
        <f>HYPERLINK("https://klasma.github.io/Logging_STENUNGSUND/tillsynsmail/A 36337-2020.docx")</f>
        <v/>
      </c>
    </row>
    <row r="7" ht="15" customHeight="1">
      <c r="A7" t="inlineStr">
        <is>
          <t>A 48666-2021</t>
        </is>
      </c>
      <c r="B7" s="1" t="n">
        <v>44452</v>
      </c>
      <c r="C7" s="1" t="n">
        <v>45179</v>
      </c>
      <c r="D7" t="inlineStr">
        <is>
          <t>VÄSTRA GÖTALANDS LÄN</t>
        </is>
      </c>
      <c r="E7" t="inlineStr">
        <is>
          <t>STENUNGSUND</t>
        </is>
      </c>
      <c r="G7" t="n">
        <v>6.9</v>
      </c>
      <c r="H7" t="n">
        <v>1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Hedjohannesört
Bergjohannesört</t>
        </is>
      </c>
      <c r="S7">
        <f>HYPERLINK("https://klasma.github.io/Logging_STENUNGSUND/artfynd/A 48666-2021.xlsx")</f>
        <v/>
      </c>
      <c r="T7">
        <f>HYPERLINK("https://klasma.github.io/Logging_STENUNGSUND/kartor/A 48666-2021.png")</f>
        <v/>
      </c>
      <c r="V7">
        <f>HYPERLINK("https://klasma.github.io/Logging_STENUNGSUND/klagomål/A 48666-2021.docx")</f>
        <v/>
      </c>
      <c r="W7">
        <f>HYPERLINK("https://klasma.github.io/Logging_STENUNGSUND/klagomålsmail/A 48666-2021.docx")</f>
        <v/>
      </c>
      <c r="X7">
        <f>HYPERLINK("https://klasma.github.io/Logging_STENUNGSUND/tillsyn/A 48666-2021.docx")</f>
        <v/>
      </c>
      <c r="Y7">
        <f>HYPERLINK("https://klasma.github.io/Logging_STENUNGSUND/tillsynsmail/A 48666-2021.docx")</f>
        <v/>
      </c>
    </row>
    <row r="8" ht="15" customHeight="1">
      <c r="A8" t="inlineStr">
        <is>
          <t>A 24203-2020</t>
        </is>
      </c>
      <c r="B8" s="1" t="n">
        <v>43971</v>
      </c>
      <c r="C8" s="1" t="n">
        <v>45179</v>
      </c>
      <c r="D8" t="inlineStr">
        <is>
          <t>VÄSTRA GÖTALANDS LÄN</t>
        </is>
      </c>
      <c r="E8" t="inlineStr">
        <is>
          <t>STENUNGSUND</t>
        </is>
      </c>
      <c r="G8" t="n">
        <v>24.9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Revlummer</t>
        </is>
      </c>
      <c r="S8">
        <f>HYPERLINK("https://klasma.github.io/Logging_STENUNGSUND/artfynd/A 24203-2020.xlsx")</f>
        <v/>
      </c>
      <c r="T8">
        <f>HYPERLINK("https://klasma.github.io/Logging_STENUNGSUND/kartor/A 24203-2020.png")</f>
        <v/>
      </c>
      <c r="V8">
        <f>HYPERLINK("https://klasma.github.io/Logging_STENUNGSUND/klagomål/A 24203-2020.docx")</f>
        <v/>
      </c>
      <c r="W8">
        <f>HYPERLINK("https://klasma.github.io/Logging_STENUNGSUND/klagomålsmail/A 24203-2020.docx")</f>
        <v/>
      </c>
      <c r="X8">
        <f>HYPERLINK("https://klasma.github.io/Logging_STENUNGSUND/tillsyn/A 24203-2020.docx")</f>
        <v/>
      </c>
      <c r="Y8">
        <f>HYPERLINK("https://klasma.github.io/Logging_STENUNGSUND/tillsynsmail/A 24203-2020.docx")</f>
        <v/>
      </c>
    </row>
    <row r="9" ht="15" customHeight="1">
      <c r="A9" t="inlineStr">
        <is>
          <t>A 53156-2021</t>
        </is>
      </c>
      <c r="B9" s="1" t="n">
        <v>44468</v>
      </c>
      <c r="C9" s="1" t="n">
        <v>45179</v>
      </c>
      <c r="D9" t="inlineStr">
        <is>
          <t>VÄSTRA GÖTALANDS LÄN</t>
        </is>
      </c>
      <c r="E9" t="inlineStr">
        <is>
          <t>STENUNGSUND</t>
        </is>
      </c>
      <c r="G9" t="n">
        <v>10.4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Knärot</t>
        </is>
      </c>
      <c r="S9">
        <f>HYPERLINK("https://klasma.github.io/Logging_STENUNGSUND/artfynd/A 53156-2021.xlsx")</f>
        <v/>
      </c>
      <c r="T9">
        <f>HYPERLINK("https://klasma.github.io/Logging_STENUNGSUND/kartor/A 53156-2021.png")</f>
        <v/>
      </c>
      <c r="U9">
        <f>HYPERLINK("https://klasma.github.io/Logging_STENUNGSUND/knärot/A 53156-2021.png")</f>
        <v/>
      </c>
      <c r="V9">
        <f>HYPERLINK("https://klasma.github.io/Logging_STENUNGSUND/klagomål/A 53156-2021.docx")</f>
        <v/>
      </c>
      <c r="W9">
        <f>HYPERLINK("https://klasma.github.io/Logging_STENUNGSUND/klagomålsmail/A 53156-2021.docx")</f>
        <v/>
      </c>
      <c r="X9">
        <f>HYPERLINK("https://klasma.github.io/Logging_STENUNGSUND/tillsyn/A 53156-2021.docx")</f>
        <v/>
      </c>
      <c r="Y9">
        <f>HYPERLINK("https://klasma.github.io/Logging_STENUNGSUND/tillsynsmail/A 53156-2021.docx")</f>
        <v/>
      </c>
    </row>
    <row r="10" ht="15" customHeight="1">
      <c r="A10" t="inlineStr">
        <is>
          <t>A 12892-2023</t>
        </is>
      </c>
      <c r="B10" s="1" t="n">
        <v>45001</v>
      </c>
      <c r="C10" s="1" t="n">
        <v>45179</v>
      </c>
      <c r="D10" t="inlineStr">
        <is>
          <t>VÄSTRA GÖTALANDS LÄN</t>
        </is>
      </c>
      <c r="E10" t="inlineStr">
        <is>
          <t>STENUNGSUND</t>
        </is>
      </c>
      <c r="G10" t="n">
        <v>11.1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Hedjohannesört</t>
        </is>
      </c>
      <c r="S10">
        <f>HYPERLINK("https://klasma.github.io/Logging_STENUNGSUND/artfynd/A 12892-2023.xlsx")</f>
        <v/>
      </c>
      <c r="T10">
        <f>HYPERLINK("https://klasma.github.io/Logging_STENUNGSUND/kartor/A 12892-2023.png")</f>
        <v/>
      </c>
      <c r="V10">
        <f>HYPERLINK("https://klasma.github.io/Logging_STENUNGSUND/klagomål/A 12892-2023.docx")</f>
        <v/>
      </c>
      <c r="W10">
        <f>HYPERLINK("https://klasma.github.io/Logging_STENUNGSUND/klagomålsmail/A 12892-2023.docx")</f>
        <v/>
      </c>
      <c r="X10">
        <f>HYPERLINK("https://klasma.github.io/Logging_STENUNGSUND/tillsyn/A 12892-2023.docx")</f>
        <v/>
      </c>
      <c r="Y10">
        <f>HYPERLINK("https://klasma.github.io/Logging_STENUNGSUND/tillsynsmail/A 12892-2023.docx")</f>
        <v/>
      </c>
    </row>
    <row r="11" ht="15" customHeight="1">
      <c r="A11" t="inlineStr">
        <is>
          <t>A 45234-2018</t>
        </is>
      </c>
      <c r="B11" s="1" t="n">
        <v>43361</v>
      </c>
      <c r="C11" s="1" t="n">
        <v>45179</v>
      </c>
      <c r="D11" t="inlineStr">
        <is>
          <t>VÄSTRA GÖTALANDS LÄN</t>
        </is>
      </c>
      <c r="E11" t="inlineStr">
        <is>
          <t>STENUNGSUND</t>
        </is>
      </c>
      <c r="G11" t="n">
        <v>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52980-2018</t>
        </is>
      </c>
      <c r="B12" s="1" t="n">
        <v>43389</v>
      </c>
      <c r="C12" s="1" t="n">
        <v>45179</v>
      </c>
      <c r="D12" t="inlineStr">
        <is>
          <t>VÄSTRA GÖTALANDS LÄN</t>
        </is>
      </c>
      <c r="E12" t="inlineStr">
        <is>
          <t>STENUNGSUND</t>
        </is>
      </c>
      <c r="G12" t="n">
        <v>7.3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63333-2018</t>
        </is>
      </c>
      <c r="B13" s="1" t="n">
        <v>43416</v>
      </c>
      <c r="C13" s="1" t="n">
        <v>45179</v>
      </c>
      <c r="D13" t="inlineStr">
        <is>
          <t>VÄSTRA GÖTALANDS LÄN</t>
        </is>
      </c>
      <c r="E13" t="inlineStr">
        <is>
          <t>STENUNGSUND</t>
        </is>
      </c>
      <c r="G13" t="n">
        <v>2.7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59649-2018</t>
        </is>
      </c>
      <c r="B14" s="1" t="n">
        <v>43419</v>
      </c>
      <c r="C14" s="1" t="n">
        <v>45179</v>
      </c>
      <c r="D14" t="inlineStr">
        <is>
          <t>VÄSTRA GÖTALANDS LÄN</t>
        </is>
      </c>
      <c r="E14" t="inlineStr">
        <is>
          <t>STENUNGSUND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59646-2018</t>
        </is>
      </c>
      <c r="B15" s="1" t="n">
        <v>43419</v>
      </c>
      <c r="C15" s="1" t="n">
        <v>45179</v>
      </c>
      <c r="D15" t="inlineStr">
        <is>
          <t>VÄSTRA GÖTALANDS LÄN</t>
        </is>
      </c>
      <c r="E15" t="inlineStr">
        <is>
          <t>STENUNGSUND</t>
        </is>
      </c>
      <c r="G15" t="n">
        <v>0.5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61031-2018</t>
        </is>
      </c>
      <c r="B16" s="1" t="n">
        <v>43423</v>
      </c>
      <c r="C16" s="1" t="n">
        <v>45179</v>
      </c>
      <c r="D16" t="inlineStr">
        <is>
          <t>VÄSTRA GÖTALANDS LÄN</t>
        </is>
      </c>
      <c r="E16" t="inlineStr">
        <is>
          <t>STENUNGSUND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62606-2018</t>
        </is>
      </c>
      <c r="B17" s="1" t="n">
        <v>43426</v>
      </c>
      <c r="C17" s="1" t="n">
        <v>45179</v>
      </c>
      <c r="D17" t="inlineStr">
        <is>
          <t>VÄSTRA GÖTALANDS LÄN</t>
        </is>
      </c>
      <c r="E17" t="inlineStr">
        <is>
          <t>STENUNGSUND</t>
        </is>
      </c>
      <c r="G17" t="n">
        <v>1.8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70185-2018</t>
        </is>
      </c>
      <c r="B18" s="1" t="n">
        <v>43448</v>
      </c>
      <c r="C18" s="1" t="n">
        <v>45179</v>
      </c>
      <c r="D18" t="inlineStr">
        <is>
          <t>VÄSTRA GÖTALANDS LÄN</t>
        </is>
      </c>
      <c r="E18" t="inlineStr">
        <is>
          <t>STENUNGSUND</t>
        </is>
      </c>
      <c r="G18" t="n">
        <v>3.9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17091-2019</t>
        </is>
      </c>
      <c r="B19" s="1" t="n">
        <v>43450</v>
      </c>
      <c r="C19" s="1" t="n">
        <v>45179</v>
      </c>
      <c r="D19" t="inlineStr">
        <is>
          <t>VÄSTRA GÖTALANDS LÄN</t>
        </is>
      </c>
      <c r="E19" t="inlineStr">
        <is>
          <t>STENUNGSUND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3708-2019</t>
        </is>
      </c>
      <c r="B20" s="1" t="n">
        <v>43475</v>
      </c>
      <c r="C20" s="1" t="n">
        <v>45179</v>
      </c>
      <c r="D20" t="inlineStr">
        <is>
          <t>VÄSTRA GÖTALANDS LÄN</t>
        </is>
      </c>
      <c r="E20" t="inlineStr">
        <is>
          <t>STENUNGSUND</t>
        </is>
      </c>
      <c r="G20" t="n">
        <v>9.4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2490-2019</t>
        </is>
      </c>
      <c r="B21" s="1" t="n">
        <v>43476</v>
      </c>
      <c r="C21" s="1" t="n">
        <v>45179</v>
      </c>
      <c r="D21" t="inlineStr">
        <is>
          <t>VÄSTRA GÖTALANDS LÄN</t>
        </is>
      </c>
      <c r="E21" t="inlineStr">
        <is>
          <t>STENUNGSUND</t>
        </is>
      </c>
      <c r="G21" t="n">
        <v>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7874-2019</t>
        </is>
      </c>
      <c r="B22" s="1" t="n">
        <v>43500</v>
      </c>
      <c r="C22" s="1" t="n">
        <v>45179</v>
      </c>
      <c r="D22" t="inlineStr">
        <is>
          <t>VÄSTRA GÖTALANDS LÄN</t>
        </is>
      </c>
      <c r="E22" t="inlineStr">
        <is>
          <t>STENUNGSUND</t>
        </is>
      </c>
      <c r="G22" t="n">
        <v>3.2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9908-2019</t>
        </is>
      </c>
      <c r="B23" s="1" t="n">
        <v>43509</v>
      </c>
      <c r="C23" s="1" t="n">
        <v>45179</v>
      </c>
      <c r="D23" t="inlineStr">
        <is>
          <t>VÄSTRA GÖTALANDS LÄN</t>
        </is>
      </c>
      <c r="E23" t="inlineStr">
        <is>
          <t>STENUNGSUND</t>
        </is>
      </c>
      <c r="G23" t="n">
        <v>2.4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9914-2019</t>
        </is>
      </c>
      <c r="B24" s="1" t="n">
        <v>43509</v>
      </c>
      <c r="C24" s="1" t="n">
        <v>45179</v>
      </c>
      <c r="D24" t="inlineStr">
        <is>
          <t>VÄSTRA GÖTALANDS LÄN</t>
        </is>
      </c>
      <c r="E24" t="inlineStr">
        <is>
          <t>STENUNGSUND</t>
        </is>
      </c>
      <c r="G24" t="n">
        <v>2.5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16940-2019</t>
        </is>
      </c>
      <c r="B25" s="1" t="n">
        <v>43550</v>
      </c>
      <c r="C25" s="1" t="n">
        <v>45179</v>
      </c>
      <c r="D25" t="inlineStr">
        <is>
          <t>VÄSTRA GÖTALANDS LÄN</t>
        </is>
      </c>
      <c r="E25" t="inlineStr">
        <is>
          <t>STENUNGSUND</t>
        </is>
      </c>
      <c r="G25" t="n">
        <v>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18330-2019</t>
        </is>
      </c>
      <c r="B26" s="1" t="n">
        <v>43559</v>
      </c>
      <c r="C26" s="1" t="n">
        <v>45179</v>
      </c>
      <c r="D26" t="inlineStr">
        <is>
          <t>VÄSTRA GÖTALANDS LÄN</t>
        </is>
      </c>
      <c r="E26" t="inlineStr">
        <is>
          <t>STENUNGSUND</t>
        </is>
      </c>
      <c r="G26" t="n">
        <v>1.2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21885-2019</t>
        </is>
      </c>
      <c r="B27" s="1" t="n">
        <v>43584</v>
      </c>
      <c r="C27" s="1" t="n">
        <v>45179</v>
      </c>
      <c r="D27" t="inlineStr">
        <is>
          <t>VÄSTRA GÖTALANDS LÄN</t>
        </is>
      </c>
      <c r="E27" t="inlineStr">
        <is>
          <t>STENUNGSUND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27517-2019</t>
        </is>
      </c>
      <c r="B28" s="1" t="n">
        <v>43619</v>
      </c>
      <c r="C28" s="1" t="n">
        <v>45179</v>
      </c>
      <c r="D28" t="inlineStr">
        <is>
          <t>VÄSTRA GÖTALANDS LÄN</t>
        </is>
      </c>
      <c r="E28" t="inlineStr">
        <is>
          <t>STENUNGSUND</t>
        </is>
      </c>
      <c r="G28" t="n">
        <v>1.7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28420-2019</t>
        </is>
      </c>
      <c r="B29" s="1" t="n">
        <v>43626</v>
      </c>
      <c r="C29" s="1" t="n">
        <v>45179</v>
      </c>
      <c r="D29" t="inlineStr">
        <is>
          <t>VÄSTRA GÖTALANDS LÄN</t>
        </is>
      </c>
      <c r="E29" t="inlineStr">
        <is>
          <t>STENUNGSUND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28427-2019</t>
        </is>
      </c>
      <c r="B30" s="1" t="n">
        <v>43626</v>
      </c>
      <c r="C30" s="1" t="n">
        <v>45179</v>
      </c>
      <c r="D30" t="inlineStr">
        <is>
          <t>VÄSTRA GÖTALANDS LÄN</t>
        </is>
      </c>
      <c r="E30" t="inlineStr">
        <is>
          <t>STENUNGSUND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29609-2019</t>
        </is>
      </c>
      <c r="B31" s="1" t="n">
        <v>43630</v>
      </c>
      <c r="C31" s="1" t="n">
        <v>45179</v>
      </c>
      <c r="D31" t="inlineStr">
        <is>
          <t>VÄSTRA GÖTALANDS LÄN</t>
        </is>
      </c>
      <c r="E31" t="inlineStr">
        <is>
          <t>STENUNGSUND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29906-2019</t>
        </is>
      </c>
      <c r="B32" s="1" t="n">
        <v>43633</v>
      </c>
      <c r="C32" s="1" t="n">
        <v>45179</v>
      </c>
      <c r="D32" t="inlineStr">
        <is>
          <t>VÄSTRA GÖTALANDS LÄN</t>
        </is>
      </c>
      <c r="E32" t="inlineStr">
        <is>
          <t>STENUNGSUND</t>
        </is>
      </c>
      <c r="G32" t="n">
        <v>5.3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36634-2019</t>
        </is>
      </c>
      <c r="B33" s="1" t="n">
        <v>43669</v>
      </c>
      <c r="C33" s="1" t="n">
        <v>45179</v>
      </c>
      <c r="D33" t="inlineStr">
        <is>
          <t>VÄSTRA GÖTALANDS LÄN</t>
        </is>
      </c>
      <c r="E33" t="inlineStr">
        <is>
          <t>STENUNGSUND</t>
        </is>
      </c>
      <c r="G33" t="n">
        <v>6.6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48655-2019</t>
        </is>
      </c>
      <c r="B34" s="1" t="n">
        <v>43728</v>
      </c>
      <c r="C34" s="1" t="n">
        <v>45179</v>
      </c>
      <c r="D34" t="inlineStr">
        <is>
          <t>VÄSTRA GÖTALANDS LÄN</t>
        </is>
      </c>
      <c r="E34" t="inlineStr">
        <is>
          <t>STENUNGSUND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59941-2019</t>
        </is>
      </c>
      <c r="B35" s="1" t="n">
        <v>43775</v>
      </c>
      <c r="C35" s="1" t="n">
        <v>45179</v>
      </c>
      <c r="D35" t="inlineStr">
        <is>
          <t>VÄSTRA GÖTALANDS LÄN</t>
        </is>
      </c>
      <c r="E35" t="inlineStr">
        <is>
          <t>STENUNGSUND</t>
        </is>
      </c>
      <c r="G35" t="n">
        <v>5.8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64383-2019</t>
        </is>
      </c>
      <c r="B36" s="1" t="n">
        <v>43797</v>
      </c>
      <c r="C36" s="1" t="n">
        <v>45179</v>
      </c>
      <c r="D36" t="inlineStr">
        <is>
          <t>VÄSTRA GÖTALANDS LÄN</t>
        </is>
      </c>
      <c r="E36" t="inlineStr">
        <is>
          <t>STENUNGSUND</t>
        </is>
      </c>
      <c r="G36" t="n">
        <v>4.1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112-2020</t>
        </is>
      </c>
      <c r="B37" s="1" t="n">
        <v>43832</v>
      </c>
      <c r="C37" s="1" t="n">
        <v>45179</v>
      </c>
      <c r="D37" t="inlineStr">
        <is>
          <t>VÄSTRA GÖTALANDS LÄN</t>
        </is>
      </c>
      <c r="E37" t="inlineStr">
        <is>
          <t>STENUNGSUND</t>
        </is>
      </c>
      <c r="G37" t="n">
        <v>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4873-2020</t>
        </is>
      </c>
      <c r="B38" s="1" t="n">
        <v>43859</v>
      </c>
      <c r="C38" s="1" t="n">
        <v>45179</v>
      </c>
      <c r="D38" t="inlineStr">
        <is>
          <t>VÄSTRA GÖTALANDS LÄN</t>
        </is>
      </c>
      <c r="E38" t="inlineStr">
        <is>
          <t>STENUNGSUND</t>
        </is>
      </c>
      <c r="G38" t="n">
        <v>4.9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7161-2020</t>
        </is>
      </c>
      <c r="B39" s="1" t="n">
        <v>43870</v>
      </c>
      <c r="C39" s="1" t="n">
        <v>45179</v>
      </c>
      <c r="D39" t="inlineStr">
        <is>
          <t>VÄSTRA GÖTALANDS LÄN</t>
        </is>
      </c>
      <c r="E39" t="inlineStr">
        <is>
          <t>STENUNGSUND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7325-2020</t>
        </is>
      </c>
      <c r="B40" s="1" t="n">
        <v>43871</v>
      </c>
      <c r="C40" s="1" t="n">
        <v>45179</v>
      </c>
      <c r="D40" t="inlineStr">
        <is>
          <t>VÄSTRA GÖTALANDS LÄN</t>
        </is>
      </c>
      <c r="E40" t="inlineStr">
        <is>
          <t>STENUNGSUND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8318-2020</t>
        </is>
      </c>
      <c r="B41" s="1" t="n">
        <v>43875</v>
      </c>
      <c r="C41" s="1" t="n">
        <v>45179</v>
      </c>
      <c r="D41" t="inlineStr">
        <is>
          <t>VÄSTRA GÖTALANDS LÄN</t>
        </is>
      </c>
      <c r="E41" t="inlineStr">
        <is>
          <t>STENUNGSUND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8615-2020</t>
        </is>
      </c>
      <c r="B42" s="1" t="n">
        <v>43878</v>
      </c>
      <c r="C42" s="1" t="n">
        <v>45179</v>
      </c>
      <c r="D42" t="inlineStr">
        <is>
          <t>VÄSTRA GÖTALANDS LÄN</t>
        </is>
      </c>
      <c r="E42" t="inlineStr">
        <is>
          <t>STENUNGSUND</t>
        </is>
      </c>
      <c r="G42" t="n">
        <v>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10423-2020</t>
        </is>
      </c>
      <c r="B43" s="1" t="n">
        <v>43886</v>
      </c>
      <c r="C43" s="1" t="n">
        <v>45179</v>
      </c>
      <c r="D43" t="inlineStr">
        <is>
          <t>VÄSTRA GÖTALANDS LÄN</t>
        </is>
      </c>
      <c r="E43" t="inlineStr">
        <is>
          <t>STENUNGSUND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32617-2020</t>
        </is>
      </c>
      <c r="B44" s="1" t="n">
        <v>44019</v>
      </c>
      <c r="C44" s="1" t="n">
        <v>45179</v>
      </c>
      <c r="D44" t="inlineStr">
        <is>
          <t>VÄSTRA GÖTALANDS LÄN</t>
        </is>
      </c>
      <c r="E44" t="inlineStr">
        <is>
          <t>STENUNGSUND</t>
        </is>
      </c>
      <c r="G44" t="n">
        <v>7.5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33436-2020</t>
        </is>
      </c>
      <c r="B45" s="1" t="n">
        <v>44022</v>
      </c>
      <c r="C45" s="1" t="n">
        <v>45179</v>
      </c>
      <c r="D45" t="inlineStr">
        <is>
          <t>VÄSTRA GÖTALANDS LÄN</t>
        </is>
      </c>
      <c r="E45" t="inlineStr">
        <is>
          <t>STENUNGSUND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33491-2020</t>
        </is>
      </c>
      <c r="B46" s="1" t="n">
        <v>44024</v>
      </c>
      <c r="C46" s="1" t="n">
        <v>45179</v>
      </c>
      <c r="D46" t="inlineStr">
        <is>
          <t>VÄSTRA GÖTALANDS LÄN</t>
        </is>
      </c>
      <c r="E46" t="inlineStr">
        <is>
          <t>STENUNGSUND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54752-2020</t>
        </is>
      </c>
      <c r="B47" s="1" t="n">
        <v>44127</v>
      </c>
      <c r="C47" s="1" t="n">
        <v>45179</v>
      </c>
      <c r="D47" t="inlineStr">
        <is>
          <t>VÄSTRA GÖTALANDS LÄN</t>
        </is>
      </c>
      <c r="E47" t="inlineStr">
        <is>
          <t>STENUNGSUND</t>
        </is>
      </c>
      <c r="G47" t="n">
        <v>2.4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60892-2020</t>
        </is>
      </c>
      <c r="B48" s="1" t="n">
        <v>44153</v>
      </c>
      <c r="C48" s="1" t="n">
        <v>45179</v>
      </c>
      <c r="D48" t="inlineStr">
        <is>
          <t>VÄSTRA GÖTALANDS LÄN</t>
        </is>
      </c>
      <c r="E48" t="inlineStr">
        <is>
          <t>STENUNGSUND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62265-2020</t>
        </is>
      </c>
      <c r="B49" s="1" t="n">
        <v>44160</v>
      </c>
      <c r="C49" s="1" t="n">
        <v>45179</v>
      </c>
      <c r="D49" t="inlineStr">
        <is>
          <t>VÄSTRA GÖTALANDS LÄN</t>
        </is>
      </c>
      <c r="E49" t="inlineStr">
        <is>
          <t>STENUNGSUND</t>
        </is>
      </c>
      <c r="F49" t="inlineStr">
        <is>
          <t>Kyrkan</t>
        </is>
      </c>
      <c r="G49" t="n">
        <v>3.2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62910-2020</t>
        </is>
      </c>
      <c r="B50" s="1" t="n">
        <v>44162</v>
      </c>
      <c r="C50" s="1" t="n">
        <v>45179</v>
      </c>
      <c r="D50" t="inlineStr">
        <is>
          <t>VÄSTRA GÖTALANDS LÄN</t>
        </is>
      </c>
      <c r="E50" t="inlineStr">
        <is>
          <t>STENUNGSUND</t>
        </is>
      </c>
      <c r="G50" t="n">
        <v>6.8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64711-2020</t>
        </is>
      </c>
      <c r="B51" s="1" t="n">
        <v>44167</v>
      </c>
      <c r="C51" s="1" t="n">
        <v>45179</v>
      </c>
      <c r="D51" t="inlineStr">
        <is>
          <t>VÄSTRA GÖTALANDS LÄN</t>
        </is>
      </c>
      <c r="E51" t="inlineStr">
        <is>
          <t>STENUNGSUND</t>
        </is>
      </c>
      <c r="G51" t="n">
        <v>6.2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1898-2021</t>
        </is>
      </c>
      <c r="B52" s="1" t="n">
        <v>44210</v>
      </c>
      <c r="C52" s="1" t="n">
        <v>45179</v>
      </c>
      <c r="D52" t="inlineStr">
        <is>
          <t>VÄSTRA GÖTALANDS LÄN</t>
        </is>
      </c>
      <c r="E52" t="inlineStr">
        <is>
          <t>STENUNGSUND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4233-2021</t>
        </is>
      </c>
      <c r="B53" s="1" t="n">
        <v>44223</v>
      </c>
      <c r="C53" s="1" t="n">
        <v>45179</v>
      </c>
      <c r="D53" t="inlineStr">
        <is>
          <t>VÄSTRA GÖTALANDS LÄN</t>
        </is>
      </c>
      <c r="E53" t="inlineStr">
        <is>
          <t>STENUNGSUND</t>
        </is>
      </c>
      <c r="G53" t="n">
        <v>8.9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14782-2021</t>
        </is>
      </c>
      <c r="B54" s="1" t="n">
        <v>44280</v>
      </c>
      <c r="C54" s="1" t="n">
        <v>45179</v>
      </c>
      <c r="D54" t="inlineStr">
        <is>
          <t>VÄSTRA GÖTALANDS LÄN</t>
        </is>
      </c>
      <c r="E54" t="inlineStr">
        <is>
          <t>STENUNGSUND</t>
        </is>
      </c>
      <c r="G54" t="n">
        <v>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18591-2021</t>
        </is>
      </c>
      <c r="B55" s="1" t="n">
        <v>44306</v>
      </c>
      <c r="C55" s="1" t="n">
        <v>45179</v>
      </c>
      <c r="D55" t="inlineStr">
        <is>
          <t>VÄSTRA GÖTALANDS LÄN</t>
        </is>
      </c>
      <c r="E55" t="inlineStr">
        <is>
          <t>STENUNGSUND</t>
        </is>
      </c>
      <c r="G55" t="n">
        <v>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21318-2021</t>
        </is>
      </c>
      <c r="B56" s="1" t="n">
        <v>44320</v>
      </c>
      <c r="C56" s="1" t="n">
        <v>45179</v>
      </c>
      <c r="D56" t="inlineStr">
        <is>
          <t>VÄSTRA GÖTALANDS LÄN</t>
        </is>
      </c>
      <c r="E56" t="inlineStr">
        <is>
          <t>STENUNGSUND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50309-2021</t>
        </is>
      </c>
      <c r="B57" s="1" t="n">
        <v>44459</v>
      </c>
      <c r="C57" s="1" t="n">
        <v>45179</v>
      </c>
      <c r="D57" t="inlineStr">
        <is>
          <t>VÄSTRA GÖTALANDS LÄN</t>
        </is>
      </c>
      <c r="E57" t="inlineStr">
        <is>
          <t>STENUNGSUND</t>
        </is>
      </c>
      <c r="G57" t="n">
        <v>0.2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51116-2021</t>
        </is>
      </c>
      <c r="B58" s="1" t="n">
        <v>44461</v>
      </c>
      <c r="C58" s="1" t="n">
        <v>45179</v>
      </c>
      <c r="D58" t="inlineStr">
        <is>
          <t>VÄSTRA GÖTALANDS LÄN</t>
        </is>
      </c>
      <c r="E58" t="inlineStr">
        <is>
          <t>STENUNGSUND</t>
        </is>
      </c>
      <c r="G58" t="n">
        <v>2.3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54601-2021</t>
        </is>
      </c>
      <c r="B59" s="1" t="n">
        <v>44473</v>
      </c>
      <c r="C59" s="1" t="n">
        <v>45179</v>
      </c>
      <c r="D59" t="inlineStr">
        <is>
          <t>VÄSTRA GÖTALANDS LÄN</t>
        </is>
      </c>
      <c r="E59" t="inlineStr">
        <is>
          <t>STENUNGSUND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62007-2021</t>
        </is>
      </c>
      <c r="B60" s="1" t="n">
        <v>44502</v>
      </c>
      <c r="C60" s="1" t="n">
        <v>45179</v>
      </c>
      <c r="D60" t="inlineStr">
        <is>
          <t>VÄSTRA GÖTALANDS LÄN</t>
        </is>
      </c>
      <c r="E60" t="inlineStr">
        <is>
          <t>STENUNGSUND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62701-2021</t>
        </is>
      </c>
      <c r="B61" s="1" t="n">
        <v>44503</v>
      </c>
      <c r="C61" s="1" t="n">
        <v>45179</v>
      </c>
      <c r="D61" t="inlineStr">
        <is>
          <t>VÄSTRA GÖTALANDS LÄN</t>
        </is>
      </c>
      <c r="E61" t="inlineStr">
        <is>
          <t>STENUNGSUND</t>
        </is>
      </c>
      <c r="F61" t="inlineStr">
        <is>
          <t>Kyrkan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69872-2021</t>
        </is>
      </c>
      <c r="B62" s="1" t="n">
        <v>44532</v>
      </c>
      <c r="C62" s="1" t="n">
        <v>45179</v>
      </c>
      <c r="D62" t="inlineStr">
        <is>
          <t>VÄSTRA GÖTALANDS LÄN</t>
        </is>
      </c>
      <c r="E62" t="inlineStr">
        <is>
          <t>STENUNGSUND</t>
        </is>
      </c>
      <c r="G62" t="n">
        <v>6.7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3244-2022</t>
        </is>
      </c>
      <c r="B63" s="1" t="n">
        <v>44582</v>
      </c>
      <c r="C63" s="1" t="n">
        <v>45179</v>
      </c>
      <c r="D63" t="inlineStr">
        <is>
          <t>VÄSTRA GÖTALANDS LÄN</t>
        </is>
      </c>
      <c r="E63" t="inlineStr">
        <is>
          <t>STENUNGSUND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3243-2022</t>
        </is>
      </c>
      <c r="B64" s="1" t="n">
        <v>44582</v>
      </c>
      <c r="C64" s="1" t="n">
        <v>45179</v>
      </c>
      <c r="D64" t="inlineStr">
        <is>
          <t>VÄSTRA GÖTALANDS LÄN</t>
        </is>
      </c>
      <c r="E64" t="inlineStr">
        <is>
          <t>STENUNGSUND</t>
        </is>
      </c>
      <c r="G64" t="n">
        <v>7.6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6147-2022</t>
        </is>
      </c>
      <c r="B65" s="1" t="n">
        <v>44599</v>
      </c>
      <c r="C65" s="1" t="n">
        <v>45179</v>
      </c>
      <c r="D65" t="inlineStr">
        <is>
          <t>VÄSTRA GÖTALANDS LÄN</t>
        </is>
      </c>
      <c r="E65" t="inlineStr">
        <is>
          <t>STENUNGSUND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6293-2022</t>
        </is>
      </c>
      <c r="B66" s="1" t="n">
        <v>44600</v>
      </c>
      <c r="C66" s="1" t="n">
        <v>45179</v>
      </c>
      <c r="D66" t="inlineStr">
        <is>
          <t>VÄSTRA GÖTALANDS LÄN</t>
        </is>
      </c>
      <c r="E66" t="inlineStr">
        <is>
          <t>STENUNGSUND</t>
        </is>
      </c>
      <c r="G66" t="n">
        <v>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6699-2022</t>
        </is>
      </c>
      <c r="B67" s="1" t="n">
        <v>44602</v>
      </c>
      <c r="C67" s="1" t="n">
        <v>45179</v>
      </c>
      <c r="D67" t="inlineStr">
        <is>
          <t>VÄSTRA GÖTALANDS LÄN</t>
        </is>
      </c>
      <c r="E67" t="inlineStr">
        <is>
          <t>STENUNGSUND</t>
        </is>
      </c>
      <c r="G67" t="n">
        <v>10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7787-2022</t>
        </is>
      </c>
      <c r="B68" s="1" t="n">
        <v>44608</v>
      </c>
      <c r="C68" s="1" t="n">
        <v>45179</v>
      </c>
      <c r="D68" t="inlineStr">
        <is>
          <t>VÄSTRA GÖTALANDS LÄN</t>
        </is>
      </c>
      <c r="E68" t="inlineStr">
        <is>
          <t>STENUNGSUND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8948-2022</t>
        </is>
      </c>
      <c r="B69" s="1" t="n">
        <v>44614</v>
      </c>
      <c r="C69" s="1" t="n">
        <v>45179</v>
      </c>
      <c r="D69" t="inlineStr">
        <is>
          <t>VÄSTRA GÖTALANDS LÄN</t>
        </is>
      </c>
      <c r="E69" t="inlineStr">
        <is>
          <t>STENUNGSUND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9273-2022</t>
        </is>
      </c>
      <c r="B70" s="1" t="n">
        <v>44616</v>
      </c>
      <c r="C70" s="1" t="n">
        <v>45179</v>
      </c>
      <c r="D70" t="inlineStr">
        <is>
          <t>VÄSTRA GÖTALANDS LÄN</t>
        </is>
      </c>
      <c r="E70" t="inlineStr">
        <is>
          <t>STENUNGSUND</t>
        </is>
      </c>
      <c r="G70" t="n">
        <v>3.9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29315-2022</t>
        </is>
      </c>
      <c r="B71" s="1" t="n">
        <v>44751</v>
      </c>
      <c r="C71" s="1" t="n">
        <v>45179</v>
      </c>
      <c r="D71" t="inlineStr">
        <is>
          <t>VÄSTRA GÖTALANDS LÄN</t>
        </is>
      </c>
      <c r="E71" t="inlineStr">
        <is>
          <t>STENUNGSUND</t>
        </is>
      </c>
      <c r="G71" t="n">
        <v>2.9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30175-2022</t>
        </is>
      </c>
      <c r="B72" s="1" t="n">
        <v>44757</v>
      </c>
      <c r="C72" s="1" t="n">
        <v>45179</v>
      </c>
      <c r="D72" t="inlineStr">
        <is>
          <t>VÄSTRA GÖTALANDS LÄN</t>
        </is>
      </c>
      <c r="E72" t="inlineStr">
        <is>
          <t>STENUNGSUND</t>
        </is>
      </c>
      <c r="G72" t="n">
        <v>2.2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32893-2022</t>
        </is>
      </c>
      <c r="B73" s="1" t="n">
        <v>44784</v>
      </c>
      <c r="C73" s="1" t="n">
        <v>45179</v>
      </c>
      <c r="D73" t="inlineStr">
        <is>
          <t>VÄSTRA GÖTALANDS LÄN</t>
        </is>
      </c>
      <c r="E73" t="inlineStr">
        <is>
          <t>STENUNGSUND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33010-2022</t>
        </is>
      </c>
      <c r="B74" s="1" t="n">
        <v>44785</v>
      </c>
      <c r="C74" s="1" t="n">
        <v>45179</v>
      </c>
      <c r="D74" t="inlineStr">
        <is>
          <t>VÄSTRA GÖTALANDS LÄN</t>
        </is>
      </c>
      <c r="E74" t="inlineStr">
        <is>
          <t>STENUNGSUND</t>
        </is>
      </c>
      <c r="G74" t="n">
        <v>3.4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48215-2022</t>
        </is>
      </c>
      <c r="B75" s="1" t="n">
        <v>44858</v>
      </c>
      <c r="C75" s="1" t="n">
        <v>45179</v>
      </c>
      <c r="D75" t="inlineStr">
        <is>
          <t>VÄSTRA GÖTALANDS LÄN</t>
        </is>
      </c>
      <c r="E75" t="inlineStr">
        <is>
          <t>STENUNGSUND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50700-2022</t>
        </is>
      </c>
      <c r="B76" s="1" t="n">
        <v>44862</v>
      </c>
      <c r="C76" s="1" t="n">
        <v>45179</v>
      </c>
      <c r="D76" t="inlineStr">
        <is>
          <t>VÄSTRA GÖTALANDS LÄN</t>
        </is>
      </c>
      <c r="E76" t="inlineStr">
        <is>
          <t>STENUNGSUND</t>
        </is>
      </c>
      <c r="F76" t="inlineStr">
        <is>
          <t>Kyrkan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52242-2022</t>
        </is>
      </c>
      <c r="B77" s="1" t="n">
        <v>44873</v>
      </c>
      <c r="C77" s="1" t="n">
        <v>45179</v>
      </c>
      <c r="D77" t="inlineStr">
        <is>
          <t>VÄSTRA GÖTALANDS LÄN</t>
        </is>
      </c>
      <c r="E77" t="inlineStr">
        <is>
          <t>STENUNGSUND</t>
        </is>
      </c>
      <c r="G77" t="n">
        <v>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59435-2022</t>
        </is>
      </c>
      <c r="B78" s="1" t="n">
        <v>44907</v>
      </c>
      <c r="C78" s="1" t="n">
        <v>45179</v>
      </c>
      <c r="D78" t="inlineStr">
        <is>
          <t>VÄSTRA GÖTALANDS LÄN</t>
        </is>
      </c>
      <c r="E78" t="inlineStr">
        <is>
          <t>STENUNGSUND</t>
        </is>
      </c>
      <c r="G78" t="n">
        <v>6.2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40-2023</t>
        </is>
      </c>
      <c r="B79" s="1" t="n">
        <v>44928</v>
      </c>
      <c r="C79" s="1" t="n">
        <v>45179</v>
      </c>
      <c r="D79" t="inlineStr">
        <is>
          <t>VÄSTRA GÖTALANDS LÄN</t>
        </is>
      </c>
      <c r="E79" t="inlineStr">
        <is>
          <t>STENUNGSUND</t>
        </is>
      </c>
      <c r="G79" t="n">
        <v>2.6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4578-2023</t>
        </is>
      </c>
      <c r="B80" s="1" t="n">
        <v>44951</v>
      </c>
      <c r="C80" s="1" t="n">
        <v>45179</v>
      </c>
      <c r="D80" t="inlineStr">
        <is>
          <t>VÄSTRA GÖTALANDS LÄN</t>
        </is>
      </c>
      <c r="E80" t="inlineStr">
        <is>
          <t>STENUNGSUND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4734-2023</t>
        </is>
      </c>
      <c r="B81" s="1" t="n">
        <v>44957</v>
      </c>
      <c r="C81" s="1" t="n">
        <v>45179</v>
      </c>
      <c r="D81" t="inlineStr">
        <is>
          <t>VÄSTRA GÖTALANDS LÄN</t>
        </is>
      </c>
      <c r="E81" t="inlineStr">
        <is>
          <t>STENUNGSUND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8544-2023</t>
        </is>
      </c>
      <c r="B82" s="1" t="n">
        <v>44977</v>
      </c>
      <c r="C82" s="1" t="n">
        <v>45179</v>
      </c>
      <c r="D82" t="inlineStr">
        <is>
          <t>VÄSTRA GÖTALANDS LÄN</t>
        </is>
      </c>
      <c r="E82" t="inlineStr">
        <is>
          <t>STENUNGSUND</t>
        </is>
      </c>
      <c r="G82" t="n">
        <v>8.199999999999999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8576-2023</t>
        </is>
      </c>
      <c r="B83" s="1" t="n">
        <v>44977</v>
      </c>
      <c r="C83" s="1" t="n">
        <v>45179</v>
      </c>
      <c r="D83" t="inlineStr">
        <is>
          <t>VÄSTRA GÖTALANDS LÄN</t>
        </is>
      </c>
      <c r="E83" t="inlineStr">
        <is>
          <t>STENUNGSUND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13605-2023</t>
        </is>
      </c>
      <c r="B84" s="1" t="n">
        <v>45006</v>
      </c>
      <c r="C84" s="1" t="n">
        <v>45179</v>
      </c>
      <c r="D84" t="inlineStr">
        <is>
          <t>VÄSTRA GÖTALANDS LÄN</t>
        </is>
      </c>
      <c r="E84" t="inlineStr">
        <is>
          <t>STENUNGSUND</t>
        </is>
      </c>
      <c r="G84" t="n">
        <v>4.4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19059-2023</t>
        </is>
      </c>
      <c r="B85" s="1" t="n">
        <v>45048</v>
      </c>
      <c r="C85" s="1" t="n">
        <v>45179</v>
      </c>
      <c r="D85" t="inlineStr">
        <is>
          <t>VÄSTRA GÖTALANDS LÄN</t>
        </is>
      </c>
      <c r="E85" t="inlineStr">
        <is>
          <t>STENUNGSUND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20944-2023</t>
        </is>
      </c>
      <c r="B86" s="1" t="n">
        <v>45061</v>
      </c>
      <c r="C86" s="1" t="n">
        <v>45179</v>
      </c>
      <c r="D86" t="inlineStr">
        <is>
          <t>VÄSTRA GÖTALANDS LÄN</t>
        </is>
      </c>
      <c r="E86" t="inlineStr">
        <is>
          <t>STENUNGSUND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24807-2023</t>
        </is>
      </c>
      <c r="B87" s="1" t="n">
        <v>45084</v>
      </c>
      <c r="C87" s="1" t="n">
        <v>45179</v>
      </c>
      <c r="D87" t="inlineStr">
        <is>
          <t>VÄSTRA GÖTALANDS LÄN</t>
        </is>
      </c>
      <c r="E87" t="inlineStr">
        <is>
          <t>STENUNGSUND</t>
        </is>
      </c>
      <c r="G87" t="n">
        <v>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27029-2023</t>
        </is>
      </c>
      <c r="B88" s="1" t="n">
        <v>45095</v>
      </c>
      <c r="C88" s="1" t="n">
        <v>45179</v>
      </c>
      <c r="D88" t="inlineStr">
        <is>
          <t>VÄSTRA GÖTALANDS LÄN</t>
        </is>
      </c>
      <c r="E88" t="inlineStr">
        <is>
          <t>STENUNGSUND</t>
        </is>
      </c>
      <c r="G88" t="n">
        <v>17.6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27030-2023</t>
        </is>
      </c>
      <c r="B89" s="1" t="n">
        <v>45095</v>
      </c>
      <c r="C89" s="1" t="n">
        <v>45179</v>
      </c>
      <c r="D89" t="inlineStr">
        <is>
          <t>VÄSTRA GÖTALANDS LÄN</t>
        </is>
      </c>
      <c r="E89" t="inlineStr">
        <is>
          <t>STENUNGSUND</t>
        </is>
      </c>
      <c r="G89" t="n">
        <v>3.1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28410-2023</t>
        </is>
      </c>
      <c r="B90" s="1" t="n">
        <v>45101</v>
      </c>
      <c r="C90" s="1" t="n">
        <v>45179</v>
      </c>
      <c r="D90" t="inlineStr">
        <is>
          <t>VÄSTRA GÖTALANDS LÄN</t>
        </is>
      </c>
      <c r="E90" t="inlineStr">
        <is>
          <t>STENUNGSUND</t>
        </is>
      </c>
      <c r="G90" t="n">
        <v>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32960-2023</t>
        </is>
      </c>
      <c r="B91" s="1" t="n">
        <v>45125</v>
      </c>
      <c r="C91" s="1" t="n">
        <v>45179</v>
      </c>
      <c r="D91" t="inlineStr">
        <is>
          <t>VÄSTRA GÖTALANDS LÄN</t>
        </is>
      </c>
      <c r="E91" t="inlineStr">
        <is>
          <t>STENUNGSUND</t>
        </is>
      </c>
      <c r="G91" t="n">
        <v>4.7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>
      <c r="A92" t="inlineStr">
        <is>
          <t>A 34932-2023</t>
        </is>
      </c>
      <c r="B92" s="1" t="n">
        <v>45142</v>
      </c>
      <c r="C92" s="1" t="n">
        <v>45179</v>
      </c>
      <c r="D92" t="inlineStr">
        <is>
          <t>VÄSTRA GÖTALANDS LÄN</t>
        </is>
      </c>
      <c r="E92" t="inlineStr">
        <is>
          <t>STENUNGSUND</t>
        </is>
      </c>
      <c r="G92" t="n">
        <v>7.2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2023-09-10T04:33:39Z</dcterms:created>
  <dcterms:modified xmlns:dcterms="http://purl.org/dc/terms/" xmlns:xsi="http://www.w3.org/2001/XMLSchema-instance" xsi:type="dcterms:W3CDTF">2023-09-10T04:33:39Z</dcterms:modified>
</cp:coreProperties>
</file>