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45206</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45206</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45206</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45206</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45206</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45206</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45206</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45206</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45206</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45206</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45206</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45206</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45206</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45206</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45206</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45206</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45206</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45206</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45206</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45206</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45206</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45206</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45206</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45206</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45206</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45206</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45206</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45206</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45206</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45206</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45206</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45206</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45206</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45206</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45206</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45206</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45206</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45206</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45206</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45206</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45206</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3472-2023</t>
        </is>
      </c>
      <c r="B43" s="1" t="n">
        <v>44949</v>
      </c>
      <c r="C43" s="1" t="n">
        <v>45206</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HYPERLINK("https://klasma.github.io/Logging_NORRTALJE/artfynd/A 3472-2023.xlsx", "A 3472-2023")</f>
        <v/>
      </c>
      <c r="T43">
        <f>HYPERLINK("https://klasma.github.io/Logging_NORRTALJE/kartor/A 3472-2023.png", "A 3472-2023")</f>
        <v/>
      </c>
      <c r="V43">
        <f>HYPERLINK("https://klasma.github.io/Logging_NORRTALJE/klagomål/A 3472-2023.docx", "A 3472-2023")</f>
        <v/>
      </c>
      <c r="W43">
        <f>HYPERLINK("https://klasma.github.io/Logging_NORRTALJE/klagomålsmail/A 3472-2023.docx", "A 3472-2023")</f>
        <v/>
      </c>
      <c r="X43">
        <f>HYPERLINK("https://klasma.github.io/Logging_NORRTALJE/tillsyn/A 3472-2023.docx", "A 3472-2023")</f>
        <v/>
      </c>
      <c r="Y43">
        <f>HYPERLINK("https://klasma.github.io/Logging_NORRTALJE/tillsynsmail/A 3472-2023.docx", "A 3472-2023")</f>
        <v/>
      </c>
    </row>
    <row r="44" ht="15" customHeight="1">
      <c r="A44" t="inlineStr">
        <is>
          <t>A 16743-2023</t>
        </is>
      </c>
      <c r="B44" s="1" t="n">
        <v>45030</v>
      </c>
      <c r="C44" s="1" t="n">
        <v>45206</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HYPERLINK("https://klasma.github.io/Logging_NORRTALJE/artfynd/A 16743-2023.xlsx", "A 16743-2023")</f>
        <v/>
      </c>
      <c r="T44">
        <f>HYPERLINK("https://klasma.github.io/Logging_NORRTALJE/kartor/A 16743-2023.png", "A 16743-2023")</f>
        <v/>
      </c>
      <c r="V44">
        <f>HYPERLINK("https://klasma.github.io/Logging_NORRTALJE/klagomål/A 16743-2023.docx", "A 16743-2023")</f>
        <v/>
      </c>
      <c r="W44">
        <f>HYPERLINK("https://klasma.github.io/Logging_NORRTALJE/klagomålsmail/A 16743-2023.docx", "A 16743-2023")</f>
        <v/>
      </c>
      <c r="X44">
        <f>HYPERLINK("https://klasma.github.io/Logging_NORRTALJE/tillsyn/A 16743-2023.docx", "A 16743-2023")</f>
        <v/>
      </c>
      <c r="Y44">
        <f>HYPERLINK("https://klasma.github.io/Logging_NORRTALJE/tillsynsmail/A 16743-2023.docx", "A 16743-2023")</f>
        <v/>
      </c>
    </row>
    <row r="45" ht="15" customHeight="1">
      <c r="A45" t="inlineStr">
        <is>
          <t>A 21999-2019</t>
        </is>
      </c>
      <c r="B45" s="1" t="n">
        <v>43584</v>
      </c>
      <c r="C45" s="1" t="n">
        <v>45206</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HYPERLINK("https://klasma.github.io/Logging_NORRTALJE/artfynd/A 21999-2019.xlsx", "A 21999-2019")</f>
        <v/>
      </c>
      <c r="T45">
        <f>HYPERLINK("https://klasma.github.io/Logging_NORRTALJE/kartor/A 21999-2019.png", "A 21999-2019")</f>
        <v/>
      </c>
      <c r="V45">
        <f>HYPERLINK("https://klasma.github.io/Logging_NORRTALJE/klagomål/A 21999-2019.docx", "A 21999-2019")</f>
        <v/>
      </c>
      <c r="W45">
        <f>HYPERLINK("https://klasma.github.io/Logging_NORRTALJE/klagomålsmail/A 21999-2019.docx", "A 21999-2019")</f>
        <v/>
      </c>
      <c r="X45">
        <f>HYPERLINK("https://klasma.github.io/Logging_NORRTALJE/tillsyn/A 21999-2019.docx", "A 21999-2019")</f>
        <v/>
      </c>
      <c r="Y45">
        <f>HYPERLINK("https://klasma.github.io/Logging_NORRTALJE/tillsynsmail/A 21999-2019.docx", "A 21999-2019")</f>
        <v/>
      </c>
    </row>
    <row r="46" ht="15" customHeight="1">
      <c r="A46" t="inlineStr">
        <is>
          <t>A 27195-2019</t>
        </is>
      </c>
      <c r="B46" s="1" t="n">
        <v>43614</v>
      </c>
      <c r="C46" s="1" t="n">
        <v>45206</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HYPERLINK("https://klasma.github.io/Logging_NORRTALJE/artfynd/A 27195-2019.xlsx", "A 27195-2019")</f>
        <v/>
      </c>
      <c r="T46">
        <f>HYPERLINK("https://klasma.github.io/Logging_NORRTALJE/kartor/A 27195-2019.png", "A 27195-2019")</f>
        <v/>
      </c>
      <c r="V46">
        <f>HYPERLINK("https://klasma.github.io/Logging_NORRTALJE/klagomål/A 27195-2019.docx", "A 27195-2019")</f>
        <v/>
      </c>
      <c r="W46">
        <f>HYPERLINK("https://klasma.github.io/Logging_NORRTALJE/klagomålsmail/A 27195-2019.docx", "A 27195-2019")</f>
        <v/>
      </c>
      <c r="X46">
        <f>HYPERLINK("https://klasma.github.io/Logging_NORRTALJE/tillsyn/A 27195-2019.docx", "A 27195-2019")</f>
        <v/>
      </c>
      <c r="Y46">
        <f>HYPERLINK("https://klasma.github.io/Logging_NORRTALJE/tillsynsmail/A 27195-2019.docx", "A 27195-2019")</f>
        <v/>
      </c>
    </row>
    <row r="47" ht="15" customHeight="1">
      <c r="A47" t="inlineStr">
        <is>
          <t>A 43913-2021</t>
        </is>
      </c>
      <c r="B47" s="1" t="n">
        <v>44434</v>
      </c>
      <c r="C47" s="1" t="n">
        <v>45206</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HYPERLINK("https://klasma.github.io/Logging_BOTKYRKA/artfynd/A 43913-2021.xlsx", "A 43913-2021")</f>
        <v/>
      </c>
      <c r="T47">
        <f>HYPERLINK("https://klasma.github.io/Logging_BOTKYRKA/kartor/A 43913-2021.png", "A 43913-2021")</f>
        <v/>
      </c>
      <c r="U47">
        <f>HYPERLINK("https://klasma.github.io/Logging_BOTKYRKA/knärot/A 43913-2021.png", "A 43913-2021")</f>
        <v/>
      </c>
      <c r="V47">
        <f>HYPERLINK("https://klasma.github.io/Logging_BOTKYRKA/klagomål/A 43913-2021.docx", "A 43913-2021")</f>
        <v/>
      </c>
      <c r="W47">
        <f>HYPERLINK("https://klasma.github.io/Logging_BOTKYRKA/klagomålsmail/A 43913-2021.docx", "A 43913-2021")</f>
        <v/>
      </c>
      <c r="X47">
        <f>HYPERLINK("https://klasma.github.io/Logging_BOTKYRKA/tillsyn/A 43913-2021.docx", "A 43913-2021")</f>
        <v/>
      </c>
      <c r="Y47">
        <f>HYPERLINK("https://klasma.github.io/Logging_BOTKYRKA/tillsynsmail/A 43913-2021.docx", "A 43913-2021")</f>
        <v/>
      </c>
    </row>
    <row r="48" ht="15" customHeight="1">
      <c r="A48" t="inlineStr">
        <is>
          <t>A 4262-2023</t>
        </is>
      </c>
      <c r="B48" s="1" t="n">
        <v>44953</v>
      </c>
      <c r="C48" s="1" t="n">
        <v>45206</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HYPERLINK("https://klasma.github.io/Logging_NORRTALJE/artfynd/A 4262-2023.xlsx", "A 4262-2023")</f>
        <v/>
      </c>
      <c r="T48">
        <f>HYPERLINK("https://klasma.github.io/Logging_NORRTALJE/kartor/A 4262-2023.png", "A 4262-2023")</f>
        <v/>
      </c>
      <c r="V48">
        <f>HYPERLINK("https://klasma.github.io/Logging_NORRTALJE/klagomål/A 4262-2023.docx", "A 4262-2023")</f>
        <v/>
      </c>
      <c r="W48">
        <f>HYPERLINK("https://klasma.github.io/Logging_NORRTALJE/klagomålsmail/A 4262-2023.docx", "A 4262-2023")</f>
        <v/>
      </c>
      <c r="X48">
        <f>HYPERLINK("https://klasma.github.io/Logging_NORRTALJE/tillsyn/A 4262-2023.docx", "A 4262-2023")</f>
        <v/>
      </c>
      <c r="Y48">
        <f>HYPERLINK("https://klasma.github.io/Logging_NORRTALJE/tillsynsmail/A 4262-2023.docx", "A 4262-2023")</f>
        <v/>
      </c>
    </row>
    <row r="49" ht="15" customHeight="1">
      <c r="A49" t="inlineStr">
        <is>
          <t>A 15265-2023</t>
        </is>
      </c>
      <c r="B49" s="1" t="n">
        <v>45019</v>
      </c>
      <c r="C49" s="1" t="n">
        <v>45206</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HYPERLINK("https://klasma.github.io/Logging_VALLENTUNA/artfynd/A 15265-2023.xlsx", "A 15265-2023")</f>
        <v/>
      </c>
      <c r="T49">
        <f>HYPERLINK("https://klasma.github.io/Logging_VALLENTUNA/kartor/A 15265-2023.png", "A 15265-2023")</f>
        <v/>
      </c>
      <c r="V49">
        <f>HYPERLINK("https://klasma.github.io/Logging_VALLENTUNA/klagomål/A 15265-2023.docx", "A 15265-2023")</f>
        <v/>
      </c>
      <c r="W49">
        <f>HYPERLINK("https://klasma.github.io/Logging_VALLENTUNA/klagomålsmail/A 15265-2023.docx", "A 15265-2023")</f>
        <v/>
      </c>
      <c r="X49">
        <f>HYPERLINK("https://klasma.github.io/Logging_VALLENTUNA/tillsyn/A 15265-2023.docx", "A 15265-2023")</f>
        <v/>
      </c>
      <c r="Y49">
        <f>HYPERLINK("https://klasma.github.io/Logging_VALLENTUNA/tillsynsmail/A 15265-2023.docx", "A 15265-2023")</f>
        <v/>
      </c>
    </row>
    <row r="50" ht="15" customHeight="1">
      <c r="A50" t="inlineStr">
        <is>
          <t>A 44847-2023</t>
        </is>
      </c>
      <c r="B50" s="1" t="n">
        <v>45190</v>
      </c>
      <c r="C50" s="1" t="n">
        <v>45206</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HYPERLINK("https://klasma.github.io/Logging_NORRTALJE/artfynd/A 44847-2023.xlsx", "A 44847-2023")</f>
        <v/>
      </c>
      <c r="T50">
        <f>HYPERLINK("https://klasma.github.io/Logging_NORRTALJE/kartor/A 44847-2023.png", "A 44847-2023")</f>
        <v/>
      </c>
      <c r="U50">
        <f>HYPERLINK("https://klasma.github.io/Logging_NORRTALJE/knärot/A 44847-2023.png", "A 44847-2023")</f>
        <v/>
      </c>
      <c r="V50">
        <f>HYPERLINK("https://klasma.github.io/Logging_NORRTALJE/klagomål/A 44847-2023.docx", "A 44847-2023")</f>
        <v/>
      </c>
      <c r="W50">
        <f>HYPERLINK("https://klasma.github.io/Logging_NORRTALJE/klagomålsmail/A 44847-2023.docx", "A 44847-2023")</f>
        <v/>
      </c>
      <c r="X50">
        <f>HYPERLINK("https://klasma.github.io/Logging_NORRTALJE/tillsyn/A 44847-2023.docx", "A 44847-2023")</f>
        <v/>
      </c>
      <c r="Y50">
        <f>HYPERLINK("https://klasma.github.io/Logging_NORRTALJE/tillsynsmail/A 44847-2023.docx", "A 44847-2023")</f>
        <v/>
      </c>
    </row>
    <row r="51" ht="15" customHeight="1">
      <c r="A51" t="inlineStr">
        <is>
          <t>A 4801-2019</t>
        </is>
      </c>
      <c r="B51" s="1" t="n">
        <v>43486</v>
      </c>
      <c r="C51" s="1" t="n">
        <v>45206</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HYPERLINK("https://klasma.github.io/Logging_SIGTUNA/artfynd/A 4801-2019.xlsx", "A 4801-2019")</f>
        <v/>
      </c>
      <c r="T51">
        <f>HYPERLINK("https://klasma.github.io/Logging_SIGTUNA/kartor/A 4801-2019.png", "A 4801-2019")</f>
        <v/>
      </c>
      <c r="V51">
        <f>HYPERLINK("https://klasma.github.io/Logging_SIGTUNA/klagomål/A 4801-2019.docx", "A 4801-2019")</f>
        <v/>
      </c>
      <c r="W51">
        <f>HYPERLINK("https://klasma.github.io/Logging_SIGTUNA/klagomålsmail/A 4801-2019.docx", "A 4801-2019")</f>
        <v/>
      </c>
      <c r="X51">
        <f>HYPERLINK("https://klasma.github.io/Logging_SIGTUNA/tillsyn/A 4801-2019.docx", "A 4801-2019")</f>
        <v/>
      </c>
      <c r="Y51">
        <f>HYPERLINK("https://klasma.github.io/Logging_SIGTUNA/tillsynsmail/A 4801-2019.docx", "A 4801-2019")</f>
        <v/>
      </c>
    </row>
    <row r="52" ht="15" customHeight="1">
      <c r="A52" t="inlineStr">
        <is>
          <t>A 11231-2021</t>
        </is>
      </c>
      <c r="B52" s="1" t="n">
        <v>44263</v>
      </c>
      <c r="C52" s="1" t="n">
        <v>45206</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HYPERLINK("https://klasma.github.io/Logging_NORRTALJE/artfynd/A 11231-2021.xlsx", "A 11231-2021")</f>
        <v/>
      </c>
      <c r="T52">
        <f>HYPERLINK("https://klasma.github.io/Logging_NORRTALJE/kartor/A 11231-2021.png", "A 11231-2021")</f>
        <v/>
      </c>
      <c r="V52">
        <f>HYPERLINK("https://klasma.github.io/Logging_NORRTALJE/klagomål/A 11231-2021.docx", "A 11231-2021")</f>
        <v/>
      </c>
      <c r="W52">
        <f>HYPERLINK("https://klasma.github.io/Logging_NORRTALJE/klagomålsmail/A 11231-2021.docx", "A 11231-2021")</f>
        <v/>
      </c>
      <c r="X52">
        <f>HYPERLINK("https://klasma.github.io/Logging_NORRTALJE/tillsyn/A 11231-2021.docx", "A 11231-2021")</f>
        <v/>
      </c>
      <c r="Y52">
        <f>HYPERLINK("https://klasma.github.io/Logging_NORRTALJE/tillsynsmail/A 11231-2021.docx", "A 11231-2021")</f>
        <v/>
      </c>
    </row>
    <row r="53" ht="15" customHeight="1">
      <c r="A53" t="inlineStr">
        <is>
          <t>A 31366-2021</t>
        </is>
      </c>
      <c r="B53" s="1" t="n">
        <v>44368</v>
      </c>
      <c r="C53" s="1" t="n">
        <v>45206</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HYPERLINK("https://klasma.github.io/Logging_UPPLANDS-BRO/artfynd/A 31366-2021.xlsx", "A 31366-2021")</f>
        <v/>
      </c>
      <c r="T53">
        <f>HYPERLINK("https://klasma.github.io/Logging_UPPLANDS-BRO/kartor/A 31366-2021.png", "A 31366-2021")</f>
        <v/>
      </c>
      <c r="V53">
        <f>HYPERLINK("https://klasma.github.io/Logging_UPPLANDS-BRO/klagomål/A 31366-2021.docx", "A 31366-2021")</f>
        <v/>
      </c>
      <c r="W53">
        <f>HYPERLINK("https://klasma.github.io/Logging_UPPLANDS-BRO/klagomålsmail/A 31366-2021.docx", "A 31366-2021")</f>
        <v/>
      </c>
      <c r="X53">
        <f>HYPERLINK("https://klasma.github.io/Logging_UPPLANDS-BRO/tillsyn/A 31366-2021.docx", "A 31366-2021")</f>
        <v/>
      </c>
      <c r="Y53">
        <f>HYPERLINK("https://klasma.github.io/Logging_UPPLANDS-BRO/tillsynsmail/A 31366-2021.docx", "A 31366-2021")</f>
        <v/>
      </c>
    </row>
    <row r="54" ht="15" customHeight="1">
      <c r="A54" t="inlineStr">
        <is>
          <t>A 52815-2021</t>
        </is>
      </c>
      <c r="B54" s="1" t="n">
        <v>44467</v>
      </c>
      <c r="C54" s="1" t="n">
        <v>45206</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HYPERLINK("https://klasma.github.io/Logging_NORRTALJE/artfynd/A 52815-2021.xlsx", "A 52815-2021")</f>
        <v/>
      </c>
      <c r="T54">
        <f>HYPERLINK("https://klasma.github.io/Logging_NORRTALJE/kartor/A 52815-2021.png", "A 52815-2021")</f>
        <v/>
      </c>
      <c r="V54">
        <f>HYPERLINK("https://klasma.github.io/Logging_NORRTALJE/klagomål/A 52815-2021.docx", "A 52815-2021")</f>
        <v/>
      </c>
      <c r="W54">
        <f>HYPERLINK("https://klasma.github.io/Logging_NORRTALJE/klagomålsmail/A 52815-2021.docx", "A 52815-2021")</f>
        <v/>
      </c>
      <c r="X54">
        <f>HYPERLINK("https://klasma.github.io/Logging_NORRTALJE/tillsyn/A 52815-2021.docx", "A 52815-2021")</f>
        <v/>
      </c>
      <c r="Y54">
        <f>HYPERLINK("https://klasma.github.io/Logging_NORRTALJE/tillsynsmail/A 52815-2021.docx", "A 52815-2021")</f>
        <v/>
      </c>
    </row>
    <row r="55" ht="15" customHeight="1">
      <c r="A55" t="inlineStr">
        <is>
          <t>A 4779-2019</t>
        </is>
      </c>
      <c r="B55" s="1" t="n">
        <v>43486</v>
      </c>
      <c r="C55" s="1" t="n">
        <v>45206</v>
      </c>
      <c r="D55" t="inlineStr">
        <is>
          <t>STOCKHOLMS LÄN</t>
        </is>
      </c>
      <c r="E55" t="inlineStr">
        <is>
          <t>VÄRMDÖ</t>
        </is>
      </c>
      <c r="F55" t="inlineStr">
        <is>
          <t>Övriga Aktiebolag</t>
        </is>
      </c>
      <c r="G55" t="n">
        <v>8.800000000000001</v>
      </c>
      <c r="H55" t="n">
        <v>4</v>
      </c>
      <c r="I55" t="n">
        <v>5</v>
      </c>
      <c r="J55" t="n">
        <v>2</v>
      </c>
      <c r="K55" t="n">
        <v>0</v>
      </c>
      <c r="L55" t="n">
        <v>0</v>
      </c>
      <c r="M55" t="n">
        <v>0</v>
      </c>
      <c r="N55" t="n">
        <v>0</v>
      </c>
      <c r="O55" t="n">
        <v>2</v>
      </c>
      <c r="P55" t="n">
        <v>0</v>
      </c>
      <c r="Q55" t="n">
        <v>8</v>
      </c>
      <c r="R55" s="2" t="inlineStr">
        <is>
          <t>Duvhök
Fyrflikig jordstjärna
Grovticka
Grön sköldmossa
Guldlockmossa
Skogsknipprot
Stor aspticka
Vanlig groda</t>
        </is>
      </c>
      <c r="S55">
        <f>HYPERLINK("https://klasma.github.io/Logging_VARMDO/artfynd/A 4779-2019.xlsx", "A 4779-2019")</f>
        <v/>
      </c>
      <c r="T55">
        <f>HYPERLINK("https://klasma.github.io/Logging_VARMDO/kartor/A 4779-2019.png", "A 4779-2019")</f>
        <v/>
      </c>
      <c r="V55">
        <f>HYPERLINK("https://klasma.github.io/Logging_VARMDO/klagomål/A 4779-2019.docx", "A 4779-2019")</f>
        <v/>
      </c>
      <c r="W55">
        <f>HYPERLINK("https://klasma.github.io/Logging_VARMDO/klagomålsmail/A 4779-2019.docx", "A 4779-2019")</f>
        <v/>
      </c>
      <c r="X55">
        <f>HYPERLINK("https://klasma.github.io/Logging_VARMDO/tillsyn/A 4779-2019.docx", "A 4779-2019")</f>
        <v/>
      </c>
      <c r="Y55">
        <f>HYPERLINK("https://klasma.github.io/Logging_VARMDO/tillsynsmail/A 4779-2019.docx", "A 4779-2019")</f>
        <v/>
      </c>
    </row>
    <row r="56" ht="15" customHeight="1">
      <c r="A56" t="inlineStr">
        <is>
          <t>A 9148-2020</t>
        </is>
      </c>
      <c r="B56" s="1" t="n">
        <v>43879</v>
      </c>
      <c r="C56" s="1" t="n">
        <v>45206</v>
      </c>
      <c r="D56" t="inlineStr">
        <is>
          <t>STOCKHOLMS LÄN</t>
        </is>
      </c>
      <c r="E56" t="inlineStr">
        <is>
          <t>SALEM</t>
        </is>
      </c>
      <c r="F56" t="inlineStr">
        <is>
          <t>Kommuner</t>
        </is>
      </c>
      <c r="G56" t="n">
        <v>2.1</v>
      </c>
      <c r="H56" t="n">
        <v>1</v>
      </c>
      <c r="I56" t="n">
        <v>6</v>
      </c>
      <c r="J56" t="n">
        <v>2</v>
      </c>
      <c r="K56" t="n">
        <v>0</v>
      </c>
      <c r="L56" t="n">
        <v>0</v>
      </c>
      <c r="M56" t="n">
        <v>0</v>
      </c>
      <c r="N56" t="n">
        <v>0</v>
      </c>
      <c r="O56" t="n">
        <v>2</v>
      </c>
      <c r="P56" t="n">
        <v>0</v>
      </c>
      <c r="Q56" t="n">
        <v>8</v>
      </c>
      <c r="R56" s="2" t="inlineStr">
        <is>
          <t>Granticka
Kandelabersvamp
Bronshjon
Fjällig taggsvamp s.str.
Grovticka
Grön sköldmossa
Hasselticka
Skarp dropptaggsvamp</t>
        </is>
      </c>
      <c r="S56">
        <f>HYPERLINK("https://klasma.github.io/Logging_SALEM/artfynd/A 9148-2020.xlsx", "A 9148-2020")</f>
        <v/>
      </c>
      <c r="T56">
        <f>HYPERLINK("https://klasma.github.io/Logging_SALEM/kartor/A 9148-2020.png", "A 9148-2020")</f>
        <v/>
      </c>
      <c r="V56">
        <f>HYPERLINK("https://klasma.github.io/Logging_SALEM/klagomål/A 9148-2020.docx", "A 9148-2020")</f>
        <v/>
      </c>
      <c r="W56">
        <f>HYPERLINK("https://klasma.github.io/Logging_SALEM/klagomålsmail/A 9148-2020.docx", "A 9148-2020")</f>
        <v/>
      </c>
      <c r="X56">
        <f>HYPERLINK("https://klasma.github.io/Logging_SALEM/tillsyn/A 9148-2020.docx", "A 9148-2020")</f>
        <v/>
      </c>
      <c r="Y56">
        <f>HYPERLINK("https://klasma.github.io/Logging_SALEM/tillsynsmail/A 9148-2020.docx", "A 9148-2020")</f>
        <v/>
      </c>
    </row>
    <row r="57" ht="15" customHeight="1">
      <c r="A57" t="inlineStr">
        <is>
          <t>A 27838-2021</t>
        </is>
      </c>
      <c r="B57" s="1" t="n">
        <v>44354</v>
      </c>
      <c r="C57" s="1" t="n">
        <v>45206</v>
      </c>
      <c r="D57" t="inlineStr">
        <is>
          <t>STOCKHOLMS LÄN</t>
        </is>
      </c>
      <c r="E57" t="inlineStr">
        <is>
          <t>SÖDERTÄLJE</t>
        </is>
      </c>
      <c r="F57" t="inlineStr">
        <is>
          <t>Sveaskog</t>
        </is>
      </c>
      <c r="G57" t="n">
        <v>3.8</v>
      </c>
      <c r="H57" t="n">
        <v>1</v>
      </c>
      <c r="I57" t="n">
        <v>5</v>
      </c>
      <c r="J57" t="n">
        <v>3</v>
      </c>
      <c r="K57" t="n">
        <v>0</v>
      </c>
      <c r="L57" t="n">
        <v>0</v>
      </c>
      <c r="M57" t="n">
        <v>0</v>
      </c>
      <c r="N57" t="n">
        <v>0</v>
      </c>
      <c r="O57" t="n">
        <v>3</v>
      </c>
      <c r="P57" t="n">
        <v>0</v>
      </c>
      <c r="Q57" t="n">
        <v>8</v>
      </c>
      <c r="R57" s="2" t="inlineStr">
        <is>
          <t>Ekticka
Kortskaftad ärgspik
Rödbrun blekspik
Grön sköldmossa
Guldlockmossa
Kornig nållav
Rostfläck
Vätteros</t>
        </is>
      </c>
      <c r="S57">
        <f>HYPERLINK("https://klasma.github.io/Logging_SODERTALJE/artfynd/A 27838-2021.xlsx", "A 27838-2021")</f>
        <v/>
      </c>
      <c r="T57">
        <f>HYPERLINK("https://klasma.github.io/Logging_SODERTALJE/kartor/A 27838-2021.png", "A 27838-2021")</f>
        <v/>
      </c>
      <c r="V57">
        <f>HYPERLINK("https://klasma.github.io/Logging_SODERTALJE/klagomål/A 27838-2021.docx", "A 27838-2021")</f>
        <v/>
      </c>
      <c r="W57">
        <f>HYPERLINK("https://klasma.github.io/Logging_SODERTALJE/klagomålsmail/A 27838-2021.docx", "A 27838-2021")</f>
        <v/>
      </c>
      <c r="X57">
        <f>HYPERLINK("https://klasma.github.io/Logging_SODERTALJE/tillsyn/A 27838-2021.docx", "A 27838-2021")</f>
        <v/>
      </c>
      <c r="Y57">
        <f>HYPERLINK("https://klasma.github.io/Logging_SODERTALJE/tillsynsmail/A 27838-2021.docx", "A 27838-2021")</f>
        <v/>
      </c>
    </row>
    <row r="58" ht="15" customHeight="1">
      <c r="A58" t="inlineStr">
        <is>
          <t>A 29817-2021</t>
        </is>
      </c>
      <c r="B58" s="1" t="n">
        <v>44362</v>
      </c>
      <c r="C58" s="1" t="n">
        <v>45206</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HYPERLINK("https://klasma.github.io/Logging_VARMDO/artfynd/A 29817-2021.xlsx", "A 29817-2021")</f>
        <v/>
      </c>
      <c r="T58">
        <f>HYPERLINK("https://klasma.github.io/Logging_VARMDO/kartor/A 29817-2021.png", "A 29817-2021")</f>
        <v/>
      </c>
      <c r="V58">
        <f>HYPERLINK("https://klasma.github.io/Logging_VARMDO/klagomål/A 29817-2021.docx", "A 29817-2021")</f>
        <v/>
      </c>
      <c r="W58">
        <f>HYPERLINK("https://klasma.github.io/Logging_VARMDO/klagomålsmail/A 29817-2021.docx", "A 29817-2021")</f>
        <v/>
      </c>
      <c r="X58">
        <f>HYPERLINK("https://klasma.github.io/Logging_VARMDO/tillsyn/A 29817-2021.docx", "A 29817-2021")</f>
        <v/>
      </c>
      <c r="Y58">
        <f>HYPERLINK("https://klasma.github.io/Logging_VARMDO/tillsynsmail/A 29817-2021.docx", "A 29817-2021")</f>
        <v/>
      </c>
    </row>
    <row r="59" ht="15" customHeight="1">
      <c r="A59" t="inlineStr">
        <is>
          <t>A 25512-2022</t>
        </is>
      </c>
      <c r="B59" s="1" t="n">
        <v>44732</v>
      </c>
      <c r="C59" s="1" t="n">
        <v>45206</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HYPERLINK("https://klasma.github.io/Logging_VALLENTUNA/artfynd/A 25512-2022.xlsx", "A 25512-2022")</f>
        <v/>
      </c>
      <c r="T59">
        <f>HYPERLINK("https://klasma.github.io/Logging_VALLENTUNA/kartor/A 25512-2022.png", "A 25512-2022")</f>
        <v/>
      </c>
      <c r="V59">
        <f>HYPERLINK("https://klasma.github.io/Logging_VALLENTUNA/klagomål/A 25512-2022.docx", "A 25512-2022")</f>
        <v/>
      </c>
      <c r="W59">
        <f>HYPERLINK("https://klasma.github.io/Logging_VALLENTUNA/klagomålsmail/A 25512-2022.docx", "A 25512-2022")</f>
        <v/>
      </c>
      <c r="X59">
        <f>HYPERLINK("https://klasma.github.io/Logging_VALLENTUNA/tillsyn/A 25512-2022.docx", "A 25512-2022")</f>
        <v/>
      </c>
      <c r="Y59">
        <f>HYPERLINK("https://klasma.github.io/Logging_VALLENTUNA/tillsynsmail/A 25512-2022.docx", "A 25512-2022")</f>
        <v/>
      </c>
    </row>
    <row r="60" ht="15" customHeight="1">
      <c r="A60" t="inlineStr">
        <is>
          <t>A 48658-2022</t>
        </is>
      </c>
      <c r="B60" s="1" t="n">
        <v>44859</v>
      </c>
      <c r="C60" s="1" t="n">
        <v>45206</v>
      </c>
      <c r="D60" t="inlineStr">
        <is>
          <t>STOCKHOLMS LÄN</t>
        </is>
      </c>
      <c r="E60" t="inlineStr">
        <is>
          <t>VÄRMDÖ</t>
        </is>
      </c>
      <c r="G60" t="n">
        <v>8.1</v>
      </c>
      <c r="H60" t="n">
        <v>0</v>
      </c>
      <c r="I60" t="n">
        <v>5</v>
      </c>
      <c r="J60" t="n">
        <v>3</v>
      </c>
      <c r="K60" t="n">
        <v>0</v>
      </c>
      <c r="L60" t="n">
        <v>0</v>
      </c>
      <c r="M60" t="n">
        <v>0</v>
      </c>
      <c r="N60" t="n">
        <v>0</v>
      </c>
      <c r="O60" t="n">
        <v>3</v>
      </c>
      <c r="P60" t="n">
        <v>0</v>
      </c>
      <c r="Q60" t="n">
        <v>8</v>
      </c>
      <c r="R60" s="2" t="inlineStr">
        <is>
          <t>Rosenticka
Tallticka
Ullticka
Blåmossa
Bronshjon
Flagellkvastmossa
Kattfotslav
Rödgul trumpetsvamp</t>
        </is>
      </c>
      <c r="S60">
        <f>HYPERLINK("https://klasma.github.io/Logging_VARMDO/artfynd/A 48658-2022.xlsx", "A 48658-2022")</f>
        <v/>
      </c>
      <c r="T60">
        <f>HYPERLINK("https://klasma.github.io/Logging_VARMDO/kartor/A 48658-2022.png", "A 48658-2022")</f>
        <v/>
      </c>
      <c r="V60">
        <f>HYPERLINK("https://klasma.github.io/Logging_VARMDO/klagomål/A 48658-2022.docx", "A 48658-2022")</f>
        <v/>
      </c>
      <c r="W60">
        <f>HYPERLINK("https://klasma.github.io/Logging_VARMDO/klagomålsmail/A 48658-2022.docx", "A 48658-2022")</f>
        <v/>
      </c>
      <c r="X60">
        <f>HYPERLINK("https://klasma.github.io/Logging_VARMDO/tillsyn/A 48658-2022.docx", "A 48658-2022")</f>
        <v/>
      </c>
      <c r="Y60">
        <f>HYPERLINK("https://klasma.github.io/Logging_VARMDO/tillsynsmail/A 48658-2022.docx", "A 48658-2022")</f>
        <v/>
      </c>
    </row>
    <row r="61" ht="15" customHeight="1">
      <c r="A61" t="inlineStr">
        <is>
          <t>A 14020-2023</t>
        </is>
      </c>
      <c r="B61" s="1" t="n">
        <v>45008</v>
      </c>
      <c r="C61" s="1" t="n">
        <v>45206</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45206</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45206</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45206</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45206</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45206</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45206</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45206</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45206</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45206</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45206</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45206</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45206</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45206</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45206</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45206</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45206</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45206</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45206</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45206</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45206</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45206</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45206</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45206</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45206</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45206</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45206</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45206</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45206</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45206</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45206</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45206</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45206</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45206</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45206</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45206</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45206</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45206</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45206</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45206</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45206</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45206</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45206</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45206</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45206</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45206</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45206</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45206</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45206</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45206</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45206</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45206</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45206</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45206</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45206</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45206</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45206</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45206</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45206</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45206</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45206</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45206</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45206</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45206</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45206</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45206</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45206</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45206</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45206</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45206</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45206</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45206</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45206</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45206</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45206</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45206</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45206</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45206</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45206</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45206</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45206</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45206</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45206</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45206</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45206</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45206</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45206</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45206</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45206</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45206</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45206</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45206</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45206</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45206</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45206</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45206</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45206</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45206</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45206</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45206</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45206</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45206</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45206</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45206</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45206</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45206</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45206</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45206</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45206</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45206</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45206</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45206</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45206</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45206</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45206</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45206</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45206</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45206</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45206</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45206</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45206</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45206</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45206</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45206</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45206</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45206</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45206</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45206</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45206</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45206</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45206</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45206</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45206</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45206</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45206</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45206</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45206</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45206</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45206</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45206</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45206</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45206</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45206</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45206</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45206</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45206</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45206</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45206</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45206</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45206</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45206</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45206</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45206</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45206</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45206</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45206</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45206</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45206</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45206</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45206</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45206</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45206</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45206</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45206</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45206</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45206</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45206</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45206</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45206</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45206</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45206</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45206</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45206</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45206</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45206</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45206</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45206</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45206</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45206</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45206</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45206</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45206</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45206</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45206</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45206</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45206</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45206</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45206</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45206</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45206</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45206</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45206</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45206</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45206</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45206</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45206</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45206</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45206</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45206</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45206</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45206</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45206</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45206</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45206</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45206</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45206</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45206</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45206</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45206</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45206</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45206</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45206</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45206</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45206</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45206</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45206</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45206</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45206</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45206</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45206</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45206</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45206</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45206</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45206</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45206</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45206</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45206</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45206</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45206</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45206</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45206</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45206</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45206</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45206</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45206</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45206</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45206</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45206</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45206</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45206</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45206</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45206</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45206</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45206</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45206</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45206</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45206</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45206</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45206</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45206</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45206</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45206</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45206</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45206</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45206</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45206</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45206</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45206</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45206</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45206</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45206</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45206</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45206</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45206</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45206</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45206</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45206</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45206</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45206</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45206</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45206</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45206</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45206</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45206</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45206</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45206</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45206</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45206</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45206</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45206</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45206</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45206</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45206</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45206</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45206</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45206</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45206</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45206</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45206</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45206</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45206</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45206</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45206</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45206</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45206</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45206</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45206</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45206</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45206</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45206</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45206</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45206</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45206</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45206</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45206</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45206</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45206</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45206</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45206</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45206</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45206</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45206</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45206</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45206</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45206</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45206</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45206</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45206</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45206</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45206</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45206</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45206</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45206</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45206</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45206</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45206</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45206</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45206</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45206</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45206</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45206</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45206</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45206</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45206</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45206</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45206</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45206</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45206</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45206</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45206</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45206</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45206</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45206</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45206</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45206</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45206</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45206</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45206</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45206</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45206</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45206</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45206</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45206</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45206</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45206</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45206</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45206</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45206</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45206</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45206</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45206</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45206</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45206</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45206</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45206</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45206</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45206</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45206</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45206</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45206</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45206</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45206</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45206</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45206</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45206</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45206</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45206</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45206</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45206</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45206</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45206</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45206</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45206</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45206</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45206</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45206</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45206</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45206</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45206</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45206</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45206</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45206</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45206</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45206</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45206</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45206</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45206</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45206</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45206</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45206</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45206</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45206</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45206</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45206</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45206</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45206</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45206</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45206</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45206</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45206</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45206</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45206</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45206</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45206</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45206</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45206</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45206</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45206</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45206</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45206</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45206</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45206</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45206</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45206</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45206</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45206</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45206</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45206</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45206</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45206</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45206</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45206</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45206</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45206</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45206</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45206</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45206</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45206</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45206</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45206</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45206</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45206</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45206</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45206</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45206</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45206</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45206</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45206</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45206</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45206</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45206</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45206</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45206</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45206</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45206</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45206</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45206</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45206</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45206</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45206</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45206</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45206</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45206</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45206</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45206</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45206</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45206</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45206</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45206</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45206</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45206</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45206</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45206</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45206</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45206</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45206</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45206</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45206</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45206</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45206</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45206</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45206</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45206</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45206</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45206</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45206</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45206</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45206</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45206</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45206</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45206</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45206</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45206</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45206</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45206</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45206</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45206</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45206</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45206</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45206</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45206</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45206</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45206</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45206</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45206</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45206</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45206</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45206</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45206</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45206</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45206</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45206</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45206</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45206</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45206</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45206</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45206</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45206</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45206</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45206</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45206</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45206</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45206</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45206</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45206</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45206</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45206</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45206</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45206</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45206</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45206</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45206</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45206</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45206</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45206</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45206</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45206</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45206</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45206</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45206</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45206</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45206</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45206</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45206</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45206</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45206</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45206</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45206</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45206</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45206</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45206</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45206</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45206</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45206</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45206</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45206</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45206</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45206</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45206</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45206</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45206</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45206</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45206</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45206</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45206</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45206</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45206</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45206</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45206</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45206</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45206</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45206</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45206</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45206</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45206</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45206</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45206</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45206</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45206</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45206</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45206</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45206</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45206</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45206</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45206</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45206</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45206</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45206</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45206</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45206</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45206</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45206</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45206</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45206</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45206</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45206</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45206</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45206</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45206</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45206</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45206</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45206</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45206</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45206</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45206</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45206</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45206</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45206</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45206</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45206</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45206</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45206</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45206</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45206</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45206</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45206</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45206</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45206</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45206</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45206</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45206</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45206</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45206</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45206</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45206</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45206</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45206</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45206</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45206</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45206</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45206</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45206</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45206</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45206</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45206</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45206</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45206</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45206</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45206</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45206</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45206</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45206</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45206</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45206</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45206</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45206</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45206</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45206</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45206</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45206</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45206</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45206</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45206</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45206</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45206</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45206</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45206</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45206</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45206</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45206</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45206</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45206</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45206</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45206</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45206</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45206</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45206</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45206</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45206</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45206</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45206</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45206</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45206</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45206</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45206</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45206</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45206</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45206</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45206</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45206</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45206</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45206</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45206</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45206</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45206</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45206</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45206</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45206</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45206</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45206</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45206</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45206</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45206</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45206</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45206</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45206</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45206</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45206</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45206</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45206</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45206</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45206</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45206</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45206</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45206</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45206</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45206</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45206</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45206</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45206</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45206</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45206</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45206</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45206</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45206</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45206</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45206</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45206</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45206</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45206</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45206</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45206</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45206</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45206</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45206</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45206</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45206</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45206</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45206</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45206</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45206</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45206</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45206</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45206</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45206</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45206</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45206</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45206</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45206</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45206</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45206</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45206</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45206</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45206</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45206</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45206</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45206</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45206</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45206</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45206</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45206</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45206</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45206</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45206</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45206</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45206</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45206</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45206</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45206</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45206</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45206</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45206</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45206</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45206</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45206</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45206</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45206</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45206</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45206</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45206</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45206</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45206</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45206</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45206</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45206</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45206</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45206</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45206</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45206</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45206</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45206</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45206</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45206</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45206</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45206</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45206</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45206</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45206</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45206</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45206</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45206</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45206</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45206</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45206</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45206</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45206</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45206</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45206</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45206</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45206</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45206</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45206</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45206</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45206</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45206</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45206</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45206</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45206</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45206</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45206</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45206</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45206</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45206</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45206</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45206</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45206</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45206</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45206</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45206</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45206</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45206</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45206</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45206</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45206</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45206</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45206</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45206</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45206</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45206</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45206</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45206</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45206</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45206</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45206</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45206</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45206</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45206</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45206</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45206</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45206</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45206</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45206</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45206</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45206</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45206</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45206</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45206</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45206</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45206</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45206</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45206</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45206</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45206</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45206</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45206</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45206</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45206</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45206</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45206</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45206</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45206</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45206</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45206</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45206</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45206</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45206</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45206</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45206</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45206</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45206</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45206</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45206</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45206</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45206</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45206</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45206</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45206</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45206</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45206</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45206</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45206</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45206</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45206</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45206</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45206</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45206</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45206</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45206</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45206</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45206</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45206</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45206</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45206</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45206</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45206</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45206</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45206</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45206</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45206</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45206</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45206</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45206</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45206</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45206</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45206</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45206</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45206</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45206</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45206</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45206</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45206</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45206</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45206</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45206</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45206</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45206</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45206</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45206</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45206</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45206</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45206</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45206</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45206</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45206</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45206</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45206</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45206</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45206</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45206</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45206</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45206</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45206</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45206</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45206</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45206</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45206</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45206</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45206</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45206</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45206</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45206</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45206</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45206</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45206</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45206</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45206</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45206</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45206</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45206</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45206</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45206</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45206</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45206</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45206</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45206</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45206</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45206</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45206</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45206</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45206</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45206</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45206</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45206</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45206</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45206</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45206</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45206</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45206</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45206</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45206</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45206</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45206</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45206</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45206</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45206</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45206</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45206</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45206</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45206</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45206</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45206</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45206</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45206</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45206</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45206</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45206</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45206</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45206</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45206</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45206</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45206</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45206</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45206</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45206</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45206</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45206</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45206</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45206</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45206</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45206</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45206</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45206</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45206</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45206</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45206</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45206</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45206</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45206</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45206</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45206</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45206</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45206</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45206</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45206</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45206</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45206</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45206</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45206</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45206</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45206</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45206</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45206</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45206</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45206</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45206</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45206</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45206</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45206</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45206</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45206</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45206</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45206</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45206</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45206</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45206</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45206</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45206</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45206</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45206</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45206</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45206</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45206</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45206</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45206</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45206</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45206</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45206</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45206</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45206</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45206</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45206</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45206</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45206</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45206</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45206</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45206</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45206</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45206</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45206</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45206</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45206</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45206</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45206</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45206</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45206</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45206</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45206</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45206</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45206</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45206</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45206</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45206</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45206</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45206</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45206</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45206</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45206</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45206</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45206</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45206</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45206</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45206</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45206</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45206</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45206</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45206</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45206</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45206</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45206</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45206</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45206</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45206</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45206</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45206</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45206</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45206</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45206</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45206</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45206</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45206</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45206</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45206</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45206</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45206</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45206</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45206</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45206</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45206</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45206</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45206</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45206</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45206</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45206</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45206</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45206</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45206</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45206</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45206</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45206</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45206</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45206</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45206</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45206</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45206</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45206</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45206</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45206</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45206</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45206</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45206</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45206</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45206</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45206</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45206</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45206</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45206</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45206</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45206</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45206</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45206</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45206</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45206</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45206</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45206</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45206</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45206</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45206</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45206</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45206</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45206</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45206</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45206</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45206</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45206</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45206</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45206</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45206</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45206</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45206</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45206</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45206</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45206</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45206</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45206</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45206</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45206</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45206</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45206</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45206</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45206</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45206</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45206</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45206</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45206</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45206</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45206</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45206</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45206</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45206</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45206</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45206</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45206</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45206</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45206</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45206</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45206</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45206</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45206</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45206</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45206</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45206</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45206</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45206</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45206</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45206</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45206</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45206</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45206</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45206</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45206</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45206</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45206</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45206</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45206</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45206</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45206</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45206</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45206</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45206</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45206</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45206</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45206</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45206</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45206</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45206</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45206</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45206</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45206</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45206</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45206</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45206</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45206</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45206</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45206</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45206</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45206</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45206</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45206</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45206</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45206</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45206</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45206</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45206</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45206</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45206</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45206</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45206</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45206</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45206</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45206</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45206</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45206</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45206</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45206</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45206</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45206</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45206</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45206</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45206</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45206</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45206</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45206</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45206</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45206</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45206</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45206</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45206</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45206</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45206</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45206</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45206</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45206</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45206</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45206</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45206</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45206</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45206</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45206</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45206</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45206</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45206</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45206</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45206</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45206</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45206</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45206</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45206</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45206</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45206</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45206</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45206</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45206</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45206</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45206</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45206</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45206</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45206</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45206</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45206</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45206</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45206</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45206</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45206</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45206</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45206</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45206</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45206</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45206</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45206</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45206</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45206</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45206</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45206</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45206</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45206</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45206</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45206</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45206</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45206</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45206</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45206</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45206</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45206</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45206</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45206</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45206</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45206</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45206</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45206</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45206</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45206</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45206</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45206</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45206</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45206</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45206</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45206</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45206</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45206</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45206</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45206</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45206</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45206</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45206</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45206</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45206</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45206</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45206</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45206</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45206</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45206</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45206</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45206</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45206</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45206</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45206</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45206</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45206</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45206</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45206</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45206</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45206</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45206</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45206</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45206</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45206</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45206</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45206</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45206</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45206</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45206</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45206</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45206</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45206</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45206</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45206</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45206</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45206</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45206</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45206</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45206</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45206</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45206</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45206</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45206</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45206</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45206</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45206</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45206</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45206</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45206</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45206</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45206</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45206</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45206</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45206</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45206</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45206</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45206</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45206</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45206</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45206</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45206</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45206</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45206</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45206</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45206</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45206</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45206</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45206</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45206</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45206</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45206</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45206</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45206</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45206</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45206</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45206</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45206</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45206</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45206</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45206</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45206</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45206</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45206</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45206</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45206</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45206</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45206</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45206</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45206</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45206</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45206</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45206</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45206</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45206</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45206</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45206</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45206</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45206</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45206</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45206</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45206</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45206</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45206</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45206</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45206</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45206</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45206</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45206</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45206</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45206</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45206</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45206</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45206</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45206</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45206</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45206</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45206</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45206</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45206</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45206</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45206</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45206</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45206</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45206</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45206</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45206</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45206</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45206</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45206</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45206</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45206</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45206</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45206</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45206</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45206</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45206</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45206</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45206</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45206</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45206</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45206</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45206</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45206</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45206</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45206</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45206</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45206</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45206</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45206</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45206</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45206</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45206</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45206</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45206</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45206</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45206</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45206</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45206</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45206</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45206</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45206</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45206</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45206</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45206</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45206</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45206</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45206</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45206</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45206</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45206</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45206</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45206</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45206</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45206</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45206</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45206</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45206</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45206</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45206</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45206</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45206</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45206</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45206</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45206</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45206</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45206</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45206</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45206</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45206</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45206</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45206</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45206</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45206</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45206</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45206</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45206</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45206</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45206</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45206</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45206</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45206</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45206</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45206</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45206</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45206</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45206</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45206</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45206</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45206</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45206</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45206</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45206</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45206</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45206</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45206</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45206</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45206</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45206</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45206</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45206</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45206</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45206</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45206</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45206</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45206</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45206</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45206</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45206</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45206</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45206</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45206</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45206</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45206</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45206</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45206</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45206</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45206</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45206</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45206</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45206</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45206</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45206</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45206</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45206</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45206</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45206</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45206</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45206</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45206</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45206</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45206</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45206</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45206</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45206</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45206</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45206</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45206</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45206</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45206</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45206</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45206</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45206</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45206</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45206</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45206</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45206</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45206</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45206</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45206</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45206</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45206</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45206</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45206</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45206</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45206</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45206</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45206</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45206</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45206</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45206</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45206</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45206</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45206</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45206</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45206</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45206</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45206</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45206</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45206</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45206</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45206</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45206</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45206</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45206</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45206</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45206</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45206</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45206</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45206</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45206</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45206</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45206</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45206</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45206</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45206</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45206</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45206</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45206</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45206</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45206</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45206</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45206</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45206</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45206</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45206</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45206</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45206</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45206</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45206</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45206</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45206</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45206</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45206</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45206</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45206</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45206</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45206</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45206</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45206</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45206</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45206</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45206</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45206</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45206</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45206</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45206</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45206</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45206</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45206</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45206</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45206</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45206</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45206</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45206</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45206</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45206</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45206</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45206</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45206</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45206</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45206</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45206</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45206</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45206</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45206</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45206</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45206</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45206</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45206</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45206</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45206</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45206</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45206</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45206</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45206</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45206</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45206</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45206</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45206</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45206</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45206</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45206</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45206</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45206</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45206</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45206</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45206</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45206</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45206</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45206</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45206</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45206</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45206</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45206</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45206</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45206</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45206</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45206</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45206</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45206</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45206</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45206</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45206</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45206</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45206</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45206</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45206</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45206</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45206</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45206</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45206</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45206</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45206</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45206</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45206</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45206</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45206</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45206</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45206</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45206</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45206</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45206</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45206</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45206</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45206</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45206</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45206</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45206</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45206</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45206</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45206</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45206</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45206</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45206</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45206</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45206</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45206</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45206</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45206</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45206</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45206</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45206</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45206</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45206</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45206</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45206</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45206</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45206</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45206</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45206</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45206</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45206</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45206</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45206</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45206</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45206</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45206</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45206</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45206</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45206</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45206</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45206</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45206</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45206</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45206</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45206</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45206</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45206</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45206</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45206</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45206</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45206</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45206</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45206</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45206</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45206</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45206</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45206</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45206</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45206</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45206</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45206</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45206</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45206</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45206</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45206</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45206</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45206</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45206</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45206</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45206</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45206</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45206</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45206</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45206</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45206</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45206</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45206</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45206</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45206</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45206</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45206</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45206</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45206</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45206</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45206</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45206</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45206</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45206</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45206</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45206</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45206</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45206</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45206</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45206</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45206</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45206</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45206</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45206</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45206</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45206</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45206</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45206</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45206</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45206</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45206</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45206</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45206</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45206</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45206</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45206</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45206</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45206</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45206</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45206</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45206</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45206</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45206</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45206</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45206</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45206</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45206</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45206</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45206</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45206</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45206</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45206</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45206</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45206</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45206</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45206</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45206</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45206</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45206</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45206</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45206</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45206</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45206</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45206</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45206</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45206</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45206</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45206</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45206</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45206</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45206</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45206</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45206</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45206</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45206</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45206</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45206</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45206</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45206</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45206</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45206</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45206</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45206</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45206</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45206</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45206</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45206</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45206</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45206</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45206</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45206</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45206</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45206</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45206</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45206</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45206</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45206</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45206</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45206</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45206</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45206</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45206</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45206</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45206</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45206</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45206</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45206</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45206</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45206</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45206</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45206</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45206</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45206</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45206</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45206</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45206</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45206</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45206</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45206</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45206</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45206</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45206</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45206</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45206</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45206</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45206</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45206</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45206</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45206</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45206</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45206</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45206</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45206</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45206</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45206</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45206</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45206</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45206</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45206</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45206</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45206</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45206</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45206</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45206</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45206</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45206</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45206</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45206</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45206</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45206</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45206</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45206</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45206</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45206</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45206</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45206</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45206</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45206</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45206</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45206</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45206</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45206</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45206</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45206</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45206</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45206</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45206</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45206</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45206</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45206</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45206</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45206</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45206</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45206</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45206</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45206</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45206</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45206</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45206</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45206</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45206</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45206</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45206</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45206</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45206</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45206</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45206</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45206</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45206</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45206</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45206</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45206</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45206</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45206</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45206</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45206</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45206</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45206</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45206</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45206</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45206</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45206</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45206</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45206</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45206</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45206</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45206</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45206</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45206</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45206</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45206</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45206</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45206</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45206</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45206</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45206</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45206</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45206</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45206</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45206</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45206</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45206</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45206</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45206</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45206</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45206</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45206</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45206</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45206</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45206</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45206</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45206</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45206</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45206</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45206</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45206</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45206</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45206</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45206</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45206</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45206</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45206</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45206</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45206</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45206</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45206</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45206</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45206</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45206</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45206</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45206</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45206</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45206</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45206</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45206</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45206</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45206</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45206</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45206</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45206</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45206</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45206</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45206</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45206</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45206</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45206</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45206</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45206</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45206</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45206</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45206</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45206</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45206</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45206</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45206</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45206</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45206</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45206</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45206</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45206</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45206</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45206</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45206</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45206</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45206</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45206</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45206</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45206</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45206</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45206</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45206</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45206</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45206</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45206</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45206</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45206</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45206</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45206</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45206</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45206</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45206</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45206</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45206</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45206</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45206</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45206</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45206</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45206</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45206</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45206</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45206</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45206</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45206</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45206</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45206</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45206</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45206</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45206</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45206</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45206</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45206</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45206</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45206</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45206</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45206</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45206</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45206</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45206</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45206</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45206</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45206</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45206</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45206</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45206</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45206</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45206</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45206</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45206</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45206</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45206</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45206</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45206</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45206</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45206</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45206</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45206</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45206</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45206</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45206</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45206</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45206</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45206</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45206</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45206</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45206</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45206</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45206</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45206</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45206</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45206</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45206</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45206</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45206</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45206</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45206</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45206</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45206</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45206</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45206</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45206</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45206</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45206</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45206</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45206</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45206</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45206</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45206</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45206</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45206</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45206</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45206</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45206</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45206</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45206</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45206</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45206</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45206</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45206</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45206</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45206</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45206</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45206</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45206</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45206</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45206</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45206</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45206</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45206</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45206</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45206</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45206</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45206</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45206</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45206</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45206</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45206</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45206</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45206</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45206</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45206</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45206</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45206</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45206</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45206</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45206</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45206</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45206</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45206</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45206</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45206</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45206</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45206</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45206</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45206</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45206</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45206</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45206</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45206</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45206</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45206</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45206</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45206</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45206</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45206</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45206</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45206</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45206</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45206</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45206</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45206</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45206</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45206</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45206</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45206</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45206</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45206</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45206</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45206</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45206</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45206</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45206</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45206</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45206</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45206</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45206</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45206</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45206</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45206</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45206</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45206</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45206</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45206</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45206</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45206</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45206</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45206</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45206</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45206</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45206</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45206</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45206</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45206</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45206</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45206</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45206</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45206</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45206</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45206</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45206</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45206</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45206</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45206</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45206</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45206</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45206</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45206</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45206</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45206</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45206</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45206</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45206</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45206</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45206</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45206</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45206</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45206</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45206</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45206</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45206</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45206</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45206</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45206</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45206</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45206</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45206</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45206</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45206</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45206</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45206</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45206</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45206</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45206</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45206</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45206</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45206</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45206</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45206</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45206</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45206</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45206</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45206</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45206</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45206</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45206</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45206</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45206</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45206</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45206</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45206</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45206</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45206</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45206</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45206</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45206</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45206</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45206</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45206</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45206</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45206</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45206</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45206</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45206</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45206</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45206</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45206</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45206</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45206</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45206</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45206</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45206</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45206</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45206</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45206</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45206</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45206</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45206</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45206</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45206</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45206</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45206</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45206</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45206</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45206</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45206</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45206</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45206</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45206</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45206</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45206</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45206</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45206</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45206</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45206</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45206</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45206</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45206</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45206</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45206</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45206</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45206</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45206</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45206</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45206</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45206</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45206</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45206</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45206</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45206</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45206</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45206</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45206</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45206</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45206</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45206</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45206</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45206</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45206</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45206</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45206</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45206</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45206</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45206</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45206</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45206</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45206</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45206</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45206</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45206</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45206</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45206</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45206</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45206</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45206</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45206</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45206</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45206</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45206</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45206</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45206</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45206</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45206</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45206</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45206</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45206</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45206</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45206</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45206</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45206</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45206</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45206</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45206</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45206</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45206</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45206</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45206</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45206</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45206</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45206</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45206</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45206</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45206</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45206</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45206</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45206</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45206</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45206</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45206</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45206</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45206</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45206</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45206</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45206</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45206</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45206</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45206</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45206</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45206</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45206</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45206</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45206</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45206</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45206</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45206</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45206</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45206</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45206</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45206</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45206</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45206</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45206</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45206</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45206</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45206</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45206</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45206</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45206</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45206</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45206</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45206</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45206</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45206</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45206</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45206</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45206</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45206</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45206</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45206</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45206</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45206</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45206</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45206</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45206</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45206</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45206</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45206</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45206</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45206</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45206</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45206</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45206</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45206</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45206</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45206</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45206</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45206</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45206</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45206</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45206</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45206</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45206</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45206</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45206</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45206</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45206</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45206</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45206</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45206</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45206</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45206</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45206</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45206</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45206</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45206</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45206</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45206</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45206</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45206</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45206</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45206</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45206</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45206</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45206</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45206</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45206</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45206</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45206</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45206</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45206</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45206</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45206</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45206</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45206</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45206</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45206</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45206</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45206</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45206</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45206</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45206</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45206</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45206</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45206</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45206</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45206</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45206</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45206</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45206</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45206</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ht="15" customHeight="1">
      <c r="A2636" t="inlineStr">
        <is>
          <t>A 47388-2023</t>
        </is>
      </c>
      <c r="B2636" s="1" t="n">
        <v>45202</v>
      </c>
      <c r="C2636" s="1" t="n">
        <v>45206</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row r="2637">
      <c r="A2637" t="inlineStr">
        <is>
          <t>A 48333-2023</t>
        </is>
      </c>
      <c r="B2637" s="1" t="n">
        <v>45205</v>
      </c>
      <c r="C2637" s="1" t="n">
        <v>45206</v>
      </c>
      <c r="D2637" t="inlineStr">
        <is>
          <t>STOCKHOLMS LÄN</t>
        </is>
      </c>
      <c r="E2637" t="inlineStr">
        <is>
          <t>NORRTÄLJE</t>
        </is>
      </c>
      <c r="G2637" t="n">
        <v>5.6</v>
      </c>
      <c r="H2637" t="n">
        <v>0</v>
      </c>
      <c r="I2637" t="n">
        <v>0</v>
      </c>
      <c r="J2637" t="n">
        <v>0</v>
      </c>
      <c r="K2637" t="n">
        <v>0</v>
      </c>
      <c r="L2637" t="n">
        <v>0</v>
      </c>
      <c r="M2637" t="n">
        <v>0</v>
      </c>
      <c r="N2637" t="n">
        <v>0</v>
      </c>
      <c r="O2637" t="n">
        <v>0</v>
      </c>
      <c r="P2637" t="n">
        <v>0</v>
      </c>
      <c r="Q2637" t="n">
        <v>0</v>
      </c>
      <c r="R2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2023-10-07T22:46:11Z</dcterms:created>
  <dcterms:modified xmlns:dcterms="http://purl.org/dc/terms/" xmlns:xsi="http://www.w3.org/2001/XMLSchema-instance" xsi:type="dcterms:W3CDTF">2023-10-07T22:46:13Z</dcterms:modified>
</cp:coreProperties>
</file>