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45204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34151-2019.xlsx", "A 34151-2019")</f>
        <v/>
      </c>
      <c r="T2">
        <f>HYPERLINK("https://klasma.github.io/Logging_STRANGNAS/kartor/A 34151-2019.png", "A 34151-2019")</f>
        <v/>
      </c>
      <c r="U2">
        <f>HYPERLINK("https://klasma.github.io/Logging_STRANGNAS/knärot/A 34151-2019.png", "A 34151-2019")</f>
        <v/>
      </c>
      <c r="V2">
        <f>HYPERLINK("https://klasma.github.io/Logging_STRANGNAS/klagomål/A 34151-2019.docx", "A 34151-2019")</f>
        <v/>
      </c>
      <c r="W2">
        <f>HYPERLINK("https://klasma.github.io/Logging_STRANGNAS/klagomålsmail/A 34151-2019.docx", "A 34151-2019")</f>
        <v/>
      </c>
      <c r="X2">
        <f>HYPERLINK("https://klasma.github.io/Logging_STRANGNAS/tillsyn/A 34151-2019.docx", "A 34151-2019")</f>
        <v/>
      </c>
      <c r="Y2">
        <f>HYPERLINK("https://klasma.github.io/Logging_STRANGNAS/tillsynsmail/A 34151-2019.docx", "A 34151-2019")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45204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37759-2020.xlsx", "A 37759-2020")</f>
        <v/>
      </c>
      <c r="T3">
        <f>HYPERLINK("https://klasma.github.io/Logging_STRANGNAS/kartor/A 37759-2020.png", "A 37759-2020")</f>
        <v/>
      </c>
      <c r="V3">
        <f>HYPERLINK("https://klasma.github.io/Logging_STRANGNAS/klagomål/A 37759-2020.docx", "A 37759-2020")</f>
        <v/>
      </c>
      <c r="W3">
        <f>HYPERLINK("https://klasma.github.io/Logging_STRANGNAS/klagomålsmail/A 37759-2020.docx", "A 37759-2020")</f>
        <v/>
      </c>
      <c r="X3">
        <f>HYPERLINK("https://klasma.github.io/Logging_STRANGNAS/tillsyn/A 37759-2020.docx", "A 37759-2020")</f>
        <v/>
      </c>
      <c r="Y3">
        <f>HYPERLINK("https://klasma.github.io/Logging_STRANGNAS/tillsynsmail/A 37759-2020.docx", "A 37759-2020")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45204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34968-2020.xlsx", "A 34968-2020")</f>
        <v/>
      </c>
      <c r="T4">
        <f>HYPERLINK("https://klasma.github.io/Logging_STRANGNAS/kartor/A 34968-2020.png", "A 34968-2020")</f>
        <v/>
      </c>
      <c r="V4">
        <f>HYPERLINK("https://klasma.github.io/Logging_STRANGNAS/klagomål/A 34968-2020.docx", "A 34968-2020")</f>
        <v/>
      </c>
      <c r="W4">
        <f>HYPERLINK("https://klasma.github.io/Logging_STRANGNAS/klagomålsmail/A 34968-2020.docx", "A 34968-2020")</f>
        <v/>
      </c>
      <c r="X4">
        <f>HYPERLINK("https://klasma.github.io/Logging_STRANGNAS/tillsyn/A 34968-2020.docx", "A 34968-2020")</f>
        <v/>
      </c>
      <c r="Y4">
        <f>HYPERLINK("https://klasma.github.io/Logging_STRANGNAS/tillsynsmail/A 34968-2020.docx", "A 34968-2020")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45204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11177-2020.xlsx", "A 11177-2020")</f>
        <v/>
      </c>
      <c r="T5">
        <f>HYPERLINK("https://klasma.github.io/Logging_STRANGNAS/kartor/A 11177-2020.png", "A 11177-2020")</f>
        <v/>
      </c>
      <c r="U5">
        <f>HYPERLINK("https://klasma.github.io/Logging_STRANGNAS/knärot/A 11177-2020.png", "A 11177-2020")</f>
        <v/>
      </c>
      <c r="V5">
        <f>HYPERLINK("https://klasma.github.io/Logging_STRANGNAS/klagomål/A 11177-2020.docx", "A 11177-2020")</f>
        <v/>
      </c>
      <c r="W5">
        <f>HYPERLINK("https://klasma.github.io/Logging_STRANGNAS/klagomålsmail/A 11177-2020.docx", "A 11177-2020")</f>
        <v/>
      </c>
      <c r="X5">
        <f>HYPERLINK("https://klasma.github.io/Logging_STRANGNAS/tillsyn/A 11177-2020.docx", "A 11177-2020")</f>
        <v/>
      </c>
      <c r="Y5">
        <f>HYPERLINK("https://klasma.github.io/Logging_STRANGNAS/tillsynsmail/A 11177-2020.docx", "A 11177-2020")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45204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13012-2022.xlsx", "A 13012-2022")</f>
        <v/>
      </c>
      <c r="T6">
        <f>HYPERLINK("https://klasma.github.io/Logging_STRANGNAS/kartor/A 13012-2022.png", "A 13012-2022")</f>
        <v/>
      </c>
      <c r="V6">
        <f>HYPERLINK("https://klasma.github.io/Logging_STRANGNAS/klagomål/A 13012-2022.docx", "A 13012-2022")</f>
        <v/>
      </c>
      <c r="W6">
        <f>HYPERLINK("https://klasma.github.io/Logging_STRANGNAS/klagomålsmail/A 13012-2022.docx", "A 13012-2022")</f>
        <v/>
      </c>
      <c r="X6">
        <f>HYPERLINK("https://klasma.github.io/Logging_STRANGNAS/tillsyn/A 13012-2022.docx", "A 13012-2022")</f>
        <v/>
      </c>
      <c r="Y6">
        <f>HYPERLINK("https://klasma.github.io/Logging_STRANGNAS/tillsynsmail/A 13012-2022.docx", "A 13012-2022")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45204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Kantarellvaxskivling
Purpurknipprot
Tibast</t>
        </is>
      </c>
      <c r="S7">
        <f>HYPERLINK("https://klasma.github.io/Logging_STRANGNAS/artfynd/A 66048-2020.xlsx", "A 66048-2020")</f>
        <v/>
      </c>
      <c r="T7">
        <f>HYPERLINK("https://klasma.github.io/Logging_STRANGNAS/kartor/A 66048-2020.png", "A 66048-2020")</f>
        <v/>
      </c>
      <c r="V7">
        <f>HYPERLINK("https://klasma.github.io/Logging_STRANGNAS/klagomål/A 66048-2020.docx", "A 66048-2020")</f>
        <v/>
      </c>
      <c r="W7">
        <f>HYPERLINK("https://klasma.github.io/Logging_STRANGNAS/klagomålsmail/A 66048-2020.docx", "A 66048-2020")</f>
        <v/>
      </c>
      <c r="X7">
        <f>HYPERLINK("https://klasma.github.io/Logging_STRANGNAS/tillsyn/A 66048-2020.docx", "A 66048-2020")</f>
        <v/>
      </c>
      <c r="Y7">
        <f>HYPERLINK("https://klasma.github.io/Logging_STRANGNAS/tillsynsmail/A 66048-2020.docx", "A 66048-2020")</f>
        <v/>
      </c>
    </row>
    <row r="8" ht="15" customHeight="1">
      <c r="A8" t="inlineStr">
        <is>
          <t>A 34145-2019</t>
        </is>
      </c>
      <c r="B8" s="1" t="n">
        <v>43644</v>
      </c>
      <c r="C8" s="1" t="n">
        <v>45204</v>
      </c>
      <c r="D8" t="inlineStr">
        <is>
          <t>SÖDERMANLANDS LÄN</t>
        </is>
      </c>
      <c r="E8" t="inlineStr">
        <is>
          <t>STRÄNGNÄS</t>
        </is>
      </c>
      <c r="G8" t="n">
        <v>21.7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Knärot
Grönpyrola
Mattlummer</t>
        </is>
      </c>
      <c r="S8">
        <f>HYPERLINK("https://klasma.github.io/Logging_STRANGNAS/artfynd/A 34145-2019.xlsx", "A 34145-2019")</f>
        <v/>
      </c>
      <c r="T8">
        <f>HYPERLINK("https://klasma.github.io/Logging_STRANGNAS/kartor/A 34145-2019.png", "A 34145-2019")</f>
        <v/>
      </c>
      <c r="U8">
        <f>HYPERLINK("https://klasma.github.io/Logging_STRANGNAS/knärot/A 34145-2019.png", "A 34145-2019")</f>
        <v/>
      </c>
      <c r="V8">
        <f>HYPERLINK("https://klasma.github.io/Logging_STRANGNAS/klagomål/A 34145-2019.docx", "A 34145-2019")</f>
        <v/>
      </c>
      <c r="W8">
        <f>HYPERLINK("https://klasma.github.io/Logging_STRANGNAS/klagomålsmail/A 34145-2019.docx", "A 34145-2019")</f>
        <v/>
      </c>
      <c r="X8">
        <f>HYPERLINK("https://klasma.github.io/Logging_STRANGNAS/tillsyn/A 34145-2019.docx", "A 34145-2019")</f>
        <v/>
      </c>
      <c r="Y8">
        <f>HYPERLINK("https://klasma.github.io/Logging_STRANGNAS/tillsynsmail/A 34145-2019.docx", "A 34145-2019")</f>
        <v/>
      </c>
    </row>
    <row r="9" ht="15" customHeight="1">
      <c r="A9" t="inlineStr">
        <is>
          <t>A 37380-2020</t>
        </is>
      </c>
      <c r="B9" s="1" t="n">
        <v>44055</v>
      </c>
      <c r="C9" s="1" t="n">
        <v>45204</v>
      </c>
      <c r="D9" t="inlineStr">
        <is>
          <t>SÖDERMANLANDS LÄN</t>
        </is>
      </c>
      <c r="E9" t="inlineStr">
        <is>
          <t>STRÄNGNÄS</t>
        </is>
      </c>
      <c r="G9" t="n">
        <v>2.4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Tallticka
Blomkålssvamp
Kopparödla</t>
        </is>
      </c>
      <c r="S9">
        <f>HYPERLINK("https://klasma.github.io/Logging_STRANGNAS/artfynd/A 37380-2020.xlsx", "A 37380-2020")</f>
        <v/>
      </c>
      <c r="T9">
        <f>HYPERLINK("https://klasma.github.io/Logging_STRANGNAS/kartor/A 37380-2020.png", "A 37380-2020")</f>
        <v/>
      </c>
      <c r="V9">
        <f>HYPERLINK("https://klasma.github.io/Logging_STRANGNAS/klagomål/A 37380-2020.docx", "A 37380-2020")</f>
        <v/>
      </c>
      <c r="W9">
        <f>HYPERLINK("https://klasma.github.io/Logging_STRANGNAS/klagomålsmail/A 37380-2020.docx", "A 37380-2020")</f>
        <v/>
      </c>
      <c r="X9">
        <f>HYPERLINK("https://klasma.github.io/Logging_STRANGNAS/tillsyn/A 37380-2020.docx", "A 37380-2020")</f>
        <v/>
      </c>
      <c r="Y9">
        <f>HYPERLINK("https://klasma.github.io/Logging_STRANGNAS/tillsynsmail/A 37380-2020.docx", "A 37380-2020")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45204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21966-2022.xlsx", "A 21966-2022")</f>
        <v/>
      </c>
      <c r="T10">
        <f>HYPERLINK("https://klasma.github.io/Logging_STRANGNAS/kartor/A 21966-2022.png", "A 21966-2022")</f>
        <v/>
      </c>
      <c r="V10">
        <f>HYPERLINK("https://klasma.github.io/Logging_STRANGNAS/klagomål/A 21966-2022.docx", "A 21966-2022")</f>
        <v/>
      </c>
      <c r="W10">
        <f>HYPERLINK("https://klasma.github.io/Logging_STRANGNAS/klagomålsmail/A 21966-2022.docx", "A 21966-2022")</f>
        <v/>
      </c>
      <c r="X10">
        <f>HYPERLINK("https://klasma.github.io/Logging_STRANGNAS/tillsyn/A 21966-2022.docx", "A 21966-2022")</f>
        <v/>
      </c>
      <c r="Y10">
        <f>HYPERLINK("https://klasma.github.io/Logging_STRANGNAS/tillsynsmail/A 21966-2022.docx", "A 21966-2022")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45204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46853-2018.xlsx", "A 46853-2018")</f>
        <v/>
      </c>
      <c r="T11">
        <f>HYPERLINK("https://klasma.github.io/Logging_STRANGNAS/kartor/A 46853-2018.png", "A 46853-2018")</f>
        <v/>
      </c>
      <c r="V11">
        <f>HYPERLINK("https://klasma.github.io/Logging_STRANGNAS/klagomål/A 46853-2018.docx", "A 46853-2018")</f>
        <v/>
      </c>
      <c r="W11">
        <f>HYPERLINK("https://klasma.github.io/Logging_STRANGNAS/klagomålsmail/A 46853-2018.docx", "A 46853-2018")</f>
        <v/>
      </c>
      <c r="X11">
        <f>HYPERLINK("https://klasma.github.io/Logging_STRANGNAS/tillsyn/A 46853-2018.docx", "A 46853-2018")</f>
        <v/>
      </c>
      <c r="Y11">
        <f>HYPERLINK("https://klasma.github.io/Logging_STRANGNAS/tillsynsmail/A 46853-2018.docx", "A 46853-2018")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45204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46863-2018.xlsx", "A 46863-2018")</f>
        <v/>
      </c>
      <c r="T12">
        <f>HYPERLINK("https://klasma.github.io/Logging_STRANGNAS/kartor/A 46863-2018.png", "A 46863-2018")</f>
        <v/>
      </c>
      <c r="V12">
        <f>HYPERLINK("https://klasma.github.io/Logging_STRANGNAS/klagomål/A 46863-2018.docx", "A 46863-2018")</f>
        <v/>
      </c>
      <c r="W12">
        <f>HYPERLINK("https://klasma.github.io/Logging_STRANGNAS/klagomålsmail/A 46863-2018.docx", "A 46863-2018")</f>
        <v/>
      </c>
      <c r="X12">
        <f>HYPERLINK("https://klasma.github.io/Logging_STRANGNAS/tillsyn/A 46863-2018.docx", "A 46863-2018")</f>
        <v/>
      </c>
      <c r="Y12">
        <f>HYPERLINK("https://klasma.github.io/Logging_STRANGNAS/tillsynsmail/A 46863-2018.docx", "A 46863-2018")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45204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12671-2022.xlsx", "A 12671-2022")</f>
        <v/>
      </c>
      <c r="T13">
        <f>HYPERLINK("https://klasma.github.io/Logging_STRANGNAS/kartor/A 12671-2022.png", "A 12671-2022")</f>
        <v/>
      </c>
      <c r="V13">
        <f>HYPERLINK("https://klasma.github.io/Logging_STRANGNAS/klagomål/A 12671-2022.docx", "A 12671-2022")</f>
        <v/>
      </c>
      <c r="W13">
        <f>HYPERLINK("https://klasma.github.io/Logging_STRANGNAS/klagomålsmail/A 12671-2022.docx", "A 12671-2022")</f>
        <v/>
      </c>
      <c r="X13">
        <f>HYPERLINK("https://klasma.github.io/Logging_STRANGNAS/tillsyn/A 12671-2022.docx", "A 12671-2022")</f>
        <v/>
      </c>
      <c r="Y13">
        <f>HYPERLINK("https://klasma.github.io/Logging_STRANGNAS/tillsynsmail/A 12671-2022.docx", "A 12671-2022")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45204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44717-2022.xlsx", "A 44717-2022")</f>
        <v/>
      </c>
      <c r="T14">
        <f>HYPERLINK("https://klasma.github.io/Logging_STRANGNAS/kartor/A 44717-2022.png", "A 44717-2022")</f>
        <v/>
      </c>
      <c r="V14">
        <f>HYPERLINK("https://klasma.github.io/Logging_STRANGNAS/klagomål/A 44717-2022.docx", "A 44717-2022")</f>
        <v/>
      </c>
      <c r="W14">
        <f>HYPERLINK("https://klasma.github.io/Logging_STRANGNAS/klagomålsmail/A 44717-2022.docx", "A 44717-2022")</f>
        <v/>
      </c>
      <c r="X14">
        <f>HYPERLINK("https://klasma.github.io/Logging_STRANGNAS/tillsyn/A 44717-2022.docx", "A 44717-2022")</f>
        <v/>
      </c>
      <c r="Y14">
        <f>HYPERLINK("https://klasma.github.io/Logging_STRANGNAS/tillsynsmail/A 44717-2022.docx", "A 44717-2022")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45204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8638-2019.xlsx", "A 8638-2019")</f>
        <v/>
      </c>
      <c r="T15">
        <f>HYPERLINK("https://klasma.github.io/Logging_STRANGNAS/kartor/A 8638-2019.png", "A 8638-2019")</f>
        <v/>
      </c>
      <c r="V15">
        <f>HYPERLINK("https://klasma.github.io/Logging_STRANGNAS/klagomål/A 8638-2019.docx", "A 8638-2019")</f>
        <v/>
      </c>
      <c r="W15">
        <f>HYPERLINK("https://klasma.github.io/Logging_STRANGNAS/klagomålsmail/A 8638-2019.docx", "A 8638-2019")</f>
        <v/>
      </c>
      <c r="X15">
        <f>HYPERLINK("https://klasma.github.io/Logging_STRANGNAS/tillsyn/A 8638-2019.docx", "A 8638-2019")</f>
        <v/>
      </c>
      <c r="Y15">
        <f>HYPERLINK("https://klasma.github.io/Logging_STRANGNAS/tillsynsmail/A 8638-2019.docx", "A 8638-2019")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45204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20041-2020.xlsx", "A 20041-2020")</f>
        <v/>
      </c>
      <c r="T16">
        <f>HYPERLINK("https://klasma.github.io/Logging_STRANGNAS/kartor/A 20041-2020.png", "A 20041-2020")</f>
        <v/>
      </c>
      <c r="V16">
        <f>HYPERLINK("https://klasma.github.io/Logging_STRANGNAS/klagomål/A 20041-2020.docx", "A 20041-2020")</f>
        <v/>
      </c>
      <c r="W16">
        <f>HYPERLINK("https://klasma.github.io/Logging_STRANGNAS/klagomålsmail/A 20041-2020.docx", "A 20041-2020")</f>
        <v/>
      </c>
      <c r="X16">
        <f>HYPERLINK("https://klasma.github.io/Logging_STRANGNAS/tillsyn/A 20041-2020.docx", "A 20041-2020")</f>
        <v/>
      </c>
      <c r="Y16">
        <f>HYPERLINK("https://klasma.github.io/Logging_STRANGNAS/tillsynsmail/A 20041-2020.docx", "A 20041-2020")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45204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23515-2020.xlsx", "A 23515-2020")</f>
        <v/>
      </c>
      <c r="T17">
        <f>HYPERLINK("https://klasma.github.io/Logging_STRANGNAS/kartor/A 23515-2020.png", "A 23515-2020")</f>
        <v/>
      </c>
      <c r="V17">
        <f>HYPERLINK("https://klasma.github.io/Logging_STRANGNAS/klagomål/A 23515-2020.docx", "A 23515-2020")</f>
        <v/>
      </c>
      <c r="W17">
        <f>HYPERLINK("https://klasma.github.io/Logging_STRANGNAS/klagomålsmail/A 23515-2020.docx", "A 23515-2020")</f>
        <v/>
      </c>
      <c r="X17">
        <f>HYPERLINK("https://klasma.github.io/Logging_STRANGNAS/tillsyn/A 23515-2020.docx", "A 23515-2020")</f>
        <v/>
      </c>
      <c r="Y17">
        <f>HYPERLINK("https://klasma.github.io/Logging_STRANGNAS/tillsynsmail/A 23515-2020.docx", "A 23515-2020")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45204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58011-2020.xlsx", "A 58011-2020")</f>
        <v/>
      </c>
      <c r="T18">
        <f>HYPERLINK("https://klasma.github.io/Logging_STRANGNAS/kartor/A 58011-2020.png", "A 58011-2020")</f>
        <v/>
      </c>
      <c r="V18">
        <f>HYPERLINK("https://klasma.github.io/Logging_STRANGNAS/klagomål/A 58011-2020.docx", "A 58011-2020")</f>
        <v/>
      </c>
      <c r="W18">
        <f>HYPERLINK("https://klasma.github.io/Logging_STRANGNAS/klagomålsmail/A 58011-2020.docx", "A 58011-2020")</f>
        <v/>
      </c>
      <c r="X18">
        <f>HYPERLINK("https://klasma.github.io/Logging_STRANGNAS/tillsyn/A 58011-2020.docx", "A 58011-2020")</f>
        <v/>
      </c>
      <c r="Y18">
        <f>HYPERLINK("https://klasma.github.io/Logging_STRANGNAS/tillsynsmail/A 58011-2020.docx",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45204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64960-2020.xlsx", "A 64960-2020")</f>
        <v/>
      </c>
      <c r="T19">
        <f>HYPERLINK("https://klasma.github.io/Logging_STRANGNAS/kartor/A 64960-2020.png", "A 64960-2020")</f>
        <v/>
      </c>
      <c r="U19">
        <f>HYPERLINK("https://klasma.github.io/Logging_STRANGNAS/knärot/A 64960-2020.png", "A 64960-2020")</f>
        <v/>
      </c>
      <c r="V19">
        <f>HYPERLINK("https://klasma.github.io/Logging_STRANGNAS/klagomål/A 64960-2020.docx", "A 64960-2020")</f>
        <v/>
      </c>
      <c r="W19">
        <f>HYPERLINK("https://klasma.github.io/Logging_STRANGNAS/klagomålsmail/A 64960-2020.docx", "A 64960-2020")</f>
        <v/>
      </c>
      <c r="X19">
        <f>HYPERLINK("https://klasma.github.io/Logging_STRANGNAS/tillsyn/A 64960-2020.docx", "A 64960-2020")</f>
        <v/>
      </c>
      <c r="Y19">
        <f>HYPERLINK("https://klasma.github.io/Logging_STRANGNAS/tillsynsmail/A 64960-2020.docx", "A 64960-2020")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45204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63301-2021.xlsx", "A 63301-2021")</f>
        <v/>
      </c>
      <c r="T20">
        <f>HYPERLINK("https://klasma.github.io/Logging_STRANGNAS/kartor/A 63301-2021.png", "A 63301-2021")</f>
        <v/>
      </c>
      <c r="V20">
        <f>HYPERLINK("https://klasma.github.io/Logging_STRANGNAS/klagomål/A 63301-2021.docx", "A 63301-2021")</f>
        <v/>
      </c>
      <c r="W20">
        <f>HYPERLINK("https://klasma.github.io/Logging_STRANGNAS/klagomålsmail/A 63301-2021.docx", "A 63301-2021")</f>
        <v/>
      </c>
      <c r="X20">
        <f>HYPERLINK("https://klasma.github.io/Logging_STRANGNAS/tillsyn/A 63301-2021.docx", "A 63301-2021")</f>
        <v/>
      </c>
      <c r="Y20">
        <f>HYPERLINK("https://klasma.github.io/Logging_STRANGNAS/tillsynsmail/A 63301-2021.docx", "A 63301-2021")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45204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65330-2021.xlsx", "A 65330-2021")</f>
        <v/>
      </c>
      <c r="T21">
        <f>HYPERLINK("https://klasma.github.io/Logging_STRANGNAS/kartor/A 65330-2021.png", "A 65330-2021")</f>
        <v/>
      </c>
      <c r="V21">
        <f>HYPERLINK("https://klasma.github.io/Logging_STRANGNAS/klagomål/A 65330-2021.docx", "A 65330-2021")</f>
        <v/>
      </c>
      <c r="W21">
        <f>HYPERLINK("https://klasma.github.io/Logging_STRANGNAS/klagomålsmail/A 65330-2021.docx", "A 65330-2021")</f>
        <v/>
      </c>
      <c r="X21">
        <f>HYPERLINK("https://klasma.github.io/Logging_STRANGNAS/tillsyn/A 65330-2021.docx", "A 65330-2021")</f>
        <v/>
      </c>
      <c r="Y21">
        <f>HYPERLINK("https://klasma.github.io/Logging_STRANGNAS/tillsynsmail/A 65330-2021.docx", "A 65330-2021")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45204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24454-2022.xlsx", "A 24454-2022")</f>
        <v/>
      </c>
      <c r="T22">
        <f>HYPERLINK("https://klasma.github.io/Logging_STRANGNAS/kartor/A 24454-2022.png", "A 24454-2022")</f>
        <v/>
      </c>
      <c r="V22">
        <f>HYPERLINK("https://klasma.github.io/Logging_STRANGNAS/klagomål/A 24454-2022.docx", "A 24454-2022")</f>
        <v/>
      </c>
      <c r="W22">
        <f>HYPERLINK("https://klasma.github.io/Logging_STRANGNAS/klagomålsmail/A 24454-2022.docx", "A 24454-2022")</f>
        <v/>
      </c>
      <c r="X22">
        <f>HYPERLINK("https://klasma.github.io/Logging_STRANGNAS/tillsyn/A 24454-2022.docx", "A 24454-2022")</f>
        <v/>
      </c>
      <c r="Y22">
        <f>HYPERLINK("https://klasma.github.io/Logging_STRANGNAS/tillsynsmail/A 24454-2022.docx", "A 24454-2022")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45204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33751-2022.xlsx", "A 33751-2022")</f>
        <v/>
      </c>
      <c r="T23">
        <f>HYPERLINK("https://klasma.github.io/Logging_STRANGNAS/kartor/A 33751-2022.png", "A 33751-2022")</f>
        <v/>
      </c>
      <c r="V23">
        <f>HYPERLINK("https://klasma.github.io/Logging_STRANGNAS/klagomål/A 33751-2022.docx", "A 33751-2022")</f>
        <v/>
      </c>
      <c r="W23">
        <f>HYPERLINK("https://klasma.github.io/Logging_STRANGNAS/klagomålsmail/A 33751-2022.docx", "A 33751-2022")</f>
        <v/>
      </c>
      <c r="X23">
        <f>HYPERLINK("https://klasma.github.io/Logging_STRANGNAS/tillsyn/A 33751-2022.docx", "A 33751-2022")</f>
        <v/>
      </c>
      <c r="Y23">
        <f>HYPERLINK("https://klasma.github.io/Logging_STRANGNAS/tillsynsmail/A 33751-2022.docx", "A 33751-2022")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45204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41511-2022.xlsx", "A 41511-2022")</f>
        <v/>
      </c>
      <c r="T24">
        <f>HYPERLINK("https://klasma.github.io/Logging_STRANGNAS/kartor/A 41511-2022.png", "A 41511-2022")</f>
        <v/>
      </c>
      <c r="V24">
        <f>HYPERLINK("https://klasma.github.io/Logging_STRANGNAS/klagomål/A 41511-2022.docx", "A 41511-2022")</f>
        <v/>
      </c>
      <c r="W24">
        <f>HYPERLINK("https://klasma.github.io/Logging_STRANGNAS/klagomålsmail/A 41511-2022.docx", "A 41511-2022")</f>
        <v/>
      </c>
      <c r="X24">
        <f>HYPERLINK("https://klasma.github.io/Logging_STRANGNAS/tillsyn/A 41511-2022.docx", "A 41511-2022")</f>
        <v/>
      </c>
      <c r="Y24">
        <f>HYPERLINK("https://klasma.github.io/Logging_STRANGNAS/tillsynsmail/A 41511-2022.docx", "A 41511-2022")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45204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692-2023.xlsx", "A 692-2023")</f>
        <v/>
      </c>
      <c r="T25">
        <f>HYPERLINK("https://klasma.github.io/Logging_STRANGNAS/kartor/A 692-2023.png", "A 692-2023")</f>
        <v/>
      </c>
      <c r="V25">
        <f>HYPERLINK("https://klasma.github.io/Logging_STRANGNAS/klagomål/A 692-2023.docx", "A 692-2023")</f>
        <v/>
      </c>
      <c r="W25">
        <f>HYPERLINK("https://klasma.github.io/Logging_STRANGNAS/klagomålsmail/A 692-2023.docx", "A 692-2023")</f>
        <v/>
      </c>
      <c r="X25">
        <f>HYPERLINK("https://klasma.github.io/Logging_STRANGNAS/tillsyn/A 692-2023.docx", "A 692-2023")</f>
        <v/>
      </c>
      <c r="Y25">
        <f>HYPERLINK("https://klasma.github.io/Logging_STRANGNAS/tillsynsmail/A 692-2023.docx", "A 692-2023")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45204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2303-2023.xlsx", "A 2303-2023")</f>
        <v/>
      </c>
      <c r="T26">
        <f>HYPERLINK("https://klasma.github.io/Logging_STRANGNAS/kartor/A 2303-2023.png", "A 2303-2023")</f>
        <v/>
      </c>
      <c r="V26">
        <f>HYPERLINK("https://klasma.github.io/Logging_STRANGNAS/klagomål/A 2303-2023.docx", "A 2303-2023")</f>
        <v/>
      </c>
      <c r="W26">
        <f>HYPERLINK("https://klasma.github.io/Logging_STRANGNAS/klagomålsmail/A 2303-2023.docx", "A 2303-2023")</f>
        <v/>
      </c>
      <c r="X26">
        <f>HYPERLINK("https://klasma.github.io/Logging_STRANGNAS/tillsyn/A 2303-2023.docx", "A 2303-2023")</f>
        <v/>
      </c>
      <c r="Y26">
        <f>HYPERLINK("https://klasma.github.io/Logging_STRANGNAS/tillsynsmail/A 2303-2023.docx", "A 2303-2023")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45204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45204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45204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45204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45204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45204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45204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45204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45204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45204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45204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45204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45204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45204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45204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45204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45204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45204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45204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45204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45204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45204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45204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45204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45204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45204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45204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45204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45204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45204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45204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45204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45204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45204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45204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45204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45204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45204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45204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45204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45204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45204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45204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45204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45204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45204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45204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45204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45204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45204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45204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45204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45204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45204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45204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45204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45204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45204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45204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45204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45204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45204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45204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45204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45204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45204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45204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45204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45204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45204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45204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45204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45204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45204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45204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45204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45204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45204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45204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45204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45204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45204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45204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45204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45204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45204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45204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45204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45204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45204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45204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45204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45204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45204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45204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45204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45204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45204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45204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45204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45204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45204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45204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45204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45204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45204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45204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45204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45204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45204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45204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45204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45204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45204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45204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45204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45204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45204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45204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45204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45204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45204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45204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45204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45204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45204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45204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45204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45204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45204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45204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45204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45204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45204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45204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45204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45204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45204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45204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45204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45204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45204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45204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45204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45204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45204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45204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45204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45204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57642-2020.png", "A 57642-2020")</f>
        <v/>
      </c>
      <c r="V175">
        <f>HYPERLINK("https://klasma.github.io/Logging_STRANGNAS/klagomål/A 57642-2020.docx", "A 57642-2020")</f>
        <v/>
      </c>
      <c r="W175">
        <f>HYPERLINK("https://klasma.github.io/Logging_STRANGNAS/klagomålsmail/A 57642-2020.docx", "A 57642-2020")</f>
        <v/>
      </c>
      <c r="X175">
        <f>HYPERLINK("https://klasma.github.io/Logging_STRANGNAS/tillsyn/A 57642-2020.docx", "A 57642-2020")</f>
        <v/>
      </c>
      <c r="Y175">
        <f>HYPERLINK("https://klasma.github.io/Logging_STRANGNAS/tillsynsmail/A 57642-2020.docx", "A 57642-2020")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45204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45204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45204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45204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45204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45204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45204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45204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45204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45204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45204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45204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45204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45204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45204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45204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45204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45204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45204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45204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45204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45204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45204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45204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45204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45204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45204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45204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45204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45204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45204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45204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45204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45204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45204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45204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45204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45204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45204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45204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45204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45204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45204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45204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45204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45204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45204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45204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45204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45204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45204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45204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45204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45204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45204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45204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45204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45204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45204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45204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45204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45204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45204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45204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45204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45204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45204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45204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45204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45204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45204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45204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45204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45204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45204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45204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45204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45204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45204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45204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45204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45204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45204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45204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45204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45204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45204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45204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45204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45204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45204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45204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45204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45204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45204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45204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45204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45204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45204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45204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45204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45204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45204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45204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45204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45204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45204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45204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45204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45204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45204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45204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45204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45204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45204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45204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45204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45204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45204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45204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45204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45204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45204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45204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45204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45204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45204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45204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45204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45204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45204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45204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45204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45204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45204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45204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45204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45204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45204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45204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45204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45204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45204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45204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45204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45204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45204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45204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45204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45204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45204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45204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45204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45204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45204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45204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45204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45204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45204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45204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45204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45204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45204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45204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45204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45204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45204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45204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45204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45204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45204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45204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45204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45204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45204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45204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45204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45204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45204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45204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45204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45204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45204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45204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45204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45204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45204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45204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45204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45204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45204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45204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45204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45204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45204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45204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45204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45204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45204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45204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45204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45204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45204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45204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45204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45204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45204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45204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45204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45204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45204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45204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45204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45204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45204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45204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45204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45204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45204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45204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45204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45204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45204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45204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45204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45204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45204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45204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45204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45204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45204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45204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45204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45204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45204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45204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45204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45204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45204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45204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45204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45204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45204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45204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45204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45204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45204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45204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45204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45204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45204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45204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39581-2023</t>
        </is>
      </c>
      <c r="B428" s="1" t="n">
        <v>45167</v>
      </c>
      <c r="C428" s="1" t="n">
        <v>45204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42726-2023</t>
        </is>
      </c>
      <c r="B429" s="1" t="n">
        <v>45181</v>
      </c>
      <c r="C429" s="1" t="n">
        <v>45204</v>
      </c>
      <c r="D429" t="inlineStr">
        <is>
          <t>SÖDERMANLANDS LÄN</t>
        </is>
      </c>
      <c r="E429" t="inlineStr">
        <is>
          <t>STRÄNGNÄS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42806-2023</t>
        </is>
      </c>
      <c r="B430" s="1" t="n">
        <v>45182</v>
      </c>
      <c r="C430" s="1" t="n">
        <v>45204</v>
      </c>
      <c r="D430" t="inlineStr">
        <is>
          <t>SÖDERMANLANDS LÄN</t>
        </is>
      </c>
      <c r="E430" t="inlineStr">
        <is>
          <t>STRÄNGNÄS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42808-2023</t>
        </is>
      </c>
      <c r="B431" s="1" t="n">
        <v>45182</v>
      </c>
      <c r="C431" s="1" t="n">
        <v>45204</v>
      </c>
      <c r="D431" t="inlineStr">
        <is>
          <t>SÖDERMANLANDS LÄN</t>
        </is>
      </c>
      <c r="E431" t="inlineStr">
        <is>
          <t>STRÄNGNÄS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44479-2023</t>
        </is>
      </c>
      <c r="B432" s="1" t="n">
        <v>45189</v>
      </c>
      <c r="C432" s="1" t="n">
        <v>45204</v>
      </c>
      <c r="D432" t="inlineStr">
        <is>
          <t>SÖDERMANLANDS LÄN</t>
        </is>
      </c>
      <c r="E432" t="inlineStr">
        <is>
          <t>STRÄNGNÄS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45742-2023</t>
        </is>
      </c>
      <c r="B433" s="1" t="n">
        <v>45195</v>
      </c>
      <c r="C433" s="1" t="n">
        <v>45204</v>
      </c>
      <c r="D433" t="inlineStr">
        <is>
          <t>SÖDERMANLANDS LÄN</t>
        </is>
      </c>
      <c r="E433" t="inlineStr">
        <is>
          <t>STRÄNGNÄS</t>
        </is>
      </c>
      <c r="F433" t="inlineStr">
        <is>
          <t>Sveaskog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>
      <c r="A434" t="inlineStr">
        <is>
          <t>A 46882-2023</t>
        </is>
      </c>
      <c r="B434" s="1" t="n">
        <v>45201</v>
      </c>
      <c r="C434" s="1" t="n">
        <v>45204</v>
      </c>
      <c r="D434" t="inlineStr">
        <is>
          <t>SÖDERMANLANDS LÄN</t>
        </is>
      </c>
      <c r="E434" t="inlineStr">
        <is>
          <t>STRÄNGNÄS</t>
        </is>
      </c>
      <c r="G434" t="n">
        <v>8.5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2023-10-05T07:15:23Z</dcterms:created>
  <dcterms:modified xmlns:dcterms="http://purl.org/dc/terms/" xmlns:xsi="http://www.w3.org/2001/XMLSchema-instance" xsi:type="dcterms:W3CDTF">2023-10-05T07:15:23Z</dcterms:modified>
</cp:coreProperties>
</file>