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45177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45177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45177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59396-2022</t>
        </is>
      </c>
      <c r="B5" s="1" t="n">
        <v>44906</v>
      </c>
      <c r="C5" s="1" t="n">
        <v>45177</v>
      </c>
      <c r="D5" t="inlineStr">
        <is>
          <t>VÄSTERNORRLANDS LÄN</t>
        </is>
      </c>
      <c r="E5" t="inlineStr">
        <is>
          <t>SUNDSVALL</t>
        </is>
      </c>
      <c r="G5" t="n">
        <v>9.300000000000001</v>
      </c>
      <c r="H5" t="n">
        <v>2</v>
      </c>
      <c r="I5" t="n">
        <v>4</v>
      </c>
      <c r="J5" t="n">
        <v>10</v>
      </c>
      <c r="K5" t="n">
        <v>1</v>
      </c>
      <c r="L5" t="n">
        <v>0</v>
      </c>
      <c r="M5" t="n">
        <v>0</v>
      </c>
      <c r="N5" t="n">
        <v>0</v>
      </c>
      <c r="O5" t="n">
        <v>11</v>
      </c>
      <c r="P5" t="n">
        <v>1</v>
      </c>
      <c r="Q5" t="n">
        <v>16</v>
      </c>
      <c r="R5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5">
        <f>HYPERLINK("https://klasma.github.io/Logging_SUNDSVALL/artfynd/A 59396-2022.xlsx")</f>
        <v/>
      </c>
      <c r="T5">
        <f>HYPERLINK("https://klasma.github.io/Logging_SUNDSVALL/kartor/A 59396-2022.png")</f>
        <v/>
      </c>
      <c r="U5">
        <f>HYPERLINK("https://klasma.github.io/Logging_SUNDSVALL/knärot/A 59396-2022.png")</f>
        <v/>
      </c>
      <c r="V5">
        <f>HYPERLINK("https://klasma.github.io/Logging_SUNDSVALL/klagomål/A 59396-2022.docx")</f>
        <v/>
      </c>
      <c r="W5">
        <f>HYPERLINK("https://klasma.github.io/Logging_SUNDSVALL/klagomålsmail/A 59396-2022.docx")</f>
        <v/>
      </c>
      <c r="X5">
        <f>HYPERLINK("https://klasma.github.io/Logging_SUNDSVALL/tillsyn/A 59396-2022.docx")</f>
        <v/>
      </c>
      <c r="Y5">
        <f>HYPERLINK("https://klasma.github.io/Logging_SUNDSVALL/tillsynsmail/A 59396-2022.docx")</f>
        <v/>
      </c>
    </row>
    <row r="6" ht="15" customHeight="1">
      <c r="A6" t="inlineStr">
        <is>
          <t>A 11213-2022</t>
        </is>
      </c>
      <c r="B6" s="1" t="n">
        <v>44629</v>
      </c>
      <c r="C6" s="1" t="n">
        <v>45177</v>
      </c>
      <c r="D6" t="inlineStr">
        <is>
          <t>VÄSTERNORRLANDS LÄN</t>
        </is>
      </c>
      <c r="E6" t="inlineStr">
        <is>
          <t>SUNDSVALL</t>
        </is>
      </c>
      <c r="G6" t="n">
        <v>42.4</v>
      </c>
      <c r="H6" t="n">
        <v>2</v>
      </c>
      <c r="I6" t="n">
        <v>7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15</v>
      </c>
      <c r="R6" s="2" t="inlineStr">
        <is>
          <t>Knärot
Rynkskinn
Garnlav
Lunglav
Mörk kolflarnlav
Rosenticka
Tretåig hackspett
Ullticka
Bårdlav
Kattfotslav
Korallblylav
Rävticka
Skinnlav
Stuplav
Vedticka</t>
        </is>
      </c>
      <c r="S6">
        <f>HYPERLINK("https://klasma.github.io/Logging_SUNDSVALL/artfynd/A 11213-2022.xlsx")</f>
        <v/>
      </c>
      <c r="T6">
        <f>HYPERLINK("https://klasma.github.io/Logging_SUNDSVALL/kartor/A 11213-2022.png")</f>
        <v/>
      </c>
      <c r="U6">
        <f>HYPERLINK("https://klasma.github.io/Logging_SUNDSVALL/knärot/A 11213-2022.png")</f>
        <v/>
      </c>
      <c r="V6">
        <f>HYPERLINK("https://klasma.github.io/Logging_SUNDSVALL/klagomål/A 11213-2022.docx")</f>
        <v/>
      </c>
      <c r="W6">
        <f>HYPERLINK("https://klasma.github.io/Logging_SUNDSVALL/klagomålsmail/A 11213-2022.docx")</f>
        <v/>
      </c>
      <c r="X6">
        <f>HYPERLINK("https://klasma.github.io/Logging_SUNDSVALL/tillsyn/A 11213-2022.docx")</f>
        <v/>
      </c>
      <c r="Y6">
        <f>HYPERLINK("https://klasma.github.io/Logging_SUNDSVALL/tillsynsmail/A 11213-2022.docx")</f>
        <v/>
      </c>
    </row>
    <row r="7" ht="15" customHeight="1">
      <c r="A7" t="inlineStr">
        <is>
          <t>A 19418-2023</t>
        </is>
      </c>
      <c r="B7" s="1" t="n">
        <v>45049</v>
      </c>
      <c r="C7" s="1" t="n">
        <v>45177</v>
      </c>
      <c r="D7" t="inlineStr">
        <is>
          <t>VÄSTERNORRLANDS LÄN</t>
        </is>
      </c>
      <c r="E7" t="inlineStr">
        <is>
          <t>SUNDSVALL</t>
        </is>
      </c>
      <c r="G7" t="n">
        <v>6.9</v>
      </c>
      <c r="H7" t="n">
        <v>3</v>
      </c>
      <c r="I7" t="n">
        <v>5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13</v>
      </c>
      <c r="R7" s="2" t="inlineStr">
        <is>
          <t>Knärot
Doftskinn
Gammelgransskål
Garnlav
Ullticka
Violettgrå tagellav
Vitgrynig nållav
Bronshjon
Kattfotslav
Spindelblomster
Vedticka
Vågbandad barkbock
Fläcknycklar</t>
        </is>
      </c>
      <c r="S7">
        <f>HYPERLINK("https://klasma.github.io/Logging_SUNDSVALL/artfynd/A 19418-2023.xlsx")</f>
        <v/>
      </c>
      <c r="T7">
        <f>HYPERLINK("https://klasma.github.io/Logging_SUNDSVALL/kartor/A 19418-2023.png")</f>
        <v/>
      </c>
      <c r="U7">
        <f>HYPERLINK("https://klasma.github.io/Logging_SUNDSVALL/knärot/A 19418-2023.png")</f>
        <v/>
      </c>
      <c r="V7">
        <f>HYPERLINK("https://klasma.github.io/Logging_SUNDSVALL/klagomål/A 19418-2023.docx")</f>
        <v/>
      </c>
      <c r="W7">
        <f>HYPERLINK("https://klasma.github.io/Logging_SUNDSVALL/klagomålsmail/A 19418-2023.docx")</f>
        <v/>
      </c>
      <c r="X7">
        <f>HYPERLINK("https://klasma.github.io/Logging_SUNDSVALL/tillsyn/A 19418-2023.docx")</f>
        <v/>
      </c>
      <c r="Y7">
        <f>HYPERLINK("https://klasma.github.io/Logging_SUNDSVALL/tillsynsmail/A 19418-2023.docx")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45177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45177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45177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45177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45177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45177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45177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45177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45177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45177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45177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45177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45177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45177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45177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45177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45177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45177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45177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45177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45177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45177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45177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45177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45177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45177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45177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45177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45177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45177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45177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45177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45177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45177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45177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45177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45177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45177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45177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45177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45177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45177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45177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45177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45177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45177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45177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45177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45177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45177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45177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45177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45177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45177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45177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45177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45177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45177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45177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45177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45177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45177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45177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45177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45177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45177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45177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45177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45177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45177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45177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45177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45177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45177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45177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45177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45177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45177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45177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45177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45177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45177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45177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45177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45177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45177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45177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45177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45177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45177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45177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45177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45177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45177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45177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45177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45177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45177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45177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45177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45177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45177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45177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45177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45177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45177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45177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45177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45177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45177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45177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45177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45177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45177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45177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45177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45177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45177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45177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45177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45177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45177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45177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45177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45177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45177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45177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45177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45177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45177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45177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45177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45177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45177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45177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45177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45177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45177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45177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45177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45177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45177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45177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45177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45177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45177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45177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45177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45177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45177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45177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45177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45177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45177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45177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45177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45177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45177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45177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45177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45177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45177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45177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45177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45177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45177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45177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45177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45177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45177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45177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45177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45177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45177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45177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45177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45177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45177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45177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45177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45177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45177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45177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45177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45177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45177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45177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45177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45177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45177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45177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45177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45177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45177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45177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45177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45177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45177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45177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45177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45177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45177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45177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45177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45177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45177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45177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45177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45177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45177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45177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45177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45177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45177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45177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45177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45177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45177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45177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45177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45177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45177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45177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45177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45177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45177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45177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45177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45177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45177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45177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45177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45177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45177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45177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45177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45177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45177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45177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45177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45177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45177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45177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45177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45177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45177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45177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45177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45177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45177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45177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45177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45177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45177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45177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45177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45177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45177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45177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45177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45177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45177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45177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45177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45177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45177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45177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45177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45177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45177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45177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45177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45177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45177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45177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45177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45177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45177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45177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45177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45177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45177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45177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45177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45177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45177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45177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45177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45177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45177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45177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45177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45177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45177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45177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45177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45177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45177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45177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45177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45177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45177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45177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45177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45177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45177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45177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45177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45177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45177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45177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45177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45177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45177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45177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45177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45177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45177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45177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45177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45177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45177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45177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45177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45177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45177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45177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45177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45177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45177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45177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45177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45177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45177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45177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45177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45177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45177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45177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45177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45177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45177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45177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45177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45177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45177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45177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45177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45177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45177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45177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45177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45177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45177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45177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45177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45177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45177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45177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45177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45177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45177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45177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45177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45177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45177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45177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45177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45177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45177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45177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45177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45177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45177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45177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45177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45177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45177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45177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45177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45177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45177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45177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45177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45177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45177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45177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45177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45177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45177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45177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45177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45177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45177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45177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45177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45177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45177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45177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45177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45177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45177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45177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45177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45177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45177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45177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45177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45177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45177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45177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45177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45177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45177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45177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45177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45177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45177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45177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45177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45177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45177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45177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45177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45177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45177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45177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45177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45177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45177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45177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45177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45177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45177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45177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45177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45177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45177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45177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45177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45177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45177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45177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45177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45177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45177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45177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45177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45177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45177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45177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45177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45177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45177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45177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45177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45177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45177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45177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45177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45177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45177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45177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45177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45177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45177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45177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45177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45177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45177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45177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45177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45177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45177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45177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45177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45177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45177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45177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45177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45177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45177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45177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45177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45177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45177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45177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45177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45177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45177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45177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45177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45177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45177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45177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45177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45177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45177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45177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45177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45177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45177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45177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45177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45177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45177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45177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45177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45177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45177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45177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45177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45177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45177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45177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45177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45177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45177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45177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45177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45177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45177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45177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45177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45177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45177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45177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45177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45177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45177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45177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45177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45177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45177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45177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45177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45177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45177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45177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45177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45177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45177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45177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45177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45177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45177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45177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45177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45177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45177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45177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45177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45177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45177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45177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45177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45177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45177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45177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45177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45177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45177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45177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45177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45177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45177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45177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45177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45177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45177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45177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45177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45177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45177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45177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45177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45177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45177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45177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45177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45177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45177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45177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45177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45177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45177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45177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45177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45177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45177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45177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45177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45177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45177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45177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45177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45177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45177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45177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45177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45177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45177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45177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45177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45177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45177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45177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45177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45177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45177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45177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45177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45177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45177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45177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45177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45177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45177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45177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45177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45177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45177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45177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45177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45177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45177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45177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45177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45177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45177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45177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45177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45177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45177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45177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45177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45177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45177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45177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45177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45177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45177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45177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45177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45177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45177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45177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45177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45177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45177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45177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45177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45177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45177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45177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45177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45177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45177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45177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45177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45177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45177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45177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45177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45177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45177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45177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45177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45177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45177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45177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45177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45177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45177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45177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45177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45177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45177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45177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45177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45177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45177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45177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45177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45177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45177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45177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45177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45177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45177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45177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45177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45177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45177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45177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45177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45177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45177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45177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45177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45177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45177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45177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45177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45177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45177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45177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45177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45177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45177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45177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45177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45177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45177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45177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45177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45177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45177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45177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45177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45177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45177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45177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45177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45177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45177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45177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45177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45177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45177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45177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45177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45177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45177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45177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45177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45177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45177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45177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45177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45177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45177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45177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45177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45177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45177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45177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45177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45177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45177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45177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45177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45177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45177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45177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45177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45177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45177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45177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45177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45177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45177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45177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45177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45177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45177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45177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45177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45177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45177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45177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45177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45177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45177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45177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45177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45177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45177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45177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45177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45177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45177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45177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45177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45177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45177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45177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45177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45177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45177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45177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45177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45177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45177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45177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45177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45177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45177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45177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45177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45177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45177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45177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45177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45177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45177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45177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45177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45177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45177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45177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45177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45177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45177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45177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45177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45177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45177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45177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45177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45177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45177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45177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45177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45177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45177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45177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45177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45177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45177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45177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45177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45177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45177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45177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45177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45177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45177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45177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45177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45177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45177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45177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45177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45177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45177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45177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45177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45177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45177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45177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45177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45177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45177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45177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45177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45177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45177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45177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45177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45177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45177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45177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45177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45177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45177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45177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45177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45177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45177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45177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45177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45177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45177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45177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45177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45177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45177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45177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45177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45177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45177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45177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45177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45177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45177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45177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45177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45177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45177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45177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45177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45177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45177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45177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45177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45177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45177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45177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45177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45177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45177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45177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45177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45177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45177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45177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45177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45177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45177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45177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45177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45177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45177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45177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45177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45177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45177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45177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45177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45177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45177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45177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45177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45177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45177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45177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45177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45177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45177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45177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45177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45177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45177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45177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45177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45177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45177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45177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45177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45177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45177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45177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45177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45177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45177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45177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45177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45177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45177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45177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45177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45177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45177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45177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45177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45177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45177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45177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45177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45177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45177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45177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45177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45177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45177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45177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45177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45177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45177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45177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45177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45177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45177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45177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45177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45177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45177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45177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45177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45177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45177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45177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45177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45177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45177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45177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45177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45177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45177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45177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45177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45177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45177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45177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45177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45177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45177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45177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45177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45177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45177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45177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45177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45177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45177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45177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45177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45177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45177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45177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45177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45177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45177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45177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45177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45177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45177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45177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45177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45177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45177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45177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45177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45177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45177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45177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45177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45177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45177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45177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45177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45177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45177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45177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45177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45177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45177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45177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45177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45177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45177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45177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45177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45177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45177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45177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45177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45177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45177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45177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45177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45177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45177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45177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45177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45177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45177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45177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45177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45177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45177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45177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45177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45177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45177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45177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45177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45177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45177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45177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45177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45177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45177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45177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45177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45177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45177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45177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45177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45177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45177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45177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45177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45177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45177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45177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45177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45177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45177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45177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45177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45177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45177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45177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45177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45177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45177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45177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45177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45177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45177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45177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45177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45177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45177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45177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45177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45177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45177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45177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45177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45177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45177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45177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45177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45177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45177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45177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45177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45177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45177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45177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45177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45177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45177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45177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45177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45177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45177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45177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45177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45177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45177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45177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45177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45177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45177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45177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45177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45177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45177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45177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45177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45177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45177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45177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45177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45177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45177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45177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45177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45177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45177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45177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45177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45177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45177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45177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45177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45177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45177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45177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45177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45177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45177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45177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45177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45177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45177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45177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45177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45177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45177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45177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45177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45177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45177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45177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45177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45177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45177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45177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45177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45177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45177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45177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45177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45177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45177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45177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45177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45177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45177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45177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45177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45177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45177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45177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45177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45177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45177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45177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45177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45177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45177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45177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45177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45177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45177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45177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45177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45177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45177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45177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45177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45177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45177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45177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45177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45177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45177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45177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45177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45177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45177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45177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45177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45177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45177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45177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45177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45177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45177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45177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45177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45177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45177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45177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45177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45177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45177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45177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45177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45177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45177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45177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45177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45177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45177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45177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45177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45177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45177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45177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45177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45177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45177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45177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45177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45177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45177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45177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45177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45177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45177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45177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45177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45177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45177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45177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45177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45177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45177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45177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45177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45177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45177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45177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45177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45177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45177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45177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45177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45177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45177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45177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45177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45177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45177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45177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45177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45177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45177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45177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45177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45177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45177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45177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45177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45177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45177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45177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45177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45177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45177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45177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45177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45177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45177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45177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45177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45177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45177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45177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45177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45177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45177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45177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45177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45177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45177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45177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45177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45177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45177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45177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45177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45177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45177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45177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45177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45177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45177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45177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45177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45177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45177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45177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45177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45177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45177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45177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45177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45177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45177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45177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45177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45177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45177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45177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45177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45177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45177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45177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45177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45177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45177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45177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45177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45177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45177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45177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45177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45177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45177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45177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45177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45177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45177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45177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45177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45177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45177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>
      <c r="A1382" t="inlineStr">
        <is>
          <t>A 38131-2023</t>
        </is>
      </c>
      <c r="B1382" s="1" t="n">
        <v>45160</v>
      </c>
      <c r="C1382" s="1" t="n">
        <v>45177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2023-09-08T04:38:29Z</dcterms:created>
  <dcterms:modified xmlns:dcterms="http://purl.org/dc/terms/" xmlns:xsi="http://www.w3.org/2001/XMLSchema-instance" xsi:type="dcterms:W3CDTF">2023-09-08T04:38:30Z</dcterms:modified>
</cp:coreProperties>
</file>