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31665-2023</t>
        </is>
      </c>
      <c r="B2" s="1" t="n">
        <v>45106</v>
      </c>
      <c r="C2" s="1" t="n">
        <v>45170</v>
      </c>
      <c r="D2" t="inlineStr">
        <is>
          <t>KALMAR LÄN</t>
        </is>
      </c>
      <c r="E2" t="inlineStr">
        <is>
          <t>MÖNSTERÅS</t>
        </is>
      </c>
      <c r="F2" t="inlineStr">
        <is>
          <t>Kyrkan</t>
        </is>
      </c>
      <c r="G2" t="n">
        <v>3.4</v>
      </c>
      <c r="H2" t="n">
        <v>3</v>
      </c>
      <c r="I2" t="n">
        <v>11</v>
      </c>
      <c r="J2" t="n">
        <v>8</v>
      </c>
      <c r="K2" t="n">
        <v>0</v>
      </c>
      <c r="L2" t="n">
        <v>1</v>
      </c>
      <c r="M2" t="n">
        <v>0</v>
      </c>
      <c r="N2" t="n">
        <v>0</v>
      </c>
      <c r="O2" t="n">
        <v>9</v>
      </c>
      <c r="P2" t="n">
        <v>1</v>
      </c>
      <c r="Q2" t="n">
        <v>20</v>
      </c>
      <c r="R2" s="2" t="inlineStr">
        <is>
          <t>Storspov
Dvärgbägarlav
Ekticka
Entita
Grynig filtlav
Grön aspvedbock
Spillkråka
Tallticka
Vedtrappmossa
Blomskägglav
Brandticka
Bronshjon
Fällmossa
Guldlockmossa
Kattfotslav
Kornknutmossa
Mindre märgborre
Stor aspticka
Stor revmossa
Thomsons trägnagare</t>
        </is>
      </c>
      <c r="S2">
        <f>HYPERLINK("https://klasma.github.io/Logging_MONSTERAS/artfynd/A 31665-2023.xlsx")</f>
        <v/>
      </c>
    </row>
    <row r="3" ht="15" customHeight="1">
      <c r="A3" t="inlineStr">
        <is>
          <t>A 41266-2021</t>
        </is>
      </c>
      <c r="B3" s="1" t="n">
        <v>44424</v>
      </c>
      <c r="C3" s="1" t="n">
        <v>45170</v>
      </c>
      <c r="D3" t="inlineStr">
        <is>
          <t>KALMAR LÄN</t>
        </is>
      </c>
      <c r="E3" t="inlineStr">
        <is>
          <t>MÖNSTERÅS</t>
        </is>
      </c>
      <c r="G3" t="n">
        <v>11.8</v>
      </c>
      <c r="H3" t="n">
        <v>0</v>
      </c>
      <c r="I3" t="n">
        <v>3</v>
      </c>
      <c r="J3" t="n">
        <v>10</v>
      </c>
      <c r="K3" t="n">
        <v>5</v>
      </c>
      <c r="L3" t="n">
        <v>0</v>
      </c>
      <c r="M3" t="n">
        <v>0</v>
      </c>
      <c r="N3" t="n">
        <v>1</v>
      </c>
      <c r="O3" t="n">
        <v>16</v>
      </c>
      <c r="P3" t="n">
        <v>5</v>
      </c>
      <c r="Q3" t="n">
        <v>19</v>
      </c>
      <c r="R3" s="2" t="inlineStr">
        <is>
          <t>Ekcylinderbagge
Blankpannad kalögonbroms
Carphacis striatus
Colydium elongatum
Glänsande blombagge
Notolaemus unifasciatus
Aspstumpbagge
Ekgetingbock
Ekgrenbock
Enfärgad brandsvampbagge
Furuvedvivel
Grenplattnos
Mindre timmerman
Plattad lövvedborre
Storplattnos
Större sågsvartbagge
Noshornsoxe
Spindelbock
Åttafläckig praktbagge</t>
        </is>
      </c>
      <c r="S3">
        <f>HYPERLINK("https://klasma.github.io/Logging_MONSTERAS/artfynd/A 41266-2021.xlsx")</f>
        <v/>
      </c>
    </row>
    <row r="4" ht="15" customHeight="1">
      <c r="A4" t="inlineStr">
        <is>
          <t>A 21924-2019</t>
        </is>
      </c>
      <c r="B4" s="1" t="n">
        <v>43584</v>
      </c>
      <c r="C4" s="1" t="n">
        <v>45170</v>
      </c>
      <c r="D4" t="inlineStr">
        <is>
          <t>KALMAR LÄN</t>
        </is>
      </c>
      <c r="E4" t="inlineStr">
        <is>
          <t>MÖNSTERÅS</t>
        </is>
      </c>
      <c r="G4" t="n">
        <v>2.4</v>
      </c>
      <c r="H4" t="n">
        <v>1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12</v>
      </c>
      <c r="R4" s="2" t="inlineStr">
        <is>
          <t>Asppraktbagge
Grön aspvedbock
Spillkråka
Bronshjon
Dolkstekelsglasvinge
Ekskinn
Fällmossa
Granbarkgnagare
Grovticka
Gulröd blankbock
Rostfläck
Vågbandad barkbock</t>
        </is>
      </c>
      <c r="S4">
        <f>HYPERLINK("https://klasma.github.io/Logging_MONSTERAS/artfynd/A 21924-2019.xlsx")</f>
        <v/>
      </c>
    </row>
    <row r="5" ht="15" customHeight="1">
      <c r="A5" t="inlineStr">
        <is>
          <t>A 7475-2023</t>
        </is>
      </c>
      <c r="B5" s="1" t="n">
        <v>44971</v>
      </c>
      <c r="C5" s="1" t="n">
        <v>45170</v>
      </c>
      <c r="D5" t="inlineStr">
        <is>
          <t>KALMAR LÄN</t>
        </is>
      </c>
      <c r="E5" t="inlineStr">
        <is>
          <t>MÖNSTERÅS</t>
        </is>
      </c>
      <c r="G5" t="n">
        <v>3.3</v>
      </c>
      <c r="H5" t="n">
        <v>3</v>
      </c>
      <c r="I5" t="n">
        <v>3</v>
      </c>
      <c r="J5" t="n">
        <v>4</v>
      </c>
      <c r="K5" t="n">
        <v>2</v>
      </c>
      <c r="L5" t="n">
        <v>0</v>
      </c>
      <c r="M5" t="n">
        <v>0</v>
      </c>
      <c r="N5" t="n">
        <v>0</v>
      </c>
      <c r="O5" t="n">
        <v>6</v>
      </c>
      <c r="P5" t="n">
        <v>2</v>
      </c>
      <c r="Q5" t="n">
        <v>9</v>
      </c>
      <c r="R5" s="2" t="inlineStr">
        <is>
          <t>Knärot
Rynkskinn
Grönsångare
Spillkråka
Tallticka
Ullticka
Blåmossa
Grovticka
Grönpyrola</t>
        </is>
      </c>
      <c r="S5">
        <f>HYPERLINK("https://klasma.github.io/Logging_MONSTERAS/artfynd/A 7475-2023.xlsx")</f>
        <v/>
      </c>
    </row>
    <row r="6" ht="15" customHeight="1">
      <c r="A6" t="inlineStr">
        <is>
          <t>A 21915-2019</t>
        </is>
      </c>
      <c r="B6" s="1" t="n">
        <v>43584</v>
      </c>
      <c r="C6" s="1" t="n">
        <v>45170</v>
      </c>
      <c r="D6" t="inlineStr">
        <is>
          <t>KALMAR LÄN</t>
        </is>
      </c>
      <c r="E6" t="inlineStr">
        <is>
          <t>MÖNSTERÅS</t>
        </is>
      </c>
      <c r="G6" t="n">
        <v>2.6</v>
      </c>
      <c r="H6" t="n">
        <v>1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8</v>
      </c>
      <c r="R6" s="2" t="inlineStr">
        <is>
          <t>Asppraktbagge
Ekticka
Reliktbock
Rödbrun blankbock
Tallticka
Blanksvart trämyra
Blomkålssvamp
Blåsippa</t>
        </is>
      </c>
      <c r="S6">
        <f>HYPERLINK("https://klasma.github.io/Logging_MONSTERAS/artfynd/A 21915-2019.xlsx")</f>
        <v/>
      </c>
    </row>
    <row r="7" ht="15" customHeight="1">
      <c r="A7" t="inlineStr">
        <is>
          <t>A 39281-2022</t>
        </is>
      </c>
      <c r="B7" s="1" t="n">
        <v>44817</v>
      </c>
      <c r="C7" s="1" t="n">
        <v>45170</v>
      </c>
      <c r="D7" t="inlineStr">
        <is>
          <t>KALMAR LÄN</t>
        </is>
      </c>
      <c r="E7" t="inlineStr">
        <is>
          <t>MÖNSTERÅS</t>
        </is>
      </c>
      <c r="F7" t="inlineStr">
        <is>
          <t>Övriga Aktiebolag</t>
        </is>
      </c>
      <c r="G7" t="n">
        <v>16</v>
      </c>
      <c r="H7" t="n">
        <v>3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7</v>
      </c>
      <c r="R7" s="2" t="inlineStr">
        <is>
          <t>Spillkråka
Talltita
Granbarkgnagare
Sotlav
Vågbandad barkbock
Zontaggsvamp
Blåsippa</t>
        </is>
      </c>
      <c r="S7">
        <f>HYPERLINK("https://klasma.github.io/Logging_MONSTERAS/artfynd/A 39281-2022.xlsx")</f>
        <v/>
      </c>
    </row>
    <row r="8" ht="15" customHeight="1">
      <c r="A8" t="inlineStr">
        <is>
          <t>A 20013-2023</t>
        </is>
      </c>
      <c r="B8" s="1" t="n">
        <v>45054</v>
      </c>
      <c r="C8" s="1" t="n">
        <v>45170</v>
      </c>
      <c r="D8" t="inlineStr">
        <is>
          <t>KALMAR LÄN</t>
        </is>
      </c>
      <c r="E8" t="inlineStr">
        <is>
          <t>MÖNSTERÅS</t>
        </is>
      </c>
      <c r="F8" t="inlineStr">
        <is>
          <t>Övriga Aktiebolag</t>
        </is>
      </c>
      <c r="G8" t="n">
        <v>6.7</v>
      </c>
      <c r="H8" t="n">
        <v>7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7</v>
      </c>
      <c r="R8" s="2" t="inlineStr">
        <is>
          <t>Barbastell
Brunlångöra
Nordfladdermus
Sydfladdermus
Dvärgpipistrell
Större brunfladdermus
Vattenfladdermus</t>
        </is>
      </c>
      <c r="S8">
        <f>HYPERLINK("https://klasma.github.io/Logging_MONSTERAS/artfynd/A 20013-2023.xlsx")</f>
        <v/>
      </c>
    </row>
    <row r="9" ht="15" customHeight="1">
      <c r="A9" t="inlineStr">
        <is>
          <t>A 53162-2022</t>
        </is>
      </c>
      <c r="B9" s="1" t="n">
        <v>44873</v>
      </c>
      <c r="C9" s="1" t="n">
        <v>45170</v>
      </c>
      <c r="D9" t="inlineStr">
        <is>
          <t>KALMAR LÄN</t>
        </is>
      </c>
      <c r="E9" t="inlineStr">
        <is>
          <t>MÖNSTERÅS</t>
        </is>
      </c>
      <c r="F9" t="inlineStr">
        <is>
          <t>Kyrkan</t>
        </is>
      </c>
      <c r="G9" t="n">
        <v>7.1</v>
      </c>
      <c r="H9" t="n">
        <v>2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Ekticka
Talltita
Ullticka
Kornknutmossa
Vedticka
Blåsippa</t>
        </is>
      </c>
      <c r="S9">
        <f>HYPERLINK("https://klasma.github.io/Logging_MONSTERAS/artfynd/A 53162-2022.xlsx")</f>
        <v/>
      </c>
    </row>
    <row r="10" ht="15" customHeight="1">
      <c r="A10" t="inlineStr">
        <is>
          <t>A 70338-2018</t>
        </is>
      </c>
      <c r="B10" s="1" t="n">
        <v>43446</v>
      </c>
      <c r="C10" s="1" t="n">
        <v>45170</v>
      </c>
      <c r="D10" t="inlineStr">
        <is>
          <t>KALMAR LÄN</t>
        </is>
      </c>
      <c r="E10" t="inlineStr">
        <is>
          <t>MÖNSTERÅS</t>
        </is>
      </c>
      <c r="F10" t="inlineStr">
        <is>
          <t>Övriga Aktiebolag</t>
        </is>
      </c>
      <c r="G10" t="n">
        <v>7</v>
      </c>
      <c r="H10" t="n">
        <v>1</v>
      </c>
      <c r="I10" t="n">
        <v>0</v>
      </c>
      <c r="J10" t="n">
        <v>3</v>
      </c>
      <c r="K10" t="n">
        <v>1</v>
      </c>
      <c r="L10" t="n">
        <v>1</v>
      </c>
      <c r="M10" t="n">
        <v>0</v>
      </c>
      <c r="N10" t="n">
        <v>0</v>
      </c>
      <c r="O10" t="n">
        <v>5</v>
      </c>
      <c r="P10" t="n">
        <v>2</v>
      </c>
      <c r="Q10" t="n">
        <v>5</v>
      </c>
      <c r="R10" s="2" t="inlineStr">
        <is>
          <t>Ask
Lungrot
Mörk dunört
Rödvingetrast
Sminkrot</t>
        </is>
      </c>
      <c r="S10">
        <f>HYPERLINK("https://klasma.github.io/Logging_MONSTERAS/artfynd/A 70338-2018.xlsx")</f>
        <v/>
      </c>
    </row>
    <row r="11" ht="15" customHeight="1">
      <c r="A11" t="inlineStr">
        <is>
          <t>A 55371-2020</t>
        </is>
      </c>
      <c r="B11" s="1" t="n">
        <v>44130</v>
      </c>
      <c r="C11" s="1" t="n">
        <v>45170</v>
      </c>
      <c r="D11" t="inlineStr">
        <is>
          <t>KALMAR LÄN</t>
        </is>
      </c>
      <c r="E11" t="inlineStr">
        <is>
          <t>MÖNSTERÅS</t>
        </is>
      </c>
      <c r="F11" t="inlineStr">
        <is>
          <t>Övriga Aktiebolag</t>
        </is>
      </c>
      <c r="G11" t="n">
        <v>12.7</v>
      </c>
      <c r="H11" t="n">
        <v>4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5</v>
      </c>
      <c r="R11" s="2" t="inlineStr">
        <is>
          <t>Havsörn
Kungsörn
Spillkråka
Blomskägglav
Revlummer</t>
        </is>
      </c>
      <c r="S11">
        <f>HYPERLINK("https://klasma.github.io/Logging_MONSTERAS/artfynd/A 55371-2020.xlsx")</f>
        <v/>
      </c>
    </row>
    <row r="12" ht="15" customHeight="1">
      <c r="A12" t="inlineStr">
        <is>
          <t>A 53167-2022</t>
        </is>
      </c>
      <c r="B12" s="1" t="n">
        <v>44873</v>
      </c>
      <c r="C12" s="1" t="n">
        <v>45170</v>
      </c>
      <c r="D12" t="inlineStr">
        <is>
          <t>KALMAR LÄN</t>
        </is>
      </c>
      <c r="E12" t="inlineStr">
        <is>
          <t>MÖNSTERÅS</t>
        </is>
      </c>
      <c r="F12" t="inlineStr">
        <is>
          <t>Kyrkan</t>
        </is>
      </c>
      <c r="G12" t="n">
        <v>2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Spillkråka
Blåmossa
Flagellkvastmossa
Vågbandad barkbock</t>
        </is>
      </c>
      <c r="S12">
        <f>HYPERLINK("https://klasma.github.io/Logging_MONSTERAS/artfynd/A 53167-2022.xlsx")</f>
        <v/>
      </c>
    </row>
    <row r="13" ht="15" customHeight="1">
      <c r="A13" t="inlineStr">
        <is>
          <t>A 6509-2020</t>
        </is>
      </c>
      <c r="B13" s="1" t="n">
        <v>43867</v>
      </c>
      <c r="C13" s="1" t="n">
        <v>45170</v>
      </c>
      <c r="D13" t="inlineStr">
        <is>
          <t>KALMAR LÄN</t>
        </is>
      </c>
      <c r="E13" t="inlineStr">
        <is>
          <t>MÖNSTERÅS</t>
        </is>
      </c>
      <c r="G13" t="n">
        <v>5.3</v>
      </c>
      <c r="H13" t="n">
        <v>2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Knärot
Blåmossa
Mattlummer</t>
        </is>
      </c>
      <c r="S13">
        <f>HYPERLINK("https://klasma.github.io/Logging_MONSTERAS/artfynd/A 6509-2020.xlsx")</f>
        <v/>
      </c>
    </row>
    <row r="14" ht="15" customHeight="1">
      <c r="A14" t="inlineStr">
        <is>
          <t>A 25348-2020</t>
        </is>
      </c>
      <c r="B14" s="1" t="n">
        <v>43980</v>
      </c>
      <c r="C14" s="1" t="n">
        <v>45170</v>
      </c>
      <c r="D14" t="inlineStr">
        <is>
          <t>KALMAR LÄN</t>
        </is>
      </c>
      <c r="E14" t="inlineStr">
        <is>
          <t>MÖNSTERÅS</t>
        </is>
      </c>
      <c r="G14" t="n">
        <v>1.3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3</v>
      </c>
      <c r="R14" s="2" t="inlineStr">
        <is>
          <t>Knärot
Blåmossa
Grönpyrola</t>
        </is>
      </c>
      <c r="S14">
        <f>HYPERLINK("https://klasma.github.io/Logging_MONSTERAS/artfynd/A 25348-2020.xlsx")</f>
        <v/>
      </c>
    </row>
    <row r="15" ht="15" customHeight="1">
      <c r="A15" t="inlineStr">
        <is>
          <t>A 46995-2021</t>
        </is>
      </c>
      <c r="B15" s="1" t="n">
        <v>44446</v>
      </c>
      <c r="C15" s="1" t="n">
        <v>45170</v>
      </c>
      <c r="D15" t="inlineStr">
        <is>
          <t>KALMAR LÄN</t>
        </is>
      </c>
      <c r="E15" t="inlineStr">
        <is>
          <t>MÖNSTERÅS</t>
        </is>
      </c>
      <c r="G15" t="n">
        <v>2.6</v>
      </c>
      <c r="H15" t="n">
        <v>2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Knärot
Murgröna
Blåsippa</t>
        </is>
      </c>
      <c r="S15">
        <f>HYPERLINK("https://klasma.github.io/Logging_MONSTERAS/artfynd/A 46995-2021.xlsx")</f>
        <v/>
      </c>
    </row>
    <row r="16" ht="15" customHeight="1">
      <c r="A16" t="inlineStr">
        <is>
          <t>A 25192-2023</t>
        </is>
      </c>
      <c r="B16" s="1" t="n">
        <v>45079</v>
      </c>
      <c r="C16" s="1" t="n">
        <v>45170</v>
      </c>
      <c r="D16" t="inlineStr">
        <is>
          <t>KALMAR LÄN</t>
        </is>
      </c>
      <c r="E16" t="inlineStr">
        <is>
          <t>MÖNSTERÅS</t>
        </is>
      </c>
      <c r="G16" t="n">
        <v>4.3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Granticka
Blåmossa</t>
        </is>
      </c>
      <c r="S16">
        <f>HYPERLINK("https://klasma.github.io/Logging_MONSTERAS/artfynd/A 25192-2023.xlsx")</f>
        <v/>
      </c>
    </row>
    <row r="17" ht="15" customHeight="1">
      <c r="A17" t="inlineStr">
        <is>
          <t>A 30705-2023</t>
        </is>
      </c>
      <c r="B17" s="1" t="n">
        <v>45103</v>
      </c>
      <c r="C17" s="1" t="n">
        <v>45170</v>
      </c>
      <c r="D17" t="inlineStr">
        <is>
          <t>KALMAR LÄN</t>
        </is>
      </c>
      <c r="E17" t="inlineStr">
        <is>
          <t>MÖNSTERÅS</t>
        </is>
      </c>
      <c r="G17" t="n">
        <v>1.6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Ullticka
Brandticka</t>
        </is>
      </c>
      <c r="S17">
        <f>HYPERLINK("https://klasma.github.io/Logging_MONSTERAS/artfynd/A 30705-2023.xlsx")</f>
        <v/>
      </c>
    </row>
    <row r="18" ht="15" customHeight="1">
      <c r="A18" t="inlineStr">
        <is>
          <t>A 62254-2018</t>
        </is>
      </c>
      <c r="B18" s="1" t="n">
        <v>43425</v>
      </c>
      <c r="C18" s="1" t="n">
        <v>45170</v>
      </c>
      <c r="D18" t="inlineStr">
        <is>
          <t>KALMAR LÄN</t>
        </is>
      </c>
      <c r="E18" t="inlineStr">
        <is>
          <t>MÖNSTERÅS</t>
        </is>
      </c>
      <c r="G18" t="n">
        <v>3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Knärot
Gullklöver</t>
        </is>
      </c>
      <c r="S18">
        <f>HYPERLINK("https://klasma.github.io/Logging_MONSTERAS/artfynd/A 62254-2018.xlsx")</f>
        <v/>
      </c>
    </row>
    <row r="19" ht="15" customHeight="1">
      <c r="A19" t="inlineStr">
        <is>
          <t>A 38441-2019</t>
        </is>
      </c>
      <c r="B19" s="1" t="n">
        <v>43685</v>
      </c>
      <c r="C19" s="1" t="n">
        <v>45170</v>
      </c>
      <c r="D19" t="inlineStr">
        <is>
          <t>KALMAR LÄN</t>
        </is>
      </c>
      <c r="E19" t="inlineStr">
        <is>
          <t>MÖNSTERÅS</t>
        </is>
      </c>
      <c r="G19" t="n">
        <v>9.5</v>
      </c>
      <c r="H19" t="n">
        <v>2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Skrattmås
Spillkråka</t>
        </is>
      </c>
      <c r="S19">
        <f>HYPERLINK("https://klasma.github.io/Logging_MONSTERAS/artfynd/A 38441-2019.xlsx")</f>
        <v/>
      </c>
    </row>
    <row r="20" ht="15" customHeight="1">
      <c r="A20" t="inlineStr">
        <is>
          <t>A 43490-2019</t>
        </is>
      </c>
      <c r="B20" s="1" t="n">
        <v>43706</v>
      </c>
      <c r="C20" s="1" t="n">
        <v>45170</v>
      </c>
      <c r="D20" t="inlineStr">
        <is>
          <t>KALMAR LÄN</t>
        </is>
      </c>
      <c r="E20" t="inlineStr">
        <is>
          <t>MÖNSTERÅS</t>
        </is>
      </c>
      <c r="G20" t="n">
        <v>5.5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Monkevivel
Timmertickgnagare</t>
        </is>
      </c>
      <c r="S20">
        <f>HYPERLINK("https://klasma.github.io/Logging_MONSTERAS/artfynd/A 43490-2019.xlsx")</f>
        <v/>
      </c>
    </row>
    <row r="21" ht="15" customHeight="1">
      <c r="A21" t="inlineStr">
        <is>
          <t>A 8898-2020</t>
        </is>
      </c>
      <c r="B21" s="1" t="n">
        <v>43878</v>
      </c>
      <c r="C21" s="1" t="n">
        <v>45170</v>
      </c>
      <c r="D21" t="inlineStr">
        <is>
          <t>KALMAR LÄN</t>
        </is>
      </c>
      <c r="E21" t="inlineStr">
        <is>
          <t>MÖNSTERÅS</t>
        </is>
      </c>
      <c r="G21" t="n">
        <v>5.1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Nattviol
Lopplummer</t>
        </is>
      </c>
      <c r="S21">
        <f>HYPERLINK("https://klasma.github.io/Logging_MONSTERAS/artfynd/A 8898-2020.xlsx")</f>
        <v/>
      </c>
    </row>
    <row r="22" ht="15" customHeight="1">
      <c r="A22" t="inlineStr">
        <is>
          <t>A 33362-2020</t>
        </is>
      </c>
      <c r="B22" s="1" t="n">
        <v>44021</v>
      </c>
      <c r="C22" s="1" t="n">
        <v>45170</v>
      </c>
      <c r="D22" t="inlineStr">
        <is>
          <t>KALMAR LÄN</t>
        </is>
      </c>
      <c r="E22" t="inlineStr">
        <is>
          <t>MÖNSTERÅS</t>
        </is>
      </c>
      <c r="G22" t="n">
        <v>2.6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Ekgrenbock
Smalvingad blombock</t>
        </is>
      </c>
      <c r="S22">
        <f>HYPERLINK("https://klasma.github.io/Logging_MONSTERAS/artfynd/A 33362-2020.xlsx")</f>
        <v/>
      </c>
    </row>
    <row r="23" ht="15" customHeight="1">
      <c r="A23" t="inlineStr">
        <is>
          <t>A 3238-2021</t>
        </is>
      </c>
      <c r="B23" s="1" t="n">
        <v>44215</v>
      </c>
      <c r="C23" s="1" t="n">
        <v>45170</v>
      </c>
      <c r="D23" t="inlineStr">
        <is>
          <t>KALMAR LÄN</t>
        </is>
      </c>
      <c r="E23" t="inlineStr">
        <is>
          <t>MÖNSTERÅS</t>
        </is>
      </c>
      <c r="G23" t="n">
        <v>17.1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Granbarkgnagare
Mattlummer</t>
        </is>
      </c>
      <c r="S23">
        <f>HYPERLINK("https://klasma.github.io/Logging_MONSTERAS/artfynd/A 3238-2021.xlsx")</f>
        <v/>
      </c>
    </row>
    <row r="24" ht="15" customHeight="1">
      <c r="A24" t="inlineStr">
        <is>
          <t>A 40785-2022</t>
        </is>
      </c>
      <c r="B24" s="1" t="n">
        <v>44824</v>
      </c>
      <c r="C24" s="1" t="n">
        <v>45170</v>
      </c>
      <c r="D24" t="inlineStr">
        <is>
          <t>KALMAR LÄN</t>
        </is>
      </c>
      <c r="E24" t="inlineStr">
        <is>
          <t>MÖNSTERÅS</t>
        </is>
      </c>
      <c r="G24" t="n">
        <v>0.3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Blåsippa</t>
        </is>
      </c>
      <c r="S24">
        <f>HYPERLINK("https://klasma.github.io/Logging_MONSTERAS/artfynd/A 40785-2022.xlsx")</f>
        <v/>
      </c>
    </row>
    <row r="25" ht="15" customHeight="1">
      <c r="A25" t="inlineStr">
        <is>
          <t>A 41881-2022</t>
        </is>
      </c>
      <c r="B25" s="1" t="n">
        <v>44827</v>
      </c>
      <c r="C25" s="1" t="n">
        <v>45170</v>
      </c>
      <c r="D25" t="inlineStr">
        <is>
          <t>KALMAR LÄN</t>
        </is>
      </c>
      <c r="E25" t="inlineStr">
        <is>
          <t>MÖNSTERÅS</t>
        </is>
      </c>
      <c r="F25" t="inlineStr">
        <is>
          <t>Kyrkan</t>
        </is>
      </c>
      <c r="G25" t="n">
        <v>6.7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Dvärgbägarlav
Vedskivlav</t>
        </is>
      </c>
      <c r="S25">
        <f>HYPERLINK("https://klasma.github.io/Logging_MONSTERAS/artfynd/A 41881-2022.xlsx")</f>
        <v/>
      </c>
    </row>
    <row r="26" ht="15" customHeight="1">
      <c r="A26" t="inlineStr">
        <is>
          <t>A 61121-2022</t>
        </is>
      </c>
      <c r="B26" s="1" t="n">
        <v>44908</v>
      </c>
      <c r="C26" s="1" t="n">
        <v>45170</v>
      </c>
      <c r="D26" t="inlineStr">
        <is>
          <t>KALMAR LÄN</t>
        </is>
      </c>
      <c r="E26" t="inlineStr">
        <is>
          <t>MÖNSTERÅS</t>
        </is>
      </c>
      <c r="F26" t="inlineStr">
        <is>
          <t>Kyrkan</t>
        </is>
      </c>
      <c r="G26" t="n">
        <v>3.9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Ullticka
Vedtrappmossa</t>
        </is>
      </c>
      <c r="S26">
        <f>HYPERLINK("https://klasma.github.io/Logging_MONSTERAS/artfynd/A 61121-2022.xlsx")</f>
        <v/>
      </c>
    </row>
    <row r="27" ht="15" customHeight="1">
      <c r="A27" t="inlineStr">
        <is>
          <t>A 1991-2023</t>
        </is>
      </c>
      <c r="B27" s="1" t="n">
        <v>44939</v>
      </c>
      <c r="C27" s="1" t="n">
        <v>45170</v>
      </c>
      <c r="D27" t="inlineStr">
        <is>
          <t>KALMAR LÄN</t>
        </is>
      </c>
      <c r="E27" t="inlineStr">
        <is>
          <t>MÖNSTERÅS</t>
        </is>
      </c>
      <c r="G27" t="n">
        <v>0.8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Vätteros
Vårärt</t>
        </is>
      </c>
      <c r="S27">
        <f>HYPERLINK("https://klasma.github.io/Logging_MONSTERAS/artfynd/A 1991-2023.xlsx")</f>
        <v/>
      </c>
    </row>
    <row r="28" ht="15" customHeight="1">
      <c r="A28" t="inlineStr">
        <is>
          <t>A 16431-2023</t>
        </is>
      </c>
      <c r="B28" s="1" t="n">
        <v>45022</v>
      </c>
      <c r="C28" s="1" t="n">
        <v>45170</v>
      </c>
      <c r="D28" t="inlineStr">
        <is>
          <t>KALMAR LÄN</t>
        </is>
      </c>
      <c r="E28" t="inlineStr">
        <is>
          <t>MÖNSTERÅS</t>
        </is>
      </c>
      <c r="G28" t="n">
        <v>9.4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Sårläka
Vätteros</t>
        </is>
      </c>
      <c r="S28">
        <f>HYPERLINK("https://klasma.github.io/Logging_MONSTERAS/artfynd/A 16431-2023.xlsx")</f>
        <v/>
      </c>
    </row>
    <row r="29" ht="15" customHeight="1">
      <c r="A29" t="inlineStr">
        <is>
          <t>A 32298-2023</t>
        </is>
      </c>
      <c r="B29" s="1" t="n">
        <v>45120</v>
      </c>
      <c r="C29" s="1" t="n">
        <v>45170</v>
      </c>
      <c r="D29" t="inlineStr">
        <is>
          <t>KALMAR LÄN</t>
        </is>
      </c>
      <c r="E29" t="inlineStr">
        <is>
          <t>MÖNSTERÅS</t>
        </is>
      </c>
      <c r="G29" t="n">
        <v>5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2</v>
      </c>
      <c r="R29" s="2" t="inlineStr">
        <is>
          <t>Knärot
Grönpyrola</t>
        </is>
      </c>
      <c r="S29">
        <f>HYPERLINK("https://klasma.github.io/Logging_MONSTERAS/artfynd/A 32298-2023.xlsx")</f>
        <v/>
      </c>
    </row>
    <row r="30" ht="15" customHeight="1">
      <c r="A30" t="inlineStr">
        <is>
          <t>A 64017-2018</t>
        </is>
      </c>
      <c r="B30" s="1" t="n">
        <v>43430</v>
      </c>
      <c r="C30" s="1" t="n">
        <v>45170</v>
      </c>
      <c r="D30" t="inlineStr">
        <is>
          <t>KALMAR LÄN</t>
        </is>
      </c>
      <c r="E30" t="inlineStr">
        <is>
          <t>MÖNSTERÅS</t>
        </is>
      </c>
      <c r="F30" t="inlineStr">
        <is>
          <t>Övriga Aktiebolag</t>
        </is>
      </c>
      <c r="G30" t="n">
        <v>10.4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Hornuggla</t>
        </is>
      </c>
      <c r="S30">
        <f>HYPERLINK("https://klasma.github.io/Logging_MONSTERAS/artfynd/A 64017-2018.xlsx")</f>
        <v/>
      </c>
    </row>
    <row r="31" ht="15" customHeight="1">
      <c r="A31" t="inlineStr">
        <is>
          <t>A 34728-2019</t>
        </is>
      </c>
      <c r="B31" s="1" t="n">
        <v>43648</v>
      </c>
      <c r="C31" s="1" t="n">
        <v>45170</v>
      </c>
      <c r="D31" t="inlineStr">
        <is>
          <t>KALMAR LÄN</t>
        </is>
      </c>
      <c r="E31" t="inlineStr">
        <is>
          <t>MÖNSTERÅS</t>
        </is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Tallticka</t>
        </is>
      </c>
      <c r="S31">
        <f>HYPERLINK("https://klasma.github.io/Logging_MONSTERAS/artfynd/A 34728-2019.xlsx")</f>
        <v/>
      </c>
    </row>
    <row r="32" ht="15" customHeight="1">
      <c r="A32" t="inlineStr">
        <is>
          <t>A 41664-2019</t>
        </is>
      </c>
      <c r="B32" s="1" t="n">
        <v>43699</v>
      </c>
      <c r="C32" s="1" t="n">
        <v>45170</v>
      </c>
      <c r="D32" t="inlineStr">
        <is>
          <t>KALMAR LÄN</t>
        </is>
      </c>
      <c r="E32" t="inlineStr">
        <is>
          <t>MÖNSTERÅS</t>
        </is>
      </c>
      <c r="G32" t="n">
        <v>10.2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Underviol</t>
        </is>
      </c>
      <c r="S32">
        <f>HYPERLINK("https://klasma.github.io/Logging_MONSTERAS/artfynd/A 41664-2019.xlsx")</f>
        <v/>
      </c>
    </row>
    <row r="33" ht="15" customHeight="1">
      <c r="A33" t="inlineStr">
        <is>
          <t>A 43503-2019</t>
        </is>
      </c>
      <c r="B33" s="1" t="n">
        <v>43706</v>
      </c>
      <c r="C33" s="1" t="n">
        <v>45170</v>
      </c>
      <c r="D33" t="inlineStr">
        <is>
          <t>KALMAR LÄN</t>
        </is>
      </c>
      <c r="E33" t="inlineStr">
        <is>
          <t>MÖNSTERÅS</t>
        </is>
      </c>
      <c r="G33" t="n">
        <v>7.5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Ekgetingbock</t>
        </is>
      </c>
      <c r="S33">
        <f>HYPERLINK("https://klasma.github.io/Logging_MONSTERAS/artfynd/A 43503-2019.xlsx")</f>
        <v/>
      </c>
    </row>
    <row r="34" ht="15" customHeight="1">
      <c r="A34" t="inlineStr">
        <is>
          <t>A 57302-2019</t>
        </is>
      </c>
      <c r="B34" s="1" t="n">
        <v>43760</v>
      </c>
      <c r="C34" s="1" t="n">
        <v>45170</v>
      </c>
      <c r="D34" t="inlineStr">
        <is>
          <t>KALMAR LÄN</t>
        </is>
      </c>
      <c r="E34" t="inlineStr">
        <is>
          <t>MÖNSTERÅS</t>
        </is>
      </c>
      <c r="G34" t="n">
        <v>11.3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Spetspraktbagge</t>
        </is>
      </c>
      <c r="S34">
        <f>HYPERLINK("https://klasma.github.io/Logging_MONSTERAS/artfynd/A 57302-2019.xlsx")</f>
        <v/>
      </c>
    </row>
    <row r="35" ht="15" customHeight="1">
      <c r="A35" t="inlineStr">
        <is>
          <t>A 65105-2019</t>
        </is>
      </c>
      <c r="B35" s="1" t="n">
        <v>43802</v>
      </c>
      <c r="C35" s="1" t="n">
        <v>45170</v>
      </c>
      <c r="D35" t="inlineStr">
        <is>
          <t>KALMAR LÄN</t>
        </is>
      </c>
      <c r="E35" t="inlineStr">
        <is>
          <t>MÖNSTERÅS</t>
        </is>
      </c>
      <c r="G35" t="n">
        <v>11.6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Grönpyrola</t>
        </is>
      </c>
      <c r="S35">
        <f>HYPERLINK("https://klasma.github.io/Logging_MONSTERAS/artfynd/A 65105-2019.xlsx")</f>
        <v/>
      </c>
    </row>
    <row r="36" ht="15" customHeight="1">
      <c r="A36" t="inlineStr">
        <is>
          <t>A 69121-2019</t>
        </is>
      </c>
      <c r="B36" s="1" t="n">
        <v>43815</v>
      </c>
      <c r="C36" s="1" t="n">
        <v>45170</v>
      </c>
      <c r="D36" t="inlineStr">
        <is>
          <t>KALMAR LÄN</t>
        </is>
      </c>
      <c r="E36" t="inlineStr">
        <is>
          <t>MÖNSTERÅS</t>
        </is>
      </c>
      <c r="F36" t="inlineStr">
        <is>
          <t>Övriga Aktiebolag</t>
        </is>
      </c>
      <c r="G36" t="n">
        <v>0.9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Skogslysing</t>
        </is>
      </c>
      <c r="S36">
        <f>HYPERLINK("https://klasma.github.io/Logging_MONSTERAS/artfynd/A 69121-2019.xlsx")</f>
        <v/>
      </c>
    </row>
    <row r="37" ht="15" customHeight="1">
      <c r="A37" t="inlineStr">
        <is>
          <t>A 5038-2020</t>
        </is>
      </c>
      <c r="B37" s="1" t="n">
        <v>43859</v>
      </c>
      <c r="C37" s="1" t="n">
        <v>45170</v>
      </c>
      <c r="D37" t="inlineStr">
        <is>
          <t>KALMAR LÄN</t>
        </is>
      </c>
      <c r="E37" t="inlineStr">
        <is>
          <t>MÖNSTERÅS</t>
        </is>
      </c>
      <c r="G37" t="n">
        <v>13.6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HYPERLINK("https://klasma.github.io/Logging_MONSTERAS/artfynd/A 5038-2020.xlsx")</f>
        <v/>
      </c>
    </row>
    <row r="38" ht="15" customHeight="1">
      <c r="A38" t="inlineStr">
        <is>
          <t>A 7371-2020</t>
        </is>
      </c>
      <c r="B38" s="1" t="n">
        <v>43871</v>
      </c>
      <c r="C38" s="1" t="n">
        <v>45170</v>
      </c>
      <c r="D38" t="inlineStr">
        <is>
          <t>KALMAR LÄN</t>
        </is>
      </c>
      <c r="E38" t="inlineStr">
        <is>
          <t>MÖNSTERÅS</t>
        </is>
      </c>
      <c r="G38" t="n">
        <v>7.1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Rödbrun blankbock</t>
        </is>
      </c>
      <c r="S38">
        <f>HYPERLINK("https://klasma.github.io/Logging_MONSTERAS/artfynd/A 7371-2020.xlsx")</f>
        <v/>
      </c>
    </row>
    <row r="39" ht="15" customHeight="1">
      <c r="A39" t="inlineStr">
        <is>
          <t>A 29616-2020</t>
        </is>
      </c>
      <c r="B39" s="1" t="n">
        <v>44004</v>
      </c>
      <c r="C39" s="1" t="n">
        <v>45170</v>
      </c>
      <c r="D39" t="inlineStr">
        <is>
          <t>KALMAR LÄN</t>
        </is>
      </c>
      <c r="E39" t="inlineStr">
        <is>
          <t>MÖNSTERÅS</t>
        </is>
      </c>
      <c r="G39" t="n">
        <v>2.9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Granbarkgnagare</t>
        </is>
      </c>
      <c r="S39">
        <f>HYPERLINK("https://klasma.github.io/Logging_MONSTERAS/artfynd/A 29616-2020.xlsx")</f>
        <v/>
      </c>
    </row>
    <row r="40" ht="15" customHeight="1">
      <c r="A40" t="inlineStr">
        <is>
          <t>A 32143-2020</t>
        </is>
      </c>
      <c r="B40" s="1" t="n">
        <v>44015</v>
      </c>
      <c r="C40" s="1" t="n">
        <v>45170</v>
      </c>
      <c r="D40" t="inlineStr">
        <is>
          <t>KALMAR LÄN</t>
        </is>
      </c>
      <c r="E40" t="inlineStr">
        <is>
          <t>MÖNSTERÅS</t>
        </is>
      </c>
      <c r="G40" t="n">
        <v>12.1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Tallticka</t>
        </is>
      </c>
      <c r="S40">
        <f>HYPERLINK("https://klasma.github.io/Logging_MONSTERAS/artfynd/A 32143-2020.xlsx")</f>
        <v/>
      </c>
    </row>
    <row r="41" ht="15" customHeight="1">
      <c r="A41" t="inlineStr">
        <is>
          <t>A 4313-2021</t>
        </is>
      </c>
      <c r="B41" s="1" t="n">
        <v>44223</v>
      </c>
      <c r="C41" s="1" t="n">
        <v>45170</v>
      </c>
      <c r="D41" t="inlineStr">
        <is>
          <t>KALMAR LÄN</t>
        </is>
      </c>
      <c r="E41" t="inlineStr">
        <is>
          <t>MÖNSTERÅS</t>
        </is>
      </c>
      <c r="G41" t="n">
        <v>16.5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HYPERLINK("https://klasma.github.io/Logging_MONSTERAS/artfynd/A 4313-2021.xlsx")</f>
        <v/>
      </c>
    </row>
    <row r="42" ht="15" customHeight="1">
      <c r="A42" t="inlineStr">
        <is>
          <t>A 31170-2021</t>
        </is>
      </c>
      <c r="B42" s="1" t="n">
        <v>44368</v>
      </c>
      <c r="C42" s="1" t="n">
        <v>45170</v>
      </c>
      <c r="D42" t="inlineStr">
        <is>
          <t>KALMAR LÄN</t>
        </is>
      </c>
      <c r="E42" t="inlineStr">
        <is>
          <t>MÖNSTERÅS</t>
        </is>
      </c>
      <c r="G42" t="n">
        <v>20.1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Knärot</t>
        </is>
      </c>
      <c r="S42">
        <f>HYPERLINK("https://klasma.github.io/Logging_MONSTERAS/artfynd/A 31170-2021.xlsx")</f>
        <v/>
      </c>
    </row>
    <row r="43" ht="15" customHeight="1">
      <c r="A43" t="inlineStr">
        <is>
          <t>A 41263-2021</t>
        </is>
      </c>
      <c r="B43" s="1" t="n">
        <v>44424</v>
      </c>
      <c r="C43" s="1" t="n">
        <v>45170</v>
      </c>
      <c r="D43" t="inlineStr">
        <is>
          <t>KALMAR LÄN</t>
        </is>
      </c>
      <c r="E43" t="inlineStr">
        <is>
          <t>MÖNSTERÅS</t>
        </is>
      </c>
      <c r="G43" t="n">
        <v>4.1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Leptoporus erubescens</t>
        </is>
      </c>
      <c r="S43">
        <f>HYPERLINK("https://klasma.github.io/Logging_MONSTERAS/artfynd/A 41263-2021.xlsx")</f>
        <v/>
      </c>
    </row>
    <row r="44" ht="15" customHeight="1">
      <c r="A44" t="inlineStr">
        <is>
          <t>A 34081-2022</t>
        </is>
      </c>
      <c r="B44" s="1" t="n">
        <v>44791</v>
      </c>
      <c r="C44" s="1" t="n">
        <v>45170</v>
      </c>
      <c r="D44" t="inlineStr">
        <is>
          <t>KALMAR LÄN</t>
        </is>
      </c>
      <c r="E44" t="inlineStr">
        <is>
          <t>MÖNSTERÅS</t>
        </is>
      </c>
      <c r="G44" t="n">
        <v>1.9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HYPERLINK("https://klasma.github.io/Logging_MONSTERAS/artfynd/A 34081-2022.xlsx")</f>
        <v/>
      </c>
    </row>
    <row r="45" ht="15" customHeight="1">
      <c r="A45" t="inlineStr">
        <is>
          <t>A 39199-2022</t>
        </is>
      </c>
      <c r="B45" s="1" t="n">
        <v>44817</v>
      </c>
      <c r="C45" s="1" t="n">
        <v>45170</v>
      </c>
      <c r="D45" t="inlineStr">
        <is>
          <t>KALMAR LÄN</t>
        </is>
      </c>
      <c r="E45" t="inlineStr">
        <is>
          <t>MÖNSTERÅS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Ask</t>
        </is>
      </c>
      <c r="S45">
        <f>HYPERLINK("https://klasma.github.io/Logging_MONSTERAS/artfynd/A 39199-2022.xlsx")</f>
        <v/>
      </c>
    </row>
    <row r="46" ht="15" customHeight="1">
      <c r="A46" t="inlineStr">
        <is>
          <t>A 41879-2022</t>
        </is>
      </c>
      <c r="B46" s="1" t="n">
        <v>44827</v>
      </c>
      <c r="C46" s="1" t="n">
        <v>45170</v>
      </c>
      <c r="D46" t="inlineStr">
        <is>
          <t>KALMAR LÄN</t>
        </is>
      </c>
      <c r="E46" t="inlineStr">
        <is>
          <t>MÖNSTERÅS</t>
        </is>
      </c>
      <c r="F46" t="inlineStr">
        <is>
          <t>Kyrkan</t>
        </is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Brunag</t>
        </is>
      </c>
      <c r="S46">
        <f>HYPERLINK("https://klasma.github.io/Logging_MONSTERAS/artfynd/A 41879-2022.xlsx")</f>
        <v/>
      </c>
    </row>
    <row r="47" ht="15" customHeight="1">
      <c r="A47" t="inlineStr">
        <is>
          <t>A 47672-2022</t>
        </is>
      </c>
      <c r="B47" s="1" t="n">
        <v>44854</v>
      </c>
      <c r="C47" s="1" t="n">
        <v>45170</v>
      </c>
      <c r="D47" t="inlineStr">
        <is>
          <t>KALMAR LÄN</t>
        </is>
      </c>
      <c r="E47" t="inlineStr">
        <is>
          <t>MÖNSTERÅS</t>
        </is>
      </c>
      <c r="G47" t="n">
        <v>4.6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HYPERLINK("https://klasma.github.io/Logging_MONSTERAS/artfynd/A 47672-2022.xlsx")</f>
        <v/>
      </c>
    </row>
    <row r="48" ht="15" customHeight="1">
      <c r="A48" t="inlineStr">
        <is>
          <t>A 54924-2022</t>
        </is>
      </c>
      <c r="B48" s="1" t="n">
        <v>44886</v>
      </c>
      <c r="C48" s="1" t="n">
        <v>45170</v>
      </c>
      <c r="D48" t="inlineStr">
        <is>
          <t>KALMAR LÄN</t>
        </is>
      </c>
      <c r="E48" t="inlineStr">
        <is>
          <t>MÖNSTERÅS</t>
        </is>
      </c>
      <c r="G48" t="n">
        <v>5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Knärot</t>
        </is>
      </c>
      <c r="S48">
        <f>HYPERLINK("https://klasma.github.io/Logging_MONSTERAS/artfynd/A 54924-2022.xlsx")</f>
        <v/>
      </c>
    </row>
    <row r="49" ht="15" customHeight="1">
      <c r="A49" t="inlineStr">
        <is>
          <t>A 4371-2023</t>
        </is>
      </c>
      <c r="B49" s="1" t="n">
        <v>44955</v>
      </c>
      <c r="C49" s="1" t="n">
        <v>45170</v>
      </c>
      <c r="D49" t="inlineStr">
        <is>
          <t>KALMAR LÄN</t>
        </is>
      </c>
      <c r="E49" t="inlineStr">
        <is>
          <t>MÖNSTERÅS</t>
        </is>
      </c>
      <c r="G49" t="n">
        <v>2.3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HYPERLINK("https://klasma.github.io/Logging_MONSTERAS/artfynd/A 4371-2023.xlsx")</f>
        <v/>
      </c>
    </row>
    <row r="50" ht="15" customHeight="1">
      <c r="A50" t="inlineStr">
        <is>
          <t>A 8886-2023</t>
        </is>
      </c>
      <c r="B50" s="1" t="n">
        <v>44979</v>
      </c>
      <c r="C50" s="1" t="n">
        <v>45170</v>
      </c>
      <c r="D50" t="inlineStr">
        <is>
          <t>KALMAR LÄN</t>
        </is>
      </c>
      <c r="E50" t="inlineStr">
        <is>
          <t>MÖNSTERÅS</t>
        </is>
      </c>
      <c r="G50" t="n">
        <v>3.4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HYPERLINK("https://klasma.github.io/Logging_MONSTERAS/artfynd/A 8886-2023.xlsx")</f>
        <v/>
      </c>
    </row>
    <row r="51" ht="15" customHeight="1">
      <c r="A51" t="inlineStr">
        <is>
          <t>A 25218-2023</t>
        </is>
      </c>
      <c r="B51" s="1" t="n">
        <v>45086</v>
      </c>
      <c r="C51" s="1" t="n">
        <v>45170</v>
      </c>
      <c r="D51" t="inlineStr">
        <is>
          <t>KALMAR LÄN</t>
        </is>
      </c>
      <c r="E51" t="inlineStr">
        <is>
          <t>MÖNSTERÅS</t>
        </is>
      </c>
      <c r="G51" t="n">
        <v>1.5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Hasselmus</t>
        </is>
      </c>
      <c r="S51">
        <f>HYPERLINK("https://klasma.github.io/Logging_MONSTERAS/artfynd/A 25218-2023.xlsx")</f>
        <v/>
      </c>
    </row>
    <row r="52" ht="15" customHeight="1">
      <c r="A52" t="inlineStr">
        <is>
          <t>A 25231-2023</t>
        </is>
      </c>
      <c r="B52" s="1" t="n">
        <v>45086</v>
      </c>
      <c r="C52" s="1" t="n">
        <v>45170</v>
      </c>
      <c r="D52" t="inlineStr">
        <is>
          <t>KALMAR LÄN</t>
        </is>
      </c>
      <c r="E52" t="inlineStr">
        <is>
          <t>MÖNSTERÅS</t>
        </is>
      </c>
      <c r="G52" t="n">
        <v>6.4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Hasselmus</t>
        </is>
      </c>
      <c r="S52">
        <f>HYPERLINK("https://klasma.github.io/Logging_MONSTERAS/artfynd/A 25231-2023.xlsx")</f>
        <v/>
      </c>
    </row>
    <row r="53" ht="15" customHeight="1">
      <c r="A53" t="inlineStr">
        <is>
          <t>A 27546-2023</t>
        </is>
      </c>
      <c r="B53" s="1" t="n">
        <v>45097</v>
      </c>
      <c r="C53" s="1" t="n">
        <v>45170</v>
      </c>
      <c r="D53" t="inlineStr">
        <is>
          <t>KALMAR LÄN</t>
        </is>
      </c>
      <c r="E53" t="inlineStr">
        <is>
          <t>MÖNSTERÅS</t>
        </is>
      </c>
      <c r="G53" t="n">
        <v>1.1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Grovticka</t>
        </is>
      </c>
      <c r="S53">
        <f>HYPERLINK("https://klasma.github.io/Logging_MONSTERAS/artfynd/A 27546-2023.xlsx")</f>
        <v/>
      </c>
    </row>
    <row r="54" ht="15" customHeight="1">
      <c r="A54" t="inlineStr">
        <is>
          <t>A 42275-2018</t>
        </is>
      </c>
      <c r="B54" s="1" t="n">
        <v>43353</v>
      </c>
      <c r="C54" s="1" t="n">
        <v>45170</v>
      </c>
      <c r="D54" t="inlineStr">
        <is>
          <t>KALMAR LÄN</t>
        </is>
      </c>
      <c r="E54" t="inlineStr">
        <is>
          <t>MÖNSTERÅS</t>
        </is>
      </c>
      <c r="G54" t="n">
        <v>6.3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51587-2018</t>
        </is>
      </c>
      <c r="B55" s="1" t="n">
        <v>43377</v>
      </c>
      <c r="C55" s="1" t="n">
        <v>45170</v>
      </c>
      <c r="D55" t="inlineStr">
        <is>
          <t>KALMAR LÄN</t>
        </is>
      </c>
      <c r="E55" t="inlineStr">
        <is>
          <t>MÖNSTERÅS</t>
        </is>
      </c>
      <c r="G55" t="n">
        <v>10.6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52874-2018</t>
        </is>
      </c>
      <c r="B56" s="1" t="n">
        <v>43384</v>
      </c>
      <c r="C56" s="1" t="n">
        <v>45170</v>
      </c>
      <c r="D56" t="inlineStr">
        <is>
          <t>KALMAR LÄN</t>
        </is>
      </c>
      <c r="E56" t="inlineStr">
        <is>
          <t>MÖNSTERÅS</t>
        </is>
      </c>
      <c r="F56" t="inlineStr">
        <is>
          <t>Övriga Aktiebolag</t>
        </is>
      </c>
      <c r="G56" t="n">
        <v>13.6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52844-2018</t>
        </is>
      </c>
      <c r="B57" s="1" t="n">
        <v>43384</v>
      </c>
      <c r="C57" s="1" t="n">
        <v>45170</v>
      </c>
      <c r="D57" t="inlineStr">
        <is>
          <t>KALMAR LÄN</t>
        </is>
      </c>
      <c r="E57" t="inlineStr">
        <is>
          <t>MÖNSTERÅS</t>
        </is>
      </c>
      <c r="F57" t="inlineStr">
        <is>
          <t>Övriga Aktiebolag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62697-2018</t>
        </is>
      </c>
      <c r="B58" s="1" t="n">
        <v>43413</v>
      </c>
      <c r="C58" s="1" t="n">
        <v>45170</v>
      </c>
      <c r="D58" t="inlineStr">
        <is>
          <t>KALMAR LÄN</t>
        </is>
      </c>
      <c r="E58" t="inlineStr">
        <is>
          <t>MÖNSTERÅS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62091-2018</t>
        </is>
      </c>
      <c r="B59" s="1" t="n">
        <v>43416</v>
      </c>
      <c r="C59" s="1" t="n">
        <v>45170</v>
      </c>
      <c r="D59" t="inlineStr">
        <is>
          <t>KALMAR LÄN</t>
        </is>
      </c>
      <c r="E59" t="inlineStr">
        <is>
          <t>MÖNSTERÅS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62032-2018</t>
        </is>
      </c>
      <c r="B60" s="1" t="n">
        <v>43416</v>
      </c>
      <c r="C60" s="1" t="n">
        <v>45170</v>
      </c>
      <c r="D60" t="inlineStr">
        <is>
          <t>KALMAR LÄN</t>
        </is>
      </c>
      <c r="E60" t="inlineStr">
        <is>
          <t>MÖNSTERÅS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63069-2018</t>
        </is>
      </c>
      <c r="B61" s="1" t="n">
        <v>43418</v>
      </c>
      <c r="C61" s="1" t="n">
        <v>45170</v>
      </c>
      <c r="D61" t="inlineStr">
        <is>
          <t>KALMAR LÄN</t>
        </is>
      </c>
      <c r="E61" t="inlineStr">
        <is>
          <t>MÖNSTERÅS</t>
        </is>
      </c>
      <c r="G61" t="n">
        <v>10.8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63761-2018</t>
        </is>
      </c>
      <c r="B62" s="1" t="n">
        <v>43418</v>
      </c>
      <c r="C62" s="1" t="n">
        <v>45170</v>
      </c>
      <c r="D62" t="inlineStr">
        <is>
          <t>KALMAR LÄN</t>
        </is>
      </c>
      <c r="E62" t="inlineStr">
        <is>
          <t>MÖNSTERÅS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64027-2018</t>
        </is>
      </c>
      <c r="B63" s="1" t="n">
        <v>43418</v>
      </c>
      <c r="C63" s="1" t="n">
        <v>45170</v>
      </c>
      <c r="D63" t="inlineStr">
        <is>
          <t>KALMAR LÄN</t>
        </is>
      </c>
      <c r="E63" t="inlineStr">
        <is>
          <t>MÖNSTERÅS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64037-2018</t>
        </is>
      </c>
      <c r="B64" s="1" t="n">
        <v>43418</v>
      </c>
      <c r="C64" s="1" t="n">
        <v>45170</v>
      </c>
      <c r="D64" t="inlineStr">
        <is>
          <t>KALMAR LÄN</t>
        </is>
      </c>
      <c r="E64" t="inlineStr">
        <is>
          <t>MÖNSTERÅS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60878-2018</t>
        </is>
      </c>
      <c r="B65" s="1" t="n">
        <v>43422</v>
      </c>
      <c r="C65" s="1" t="n">
        <v>45170</v>
      </c>
      <c r="D65" t="inlineStr">
        <is>
          <t>KALMAR LÄN</t>
        </is>
      </c>
      <c r="E65" t="inlineStr">
        <is>
          <t>MÖNSTERÅS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66590-2018</t>
        </is>
      </c>
      <c r="B66" s="1" t="n">
        <v>43430</v>
      </c>
      <c r="C66" s="1" t="n">
        <v>45170</v>
      </c>
      <c r="D66" t="inlineStr">
        <is>
          <t>KALMAR LÄN</t>
        </is>
      </c>
      <c r="E66" t="inlineStr">
        <is>
          <t>MÖNSTERÅS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67092-2018</t>
        </is>
      </c>
      <c r="B67" s="1" t="n">
        <v>43432</v>
      </c>
      <c r="C67" s="1" t="n">
        <v>45170</v>
      </c>
      <c r="D67" t="inlineStr">
        <is>
          <t>KALMAR LÄN</t>
        </is>
      </c>
      <c r="E67" t="inlineStr">
        <is>
          <t>MÖNSTERÅS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65715-2018</t>
        </is>
      </c>
      <c r="B68" s="1" t="n">
        <v>43433</v>
      </c>
      <c r="C68" s="1" t="n">
        <v>45170</v>
      </c>
      <c r="D68" t="inlineStr">
        <is>
          <t>KALMAR LÄN</t>
        </is>
      </c>
      <c r="E68" t="inlineStr">
        <is>
          <t>MÖNSTERÅS</t>
        </is>
      </c>
      <c r="F68" t="inlineStr">
        <is>
          <t>Övriga Aktiebolag</t>
        </is>
      </c>
      <c r="G68" t="n">
        <v>5.1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66927-2018</t>
        </is>
      </c>
      <c r="B69" s="1" t="n">
        <v>43438</v>
      </c>
      <c r="C69" s="1" t="n">
        <v>45170</v>
      </c>
      <c r="D69" t="inlineStr">
        <is>
          <t>KALMAR LÄN</t>
        </is>
      </c>
      <c r="E69" t="inlineStr">
        <is>
          <t>MÖNSTERÅS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68653-2018</t>
        </is>
      </c>
      <c r="B70" s="1" t="n">
        <v>43444</v>
      </c>
      <c r="C70" s="1" t="n">
        <v>45170</v>
      </c>
      <c r="D70" t="inlineStr">
        <is>
          <t>KALMAR LÄN</t>
        </is>
      </c>
      <c r="E70" t="inlineStr">
        <is>
          <t>MÖNSTERÅS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69710-2018</t>
        </is>
      </c>
      <c r="B71" s="1" t="n">
        <v>43444</v>
      </c>
      <c r="C71" s="1" t="n">
        <v>45170</v>
      </c>
      <c r="D71" t="inlineStr">
        <is>
          <t>KALMAR LÄN</t>
        </is>
      </c>
      <c r="E71" t="inlineStr">
        <is>
          <t>MÖNSTERÅS</t>
        </is>
      </c>
      <c r="G71" t="n">
        <v>5.3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69704-2018</t>
        </is>
      </c>
      <c r="B72" s="1" t="n">
        <v>43444</v>
      </c>
      <c r="C72" s="1" t="n">
        <v>45170</v>
      </c>
      <c r="D72" t="inlineStr">
        <is>
          <t>KALMAR LÄN</t>
        </is>
      </c>
      <c r="E72" t="inlineStr">
        <is>
          <t>MÖNSTERÅS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70330-2018</t>
        </is>
      </c>
      <c r="B73" s="1" t="n">
        <v>43446</v>
      </c>
      <c r="C73" s="1" t="n">
        <v>45170</v>
      </c>
      <c r="D73" t="inlineStr">
        <is>
          <t>KALMAR LÄN</t>
        </is>
      </c>
      <c r="E73" t="inlineStr">
        <is>
          <t>MÖNSTERÅS</t>
        </is>
      </c>
      <c r="F73" t="inlineStr">
        <is>
          <t>Övriga Aktiebolag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71441-2018</t>
        </is>
      </c>
      <c r="B74" s="1" t="n">
        <v>43451</v>
      </c>
      <c r="C74" s="1" t="n">
        <v>45170</v>
      </c>
      <c r="D74" t="inlineStr">
        <is>
          <t>KALMAR LÄN</t>
        </is>
      </c>
      <c r="E74" t="inlineStr">
        <is>
          <t>MÖNSTERÅS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1818-2019</t>
        </is>
      </c>
      <c r="B75" s="1" t="n">
        <v>43462</v>
      </c>
      <c r="C75" s="1" t="n">
        <v>45170</v>
      </c>
      <c r="D75" t="inlineStr">
        <is>
          <t>KALMAR LÄN</t>
        </is>
      </c>
      <c r="E75" t="inlineStr">
        <is>
          <t>MÖNSTERÅS</t>
        </is>
      </c>
      <c r="G75" t="n">
        <v>6.4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72595-2018</t>
        </is>
      </c>
      <c r="B76" s="1" t="n">
        <v>43462</v>
      </c>
      <c r="C76" s="1" t="n">
        <v>45170</v>
      </c>
      <c r="D76" t="inlineStr">
        <is>
          <t>KALMAR LÄN</t>
        </is>
      </c>
      <c r="E76" t="inlineStr">
        <is>
          <t>MÖNSTERÅS</t>
        </is>
      </c>
      <c r="G76" t="n">
        <v>4.6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1826-2019</t>
        </is>
      </c>
      <c r="B77" s="1" t="n">
        <v>43462</v>
      </c>
      <c r="C77" s="1" t="n">
        <v>45170</v>
      </c>
      <c r="D77" t="inlineStr">
        <is>
          <t>KALMAR LÄN</t>
        </is>
      </c>
      <c r="E77" t="inlineStr">
        <is>
          <t>MÖNSTERÅS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436-2019</t>
        </is>
      </c>
      <c r="B78" s="1" t="n">
        <v>43468</v>
      </c>
      <c r="C78" s="1" t="n">
        <v>45170</v>
      </c>
      <c r="D78" t="inlineStr">
        <is>
          <t>KALMAR LÄN</t>
        </is>
      </c>
      <c r="E78" t="inlineStr">
        <is>
          <t>MÖNSTERÅS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437-2019</t>
        </is>
      </c>
      <c r="B79" s="1" t="n">
        <v>43468</v>
      </c>
      <c r="C79" s="1" t="n">
        <v>45170</v>
      </c>
      <c r="D79" t="inlineStr">
        <is>
          <t>KALMAR LÄN</t>
        </is>
      </c>
      <c r="E79" t="inlineStr">
        <is>
          <t>MÖNSTERÅS</t>
        </is>
      </c>
      <c r="G79" t="n">
        <v>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439-2019</t>
        </is>
      </c>
      <c r="B80" s="1" t="n">
        <v>43468</v>
      </c>
      <c r="C80" s="1" t="n">
        <v>45170</v>
      </c>
      <c r="D80" t="inlineStr">
        <is>
          <t>KALMAR LÄN</t>
        </is>
      </c>
      <c r="E80" t="inlineStr">
        <is>
          <t>MÖNSTERÅS</t>
        </is>
      </c>
      <c r="G80" t="n">
        <v>7.1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4871-2019</t>
        </is>
      </c>
      <c r="B81" s="1" t="n">
        <v>43487</v>
      </c>
      <c r="C81" s="1" t="n">
        <v>45170</v>
      </c>
      <c r="D81" t="inlineStr">
        <is>
          <t>KALMAR LÄN</t>
        </is>
      </c>
      <c r="E81" t="inlineStr">
        <is>
          <t>MÖNSTERÅS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4893-2019</t>
        </is>
      </c>
      <c r="B82" s="1" t="n">
        <v>43487</v>
      </c>
      <c r="C82" s="1" t="n">
        <v>45170</v>
      </c>
      <c r="D82" t="inlineStr">
        <is>
          <t>KALMAR LÄN</t>
        </is>
      </c>
      <c r="E82" t="inlineStr">
        <is>
          <t>MÖNSTERÅS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6140-2019</t>
        </is>
      </c>
      <c r="B83" s="1" t="n">
        <v>43493</v>
      </c>
      <c r="C83" s="1" t="n">
        <v>45170</v>
      </c>
      <c r="D83" t="inlineStr">
        <is>
          <t>KALMAR LÄN</t>
        </is>
      </c>
      <c r="E83" t="inlineStr">
        <is>
          <t>MÖNSTERÅS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6879-2019</t>
        </is>
      </c>
      <c r="B84" s="1" t="n">
        <v>43495</v>
      </c>
      <c r="C84" s="1" t="n">
        <v>45170</v>
      </c>
      <c r="D84" t="inlineStr">
        <is>
          <t>KALMAR LÄN</t>
        </is>
      </c>
      <c r="E84" t="inlineStr">
        <is>
          <t>MÖNSTERÅS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6881-2019</t>
        </is>
      </c>
      <c r="B85" s="1" t="n">
        <v>43495</v>
      </c>
      <c r="C85" s="1" t="n">
        <v>45170</v>
      </c>
      <c r="D85" t="inlineStr">
        <is>
          <t>KALMAR LÄN</t>
        </is>
      </c>
      <c r="E85" t="inlineStr">
        <is>
          <t>MÖNSTERÅS</t>
        </is>
      </c>
      <c r="G85" t="n">
        <v>0.4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8554-2019</t>
        </is>
      </c>
      <c r="B86" s="1" t="n">
        <v>43502</v>
      </c>
      <c r="C86" s="1" t="n">
        <v>45170</v>
      </c>
      <c r="D86" t="inlineStr">
        <is>
          <t>KALMAR LÄN</t>
        </is>
      </c>
      <c r="E86" t="inlineStr">
        <is>
          <t>MÖNSTERÅS</t>
        </is>
      </c>
      <c r="F86" t="inlineStr">
        <is>
          <t>Kommuner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8553-2019</t>
        </is>
      </c>
      <c r="B87" s="1" t="n">
        <v>43502</v>
      </c>
      <c r="C87" s="1" t="n">
        <v>45170</v>
      </c>
      <c r="D87" t="inlineStr">
        <is>
          <t>KALMAR LÄN</t>
        </is>
      </c>
      <c r="E87" t="inlineStr">
        <is>
          <t>MÖNSTERÅS</t>
        </is>
      </c>
      <c r="F87" t="inlineStr">
        <is>
          <t>Kommuner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9059-2019</t>
        </is>
      </c>
      <c r="B88" s="1" t="n">
        <v>43504</v>
      </c>
      <c r="C88" s="1" t="n">
        <v>45170</v>
      </c>
      <c r="D88" t="inlineStr">
        <is>
          <t>KALMAR LÄN</t>
        </is>
      </c>
      <c r="E88" t="inlineStr">
        <is>
          <t>MÖNSTERÅS</t>
        </is>
      </c>
      <c r="G88" t="n">
        <v>7.5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9092-2019</t>
        </is>
      </c>
      <c r="B89" s="1" t="n">
        <v>43504</v>
      </c>
      <c r="C89" s="1" t="n">
        <v>45170</v>
      </c>
      <c r="D89" t="inlineStr">
        <is>
          <t>KALMAR LÄN</t>
        </is>
      </c>
      <c r="E89" t="inlineStr">
        <is>
          <t>MÖNSTERÅS</t>
        </is>
      </c>
      <c r="F89" t="inlineStr">
        <is>
          <t>Övriga Aktiebolag</t>
        </is>
      </c>
      <c r="G89" t="n">
        <v>5.5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9611-2019</t>
        </is>
      </c>
      <c r="B90" s="1" t="n">
        <v>43508</v>
      </c>
      <c r="C90" s="1" t="n">
        <v>45170</v>
      </c>
      <c r="D90" t="inlineStr">
        <is>
          <t>KALMAR LÄN</t>
        </is>
      </c>
      <c r="E90" t="inlineStr">
        <is>
          <t>MÖNSTERÅS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10809-2019</t>
        </is>
      </c>
      <c r="B91" s="1" t="n">
        <v>43514</v>
      </c>
      <c r="C91" s="1" t="n">
        <v>45170</v>
      </c>
      <c r="D91" t="inlineStr">
        <is>
          <t>KALMAR LÄN</t>
        </is>
      </c>
      <c r="E91" t="inlineStr">
        <is>
          <t>MÖNSTERÅS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11403-2019</t>
        </is>
      </c>
      <c r="B92" s="1" t="n">
        <v>43517</v>
      </c>
      <c r="C92" s="1" t="n">
        <v>45170</v>
      </c>
      <c r="D92" t="inlineStr">
        <is>
          <t>KALMAR LÄN</t>
        </is>
      </c>
      <c r="E92" t="inlineStr">
        <is>
          <t>MÖNSTERÅS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12802-2019</t>
        </is>
      </c>
      <c r="B93" s="1" t="n">
        <v>43529</v>
      </c>
      <c r="C93" s="1" t="n">
        <v>45170</v>
      </c>
      <c r="D93" t="inlineStr">
        <is>
          <t>KALMAR LÄN</t>
        </is>
      </c>
      <c r="E93" t="inlineStr">
        <is>
          <t>MÖNSTERÅS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13282-2019</t>
        </is>
      </c>
      <c r="B94" s="1" t="n">
        <v>43529</v>
      </c>
      <c r="C94" s="1" t="n">
        <v>45170</v>
      </c>
      <c r="D94" t="inlineStr">
        <is>
          <t>KALMAR LÄN</t>
        </is>
      </c>
      <c r="E94" t="inlineStr">
        <is>
          <t>MÖNSTERÅS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13748-2019</t>
        </is>
      </c>
      <c r="B95" s="1" t="n">
        <v>43531</v>
      </c>
      <c r="C95" s="1" t="n">
        <v>45170</v>
      </c>
      <c r="D95" t="inlineStr">
        <is>
          <t>KALMAR LÄN</t>
        </is>
      </c>
      <c r="E95" t="inlineStr">
        <is>
          <t>MÖNSTERÅS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14286-2019</t>
        </is>
      </c>
      <c r="B96" s="1" t="n">
        <v>43535</v>
      </c>
      <c r="C96" s="1" t="n">
        <v>45170</v>
      </c>
      <c r="D96" t="inlineStr">
        <is>
          <t>KALMAR LÄN</t>
        </is>
      </c>
      <c r="E96" t="inlineStr">
        <is>
          <t>MÖNSTERÅS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14991-2019</t>
        </is>
      </c>
      <c r="B97" s="1" t="n">
        <v>43537</v>
      </c>
      <c r="C97" s="1" t="n">
        <v>45170</v>
      </c>
      <c r="D97" t="inlineStr">
        <is>
          <t>KALMAR LÄN</t>
        </is>
      </c>
      <c r="E97" t="inlineStr">
        <is>
          <t>MÖNSTERÅS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15051-2019</t>
        </is>
      </c>
      <c r="B98" s="1" t="n">
        <v>43537</v>
      </c>
      <c r="C98" s="1" t="n">
        <v>45170</v>
      </c>
      <c r="D98" t="inlineStr">
        <is>
          <t>KALMAR LÄN</t>
        </is>
      </c>
      <c r="E98" t="inlineStr">
        <is>
          <t>MÖNSTERÅS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15202-2019</t>
        </is>
      </c>
      <c r="B99" s="1" t="n">
        <v>43542</v>
      </c>
      <c r="C99" s="1" t="n">
        <v>45170</v>
      </c>
      <c r="D99" t="inlineStr">
        <is>
          <t>KALMAR LÄN</t>
        </is>
      </c>
      <c r="E99" t="inlineStr">
        <is>
          <t>MÖNSTERÅS</t>
        </is>
      </c>
      <c r="G99" t="n">
        <v>7.9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16250-2019</t>
        </is>
      </c>
      <c r="B100" s="1" t="n">
        <v>43545</v>
      </c>
      <c r="C100" s="1" t="n">
        <v>45170</v>
      </c>
      <c r="D100" t="inlineStr">
        <is>
          <t>KALMAR LÄN</t>
        </is>
      </c>
      <c r="E100" t="inlineStr">
        <is>
          <t>MÖNSTERÅS</t>
        </is>
      </c>
      <c r="G100" t="n">
        <v>5.4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19089-2019</t>
        </is>
      </c>
      <c r="B101" s="1" t="n">
        <v>43564</v>
      </c>
      <c r="C101" s="1" t="n">
        <v>45170</v>
      </c>
      <c r="D101" t="inlineStr">
        <is>
          <t>KALMAR LÄN</t>
        </is>
      </c>
      <c r="E101" t="inlineStr">
        <is>
          <t>MÖNSTERÅS</t>
        </is>
      </c>
      <c r="F101" t="inlineStr">
        <is>
          <t>Kommuner</t>
        </is>
      </c>
      <c r="G101" t="n">
        <v>7.4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19087-2019</t>
        </is>
      </c>
      <c r="B102" s="1" t="n">
        <v>43564</v>
      </c>
      <c r="C102" s="1" t="n">
        <v>45170</v>
      </c>
      <c r="D102" t="inlineStr">
        <is>
          <t>KALMAR LÄN</t>
        </is>
      </c>
      <c r="E102" t="inlineStr">
        <is>
          <t>MÖNSTERÅS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20056-2019</t>
        </is>
      </c>
      <c r="B103" s="1" t="n">
        <v>43570</v>
      </c>
      <c r="C103" s="1" t="n">
        <v>45170</v>
      </c>
      <c r="D103" t="inlineStr">
        <is>
          <t>KALMAR LÄN</t>
        </is>
      </c>
      <c r="E103" t="inlineStr">
        <is>
          <t>MÖNSTERÅS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20430-2019</t>
        </is>
      </c>
      <c r="B104" s="1" t="n">
        <v>43571</v>
      </c>
      <c r="C104" s="1" t="n">
        <v>45170</v>
      </c>
      <c r="D104" t="inlineStr">
        <is>
          <t>KALMAR LÄN</t>
        </is>
      </c>
      <c r="E104" t="inlineStr">
        <is>
          <t>MÖNSTERÅS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21187-2019</t>
        </is>
      </c>
      <c r="B105" s="1" t="n">
        <v>43579</v>
      </c>
      <c r="C105" s="1" t="n">
        <v>45170</v>
      </c>
      <c r="D105" t="inlineStr">
        <is>
          <t>KALMAR LÄN</t>
        </is>
      </c>
      <c r="E105" t="inlineStr">
        <is>
          <t>MÖNSTERÅS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21140-2019</t>
        </is>
      </c>
      <c r="B106" s="1" t="n">
        <v>43579</v>
      </c>
      <c r="C106" s="1" t="n">
        <v>45170</v>
      </c>
      <c r="D106" t="inlineStr">
        <is>
          <t>KALMAR LÄN</t>
        </is>
      </c>
      <c r="E106" t="inlineStr">
        <is>
          <t>MÖNSTERÅS</t>
        </is>
      </c>
      <c r="G106" t="n">
        <v>3.2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21909-2019</t>
        </is>
      </c>
      <c r="B107" s="1" t="n">
        <v>43584</v>
      </c>
      <c r="C107" s="1" t="n">
        <v>45170</v>
      </c>
      <c r="D107" t="inlineStr">
        <is>
          <t>KALMAR LÄN</t>
        </is>
      </c>
      <c r="E107" t="inlineStr">
        <is>
          <t>MÖNSTERÅS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21926-2019</t>
        </is>
      </c>
      <c r="B108" s="1" t="n">
        <v>43584</v>
      </c>
      <c r="C108" s="1" t="n">
        <v>45170</v>
      </c>
      <c r="D108" t="inlineStr">
        <is>
          <t>KALMAR LÄN</t>
        </is>
      </c>
      <c r="E108" t="inlineStr">
        <is>
          <t>MÖNSTERÅS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21912-2019</t>
        </is>
      </c>
      <c r="B109" s="1" t="n">
        <v>43584</v>
      </c>
      <c r="C109" s="1" t="n">
        <v>45170</v>
      </c>
      <c r="D109" t="inlineStr">
        <is>
          <t>KALMAR LÄN</t>
        </is>
      </c>
      <c r="E109" t="inlineStr">
        <is>
          <t>MÖNSTERÅS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24054-2019</t>
        </is>
      </c>
      <c r="B110" s="1" t="n">
        <v>43598</v>
      </c>
      <c r="C110" s="1" t="n">
        <v>45170</v>
      </c>
      <c r="D110" t="inlineStr">
        <is>
          <t>KALMAR LÄN</t>
        </is>
      </c>
      <c r="E110" t="inlineStr">
        <is>
          <t>MÖNSTERÅS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24822-2019</t>
        </is>
      </c>
      <c r="B111" s="1" t="n">
        <v>43602</v>
      </c>
      <c r="C111" s="1" t="n">
        <v>45170</v>
      </c>
      <c r="D111" t="inlineStr">
        <is>
          <t>KALMAR LÄN</t>
        </is>
      </c>
      <c r="E111" t="inlineStr">
        <is>
          <t>MÖNSTERÅS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24950-2019</t>
        </is>
      </c>
      <c r="B112" s="1" t="n">
        <v>43602</v>
      </c>
      <c r="C112" s="1" t="n">
        <v>45170</v>
      </c>
      <c r="D112" t="inlineStr">
        <is>
          <t>KALMAR LÄN</t>
        </is>
      </c>
      <c r="E112" t="inlineStr">
        <is>
          <t>MÖNSTERÅS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25173-2019</t>
        </is>
      </c>
      <c r="B113" s="1" t="n">
        <v>43605</v>
      </c>
      <c r="C113" s="1" t="n">
        <v>45170</v>
      </c>
      <c r="D113" t="inlineStr">
        <is>
          <t>KALMAR LÄN</t>
        </is>
      </c>
      <c r="E113" t="inlineStr">
        <is>
          <t>MÖNSTERÅS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25906-2019</t>
        </is>
      </c>
      <c r="B114" s="1" t="n">
        <v>43608</v>
      </c>
      <c r="C114" s="1" t="n">
        <v>45170</v>
      </c>
      <c r="D114" t="inlineStr">
        <is>
          <t>KALMAR LÄN</t>
        </is>
      </c>
      <c r="E114" t="inlineStr">
        <is>
          <t>MÖNSTERÅS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26936-2019</t>
        </is>
      </c>
      <c r="B115" s="1" t="n">
        <v>43613</v>
      </c>
      <c r="C115" s="1" t="n">
        <v>45170</v>
      </c>
      <c r="D115" t="inlineStr">
        <is>
          <t>KALMAR LÄN</t>
        </is>
      </c>
      <c r="E115" t="inlineStr">
        <is>
          <t>MÖNSTERÅS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26934-2019</t>
        </is>
      </c>
      <c r="B116" s="1" t="n">
        <v>43613</v>
      </c>
      <c r="C116" s="1" t="n">
        <v>45170</v>
      </c>
      <c r="D116" t="inlineStr">
        <is>
          <t>KALMAR LÄN</t>
        </is>
      </c>
      <c r="E116" t="inlineStr">
        <is>
          <t>MÖNSTERÅS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27129-2019</t>
        </is>
      </c>
      <c r="B117" s="1" t="n">
        <v>43614</v>
      </c>
      <c r="C117" s="1" t="n">
        <v>45170</v>
      </c>
      <c r="D117" t="inlineStr">
        <is>
          <t>KALMAR LÄN</t>
        </is>
      </c>
      <c r="E117" t="inlineStr">
        <is>
          <t>MÖNSTERÅS</t>
        </is>
      </c>
      <c r="G117" t="n">
        <v>3.8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27526-2019</t>
        </is>
      </c>
      <c r="B118" s="1" t="n">
        <v>43619</v>
      </c>
      <c r="C118" s="1" t="n">
        <v>45170</v>
      </c>
      <c r="D118" t="inlineStr">
        <is>
          <t>KALMAR LÄN</t>
        </is>
      </c>
      <c r="E118" t="inlineStr">
        <is>
          <t>MÖNSTERÅS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27556-2019</t>
        </is>
      </c>
      <c r="B119" s="1" t="n">
        <v>43619</v>
      </c>
      <c r="C119" s="1" t="n">
        <v>45170</v>
      </c>
      <c r="D119" t="inlineStr">
        <is>
          <t>KALMAR LÄN</t>
        </is>
      </c>
      <c r="E119" t="inlineStr">
        <is>
          <t>MÖNSTERÅS</t>
        </is>
      </c>
      <c r="G119" t="n">
        <v>6.4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27904-2019</t>
        </is>
      </c>
      <c r="B120" s="1" t="n">
        <v>43620</v>
      </c>
      <c r="C120" s="1" t="n">
        <v>45170</v>
      </c>
      <c r="D120" t="inlineStr">
        <is>
          <t>KALMAR LÄN</t>
        </is>
      </c>
      <c r="E120" t="inlineStr">
        <is>
          <t>MÖNSTERÅS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28820-2019</t>
        </is>
      </c>
      <c r="B121" s="1" t="n">
        <v>43627</v>
      </c>
      <c r="C121" s="1" t="n">
        <v>45170</v>
      </c>
      <c r="D121" t="inlineStr">
        <is>
          <t>KALMAR LÄN</t>
        </is>
      </c>
      <c r="E121" t="inlineStr">
        <is>
          <t>MÖNSTERÅS</t>
        </is>
      </c>
      <c r="G121" t="n">
        <v>7.7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28771-2019</t>
        </is>
      </c>
      <c r="B122" s="1" t="n">
        <v>43627</v>
      </c>
      <c r="C122" s="1" t="n">
        <v>45170</v>
      </c>
      <c r="D122" t="inlineStr">
        <is>
          <t>KALMAR LÄN</t>
        </is>
      </c>
      <c r="E122" t="inlineStr">
        <is>
          <t>MÖNSTERÅS</t>
        </is>
      </c>
      <c r="G122" t="n">
        <v>6.3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30340-2019</t>
        </is>
      </c>
      <c r="B123" s="1" t="n">
        <v>43634</v>
      </c>
      <c r="C123" s="1" t="n">
        <v>45170</v>
      </c>
      <c r="D123" t="inlineStr">
        <is>
          <t>KALMAR LÄN</t>
        </is>
      </c>
      <c r="E123" t="inlineStr">
        <is>
          <t>MÖNSTERÅS</t>
        </is>
      </c>
      <c r="G123" t="n">
        <v>8.6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31141-2019</t>
        </is>
      </c>
      <c r="B124" s="1" t="n">
        <v>43640</v>
      </c>
      <c r="C124" s="1" t="n">
        <v>45170</v>
      </c>
      <c r="D124" t="inlineStr">
        <is>
          <t>KALMAR LÄN</t>
        </is>
      </c>
      <c r="E124" t="inlineStr">
        <is>
          <t>MÖNSTERÅS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34727-2019</t>
        </is>
      </c>
      <c r="B125" s="1" t="n">
        <v>43648</v>
      </c>
      <c r="C125" s="1" t="n">
        <v>45170</v>
      </c>
      <c r="D125" t="inlineStr">
        <is>
          <t>KALMAR LÄN</t>
        </is>
      </c>
      <c r="E125" t="inlineStr">
        <is>
          <t>MÖNSTERÅS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35596-2019</t>
        </is>
      </c>
      <c r="B126" s="1" t="n">
        <v>43655</v>
      </c>
      <c r="C126" s="1" t="n">
        <v>45170</v>
      </c>
      <c r="D126" t="inlineStr">
        <is>
          <t>KALMAR LÄN</t>
        </is>
      </c>
      <c r="E126" t="inlineStr">
        <is>
          <t>MÖNSTERÅS</t>
        </is>
      </c>
      <c r="F126" t="inlineStr">
        <is>
          <t>Övriga Aktiebolag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35627-2019</t>
        </is>
      </c>
      <c r="B127" s="1" t="n">
        <v>43655</v>
      </c>
      <c r="C127" s="1" t="n">
        <v>45170</v>
      </c>
      <c r="D127" t="inlineStr">
        <is>
          <t>KALMAR LÄN</t>
        </is>
      </c>
      <c r="E127" t="inlineStr">
        <is>
          <t>MÖNSTERÅS</t>
        </is>
      </c>
      <c r="F127" t="inlineStr">
        <is>
          <t>Övriga Aktiebolag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35602-2019</t>
        </is>
      </c>
      <c r="B128" s="1" t="n">
        <v>43655</v>
      </c>
      <c r="C128" s="1" t="n">
        <v>45170</v>
      </c>
      <c r="D128" t="inlineStr">
        <is>
          <t>KALMAR LÄN</t>
        </is>
      </c>
      <c r="E128" t="inlineStr">
        <is>
          <t>MÖNSTERÅS</t>
        </is>
      </c>
      <c r="F128" t="inlineStr">
        <is>
          <t>Övriga Aktiebolag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35645-2019</t>
        </is>
      </c>
      <c r="B129" s="1" t="n">
        <v>43655</v>
      </c>
      <c r="C129" s="1" t="n">
        <v>45170</v>
      </c>
      <c r="D129" t="inlineStr">
        <is>
          <t>KALMAR LÄN</t>
        </is>
      </c>
      <c r="E129" t="inlineStr">
        <is>
          <t>MÖNSTERÅS</t>
        </is>
      </c>
      <c r="F129" t="inlineStr">
        <is>
          <t>Övriga Aktiebolag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35637-2019</t>
        </is>
      </c>
      <c r="B130" s="1" t="n">
        <v>43655</v>
      </c>
      <c r="C130" s="1" t="n">
        <v>45170</v>
      </c>
      <c r="D130" t="inlineStr">
        <is>
          <t>KALMAR LÄN</t>
        </is>
      </c>
      <c r="E130" t="inlineStr">
        <is>
          <t>MÖNSTERÅS</t>
        </is>
      </c>
      <c r="F130" t="inlineStr">
        <is>
          <t>Övriga Aktiebolag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38059-2019</t>
        </is>
      </c>
      <c r="B131" s="1" t="n">
        <v>43683</v>
      </c>
      <c r="C131" s="1" t="n">
        <v>45170</v>
      </c>
      <c r="D131" t="inlineStr">
        <is>
          <t>KALMAR LÄN</t>
        </is>
      </c>
      <c r="E131" t="inlineStr">
        <is>
          <t>MÖNSTERÅS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38377-2019</t>
        </is>
      </c>
      <c r="B132" s="1" t="n">
        <v>43683</v>
      </c>
      <c r="C132" s="1" t="n">
        <v>45170</v>
      </c>
      <c r="D132" t="inlineStr">
        <is>
          <t>KALMAR LÄN</t>
        </is>
      </c>
      <c r="E132" t="inlineStr">
        <is>
          <t>MÖNSTERÅS</t>
        </is>
      </c>
      <c r="G132" t="n">
        <v>3.3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38057-2019</t>
        </is>
      </c>
      <c r="B133" s="1" t="n">
        <v>43683</v>
      </c>
      <c r="C133" s="1" t="n">
        <v>45170</v>
      </c>
      <c r="D133" t="inlineStr">
        <is>
          <t>KALMAR LÄN</t>
        </is>
      </c>
      <c r="E133" t="inlineStr">
        <is>
          <t>MÖNSTERÅS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38055-2019</t>
        </is>
      </c>
      <c r="B134" s="1" t="n">
        <v>43683</v>
      </c>
      <c r="C134" s="1" t="n">
        <v>45170</v>
      </c>
      <c r="D134" t="inlineStr">
        <is>
          <t>KALMAR LÄN</t>
        </is>
      </c>
      <c r="E134" t="inlineStr">
        <is>
          <t>MÖNSTERÅS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38062-2019</t>
        </is>
      </c>
      <c r="B135" s="1" t="n">
        <v>43683</v>
      </c>
      <c r="C135" s="1" t="n">
        <v>45170</v>
      </c>
      <c r="D135" t="inlineStr">
        <is>
          <t>KALMAR LÄN</t>
        </is>
      </c>
      <c r="E135" t="inlineStr">
        <is>
          <t>MÖNSTERÅS</t>
        </is>
      </c>
      <c r="G135" t="n">
        <v>11.2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38339-2019</t>
        </is>
      </c>
      <c r="B136" s="1" t="n">
        <v>43685</v>
      </c>
      <c r="C136" s="1" t="n">
        <v>45170</v>
      </c>
      <c r="D136" t="inlineStr">
        <is>
          <t>KALMAR LÄN</t>
        </is>
      </c>
      <c r="E136" t="inlineStr">
        <is>
          <t>MÖNSTERÅS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38935-2019</t>
        </is>
      </c>
      <c r="B137" s="1" t="n">
        <v>43689</v>
      </c>
      <c r="C137" s="1" t="n">
        <v>45170</v>
      </c>
      <c r="D137" t="inlineStr">
        <is>
          <t>KALMAR LÄN</t>
        </is>
      </c>
      <c r="E137" t="inlineStr">
        <is>
          <t>MÖNSTERÅS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39153-2019</t>
        </is>
      </c>
      <c r="B138" s="1" t="n">
        <v>43690</v>
      </c>
      <c r="C138" s="1" t="n">
        <v>45170</v>
      </c>
      <c r="D138" t="inlineStr">
        <is>
          <t>KALMAR LÄN</t>
        </is>
      </c>
      <c r="E138" t="inlineStr">
        <is>
          <t>MÖNSTERÅS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39617-2019</t>
        </is>
      </c>
      <c r="B139" s="1" t="n">
        <v>43691</v>
      </c>
      <c r="C139" s="1" t="n">
        <v>45170</v>
      </c>
      <c r="D139" t="inlineStr">
        <is>
          <t>KALMAR LÄN</t>
        </is>
      </c>
      <c r="E139" t="inlineStr">
        <is>
          <t>MÖNSTERÅS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39622-2019</t>
        </is>
      </c>
      <c r="B140" s="1" t="n">
        <v>43691</v>
      </c>
      <c r="C140" s="1" t="n">
        <v>45170</v>
      </c>
      <c r="D140" t="inlineStr">
        <is>
          <t>KALMAR LÄN</t>
        </is>
      </c>
      <c r="E140" t="inlineStr">
        <is>
          <t>MÖNSTERÅS</t>
        </is>
      </c>
      <c r="G140" t="n">
        <v>3.6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39614-2019</t>
        </is>
      </c>
      <c r="B141" s="1" t="n">
        <v>43691</v>
      </c>
      <c r="C141" s="1" t="n">
        <v>45170</v>
      </c>
      <c r="D141" t="inlineStr">
        <is>
          <t>KALMAR LÄN</t>
        </is>
      </c>
      <c r="E141" t="inlineStr">
        <is>
          <t>MÖNSTERÅS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39887-2019</t>
        </is>
      </c>
      <c r="B142" s="1" t="n">
        <v>43692</v>
      </c>
      <c r="C142" s="1" t="n">
        <v>45170</v>
      </c>
      <c r="D142" t="inlineStr">
        <is>
          <t>KALMAR LÄN</t>
        </is>
      </c>
      <c r="E142" t="inlineStr">
        <is>
          <t>MÖNSTERÅS</t>
        </is>
      </c>
      <c r="G142" t="n">
        <v>8.9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39928-2019</t>
        </is>
      </c>
      <c r="B143" s="1" t="n">
        <v>43692</v>
      </c>
      <c r="C143" s="1" t="n">
        <v>45170</v>
      </c>
      <c r="D143" t="inlineStr">
        <is>
          <t>KALMAR LÄN</t>
        </is>
      </c>
      <c r="E143" t="inlineStr">
        <is>
          <t>MÖNSTERÅS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39890-2019</t>
        </is>
      </c>
      <c r="B144" s="1" t="n">
        <v>43692</v>
      </c>
      <c r="C144" s="1" t="n">
        <v>45170</v>
      </c>
      <c r="D144" t="inlineStr">
        <is>
          <t>KALMAR LÄN</t>
        </is>
      </c>
      <c r="E144" t="inlineStr">
        <is>
          <t>MÖNSTERÅS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40189-2019</t>
        </is>
      </c>
      <c r="B145" s="1" t="n">
        <v>43693</v>
      </c>
      <c r="C145" s="1" t="n">
        <v>45170</v>
      </c>
      <c r="D145" t="inlineStr">
        <is>
          <t>KALMAR LÄN</t>
        </is>
      </c>
      <c r="E145" t="inlineStr">
        <is>
          <t>MÖNSTERÅS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40866-2019</t>
        </is>
      </c>
      <c r="B146" s="1" t="n">
        <v>43693</v>
      </c>
      <c r="C146" s="1" t="n">
        <v>45170</v>
      </c>
      <c r="D146" t="inlineStr">
        <is>
          <t>KALMAR LÄN</t>
        </is>
      </c>
      <c r="E146" t="inlineStr">
        <is>
          <t>MÖNSTERÅS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40414-2019</t>
        </is>
      </c>
      <c r="B147" s="1" t="n">
        <v>43696</v>
      </c>
      <c r="C147" s="1" t="n">
        <v>45170</v>
      </c>
      <c r="D147" t="inlineStr">
        <is>
          <t>KALMAR LÄN</t>
        </is>
      </c>
      <c r="E147" t="inlineStr">
        <is>
          <t>MÖNSTERÅS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41604-2019</t>
        </is>
      </c>
      <c r="B148" s="1" t="n">
        <v>43699</v>
      </c>
      <c r="C148" s="1" t="n">
        <v>45170</v>
      </c>
      <c r="D148" t="inlineStr">
        <is>
          <t>KALMAR LÄN</t>
        </is>
      </c>
      <c r="E148" t="inlineStr">
        <is>
          <t>MÖNSTERÅS</t>
        </is>
      </c>
      <c r="G148" t="n">
        <v>5.9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41625-2019</t>
        </is>
      </c>
      <c r="B149" s="1" t="n">
        <v>43699</v>
      </c>
      <c r="C149" s="1" t="n">
        <v>45170</v>
      </c>
      <c r="D149" t="inlineStr">
        <is>
          <t>KALMAR LÄN</t>
        </is>
      </c>
      <c r="E149" t="inlineStr">
        <is>
          <t>MÖNSTERÅS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41971-2019</t>
        </is>
      </c>
      <c r="B150" s="1" t="n">
        <v>43700</v>
      </c>
      <c r="C150" s="1" t="n">
        <v>45170</v>
      </c>
      <c r="D150" t="inlineStr">
        <is>
          <t>KALMAR LÄN</t>
        </is>
      </c>
      <c r="E150" t="inlineStr">
        <is>
          <t>MÖNSTERÅS</t>
        </is>
      </c>
      <c r="G150" t="n">
        <v>3.6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41990-2019</t>
        </is>
      </c>
      <c r="B151" s="1" t="n">
        <v>43700</v>
      </c>
      <c r="C151" s="1" t="n">
        <v>45170</v>
      </c>
      <c r="D151" t="inlineStr">
        <is>
          <t>KALMAR LÄN</t>
        </is>
      </c>
      <c r="E151" t="inlineStr">
        <is>
          <t>MÖNSTERÅS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42008-2019</t>
        </is>
      </c>
      <c r="B152" s="1" t="n">
        <v>43700</v>
      </c>
      <c r="C152" s="1" t="n">
        <v>45170</v>
      </c>
      <c r="D152" t="inlineStr">
        <is>
          <t>KALMAR LÄN</t>
        </is>
      </c>
      <c r="E152" t="inlineStr">
        <is>
          <t>MÖNSTERÅS</t>
        </is>
      </c>
      <c r="G152" t="n">
        <v>19.3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42180-2019</t>
        </is>
      </c>
      <c r="B153" s="1" t="n">
        <v>43703</v>
      </c>
      <c r="C153" s="1" t="n">
        <v>45170</v>
      </c>
      <c r="D153" t="inlineStr">
        <is>
          <t>KALMAR LÄN</t>
        </is>
      </c>
      <c r="E153" t="inlineStr">
        <is>
          <t>MÖNSTERÅS</t>
        </is>
      </c>
      <c r="G153" t="n">
        <v>3.8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42184-2019</t>
        </is>
      </c>
      <c r="B154" s="1" t="n">
        <v>43703</v>
      </c>
      <c r="C154" s="1" t="n">
        <v>45170</v>
      </c>
      <c r="D154" t="inlineStr">
        <is>
          <t>KALMAR LÄN</t>
        </is>
      </c>
      <c r="E154" t="inlineStr">
        <is>
          <t>MÖNSTERÅS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42587-2019</t>
        </is>
      </c>
      <c r="B155" s="1" t="n">
        <v>43704</v>
      </c>
      <c r="C155" s="1" t="n">
        <v>45170</v>
      </c>
      <c r="D155" t="inlineStr">
        <is>
          <t>KALMAR LÄN</t>
        </is>
      </c>
      <c r="E155" t="inlineStr">
        <is>
          <t>MÖNSTERÅS</t>
        </is>
      </c>
      <c r="G155" t="n">
        <v>6.4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42679-2019</t>
        </is>
      </c>
      <c r="B156" s="1" t="n">
        <v>43704</v>
      </c>
      <c r="C156" s="1" t="n">
        <v>45170</v>
      </c>
      <c r="D156" t="inlineStr">
        <is>
          <t>KALMAR LÄN</t>
        </is>
      </c>
      <c r="E156" t="inlineStr">
        <is>
          <t>MÖNSTERÅS</t>
        </is>
      </c>
      <c r="G156" t="n">
        <v>6.5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43009-2019</t>
        </is>
      </c>
      <c r="B157" s="1" t="n">
        <v>43705</v>
      </c>
      <c r="C157" s="1" t="n">
        <v>45170</v>
      </c>
      <c r="D157" t="inlineStr">
        <is>
          <t>KALMAR LÄN</t>
        </is>
      </c>
      <c r="E157" t="inlineStr">
        <is>
          <t>MÖNSTERÅS</t>
        </is>
      </c>
      <c r="G157" t="n">
        <v>7.7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42996-2019</t>
        </is>
      </c>
      <c r="B158" s="1" t="n">
        <v>43705</v>
      </c>
      <c r="C158" s="1" t="n">
        <v>45170</v>
      </c>
      <c r="D158" t="inlineStr">
        <is>
          <t>KALMAR LÄN</t>
        </is>
      </c>
      <c r="E158" t="inlineStr">
        <is>
          <t>MÖNSTERÅS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43323-2019</t>
        </is>
      </c>
      <c r="B159" s="1" t="n">
        <v>43706</v>
      </c>
      <c r="C159" s="1" t="n">
        <v>45170</v>
      </c>
      <c r="D159" t="inlineStr">
        <is>
          <t>KALMAR LÄN</t>
        </is>
      </c>
      <c r="E159" t="inlineStr">
        <is>
          <t>MÖNSTERÅS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43464-2019</t>
        </is>
      </c>
      <c r="B160" s="1" t="n">
        <v>43706</v>
      </c>
      <c r="C160" s="1" t="n">
        <v>45170</v>
      </c>
      <c r="D160" t="inlineStr">
        <is>
          <t>KALMAR LÄN</t>
        </is>
      </c>
      <c r="E160" t="inlineStr">
        <is>
          <t>MÖNSTERÅS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43452-2019</t>
        </is>
      </c>
      <c r="B161" s="1" t="n">
        <v>43706</v>
      </c>
      <c r="C161" s="1" t="n">
        <v>45170</v>
      </c>
      <c r="D161" t="inlineStr">
        <is>
          <t>KALMAR LÄN</t>
        </is>
      </c>
      <c r="E161" t="inlineStr">
        <is>
          <t>MÖNSTERÅS</t>
        </is>
      </c>
      <c r="G161" t="n">
        <v>10.3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45624-2019</t>
        </is>
      </c>
      <c r="B162" s="1" t="n">
        <v>43711</v>
      </c>
      <c r="C162" s="1" t="n">
        <v>45170</v>
      </c>
      <c r="D162" t="inlineStr">
        <is>
          <t>KALMAR LÄN</t>
        </is>
      </c>
      <c r="E162" t="inlineStr">
        <is>
          <t>MÖNSTERÅS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45210-2019</t>
        </is>
      </c>
      <c r="B163" s="1" t="n">
        <v>43713</v>
      </c>
      <c r="C163" s="1" t="n">
        <v>45170</v>
      </c>
      <c r="D163" t="inlineStr">
        <is>
          <t>KALMAR LÄN</t>
        </is>
      </c>
      <c r="E163" t="inlineStr">
        <is>
          <t>MÖNSTERÅS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45461-2019</t>
        </is>
      </c>
      <c r="B164" s="1" t="n">
        <v>43714</v>
      </c>
      <c r="C164" s="1" t="n">
        <v>45170</v>
      </c>
      <c r="D164" t="inlineStr">
        <is>
          <t>KALMAR LÄN</t>
        </is>
      </c>
      <c r="E164" t="inlineStr">
        <is>
          <t>MÖNSTERÅS</t>
        </is>
      </c>
      <c r="G164" t="n">
        <v>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45282-2019</t>
        </is>
      </c>
      <c r="B165" s="1" t="n">
        <v>43714</v>
      </c>
      <c r="C165" s="1" t="n">
        <v>45170</v>
      </c>
      <c r="D165" t="inlineStr">
        <is>
          <t>KALMAR LÄN</t>
        </is>
      </c>
      <c r="E165" t="inlineStr">
        <is>
          <t>MÖNSTERÅS</t>
        </is>
      </c>
      <c r="G165" t="n">
        <v>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46847-2019</t>
        </is>
      </c>
      <c r="B166" s="1" t="n">
        <v>43720</v>
      </c>
      <c r="C166" s="1" t="n">
        <v>45170</v>
      </c>
      <c r="D166" t="inlineStr">
        <is>
          <t>KALMAR LÄN</t>
        </is>
      </c>
      <c r="E166" t="inlineStr">
        <is>
          <t>MÖNSTERÅS</t>
        </is>
      </c>
      <c r="G166" t="n">
        <v>7.2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47659-2019</t>
        </is>
      </c>
      <c r="B167" s="1" t="n">
        <v>43724</v>
      </c>
      <c r="C167" s="1" t="n">
        <v>45170</v>
      </c>
      <c r="D167" t="inlineStr">
        <is>
          <t>KALMAR LÄN</t>
        </is>
      </c>
      <c r="E167" t="inlineStr">
        <is>
          <t>MÖNSTERÅS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49124-2019</t>
        </is>
      </c>
      <c r="B168" s="1" t="n">
        <v>43731</v>
      </c>
      <c r="C168" s="1" t="n">
        <v>45170</v>
      </c>
      <c r="D168" t="inlineStr">
        <is>
          <t>KALMAR LÄN</t>
        </is>
      </c>
      <c r="E168" t="inlineStr">
        <is>
          <t>MÖNSTERÅS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50051-2019</t>
        </is>
      </c>
      <c r="B169" s="1" t="n">
        <v>43733</v>
      </c>
      <c r="C169" s="1" t="n">
        <v>45170</v>
      </c>
      <c r="D169" t="inlineStr">
        <is>
          <t>KALMAR LÄN</t>
        </is>
      </c>
      <c r="E169" t="inlineStr">
        <is>
          <t>MÖNSTERÅS</t>
        </is>
      </c>
      <c r="G169" t="n">
        <v>5.6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50336-2019</t>
        </is>
      </c>
      <c r="B170" s="1" t="n">
        <v>43735</v>
      </c>
      <c r="C170" s="1" t="n">
        <v>45170</v>
      </c>
      <c r="D170" t="inlineStr">
        <is>
          <t>KALMAR LÄN</t>
        </is>
      </c>
      <c r="E170" t="inlineStr">
        <is>
          <t>MÖNSTERÅS</t>
        </is>
      </c>
      <c r="G170" t="n">
        <v>5.6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52553-2019</t>
        </is>
      </c>
      <c r="B171" s="1" t="n">
        <v>43745</v>
      </c>
      <c r="C171" s="1" t="n">
        <v>45170</v>
      </c>
      <c r="D171" t="inlineStr">
        <is>
          <t>KALMAR LÄN</t>
        </is>
      </c>
      <c r="E171" t="inlineStr">
        <is>
          <t>MÖNSTERÅS</t>
        </is>
      </c>
      <c r="F171" t="inlineStr">
        <is>
          <t>Kommuner</t>
        </is>
      </c>
      <c r="G171" t="n">
        <v>3.5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52554-2019</t>
        </is>
      </c>
      <c r="B172" s="1" t="n">
        <v>43745</v>
      </c>
      <c r="C172" s="1" t="n">
        <v>45170</v>
      </c>
      <c r="D172" t="inlineStr">
        <is>
          <t>KALMAR LÄN</t>
        </is>
      </c>
      <c r="E172" t="inlineStr">
        <is>
          <t>MÖNSTERÅS</t>
        </is>
      </c>
      <c r="F172" t="inlineStr">
        <is>
          <t>Kommuner</t>
        </is>
      </c>
      <c r="G172" t="n">
        <v>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53538-2019</t>
        </is>
      </c>
      <c r="B173" s="1" t="n">
        <v>43749</v>
      </c>
      <c r="C173" s="1" t="n">
        <v>45170</v>
      </c>
      <c r="D173" t="inlineStr">
        <is>
          <t>KALMAR LÄN</t>
        </is>
      </c>
      <c r="E173" t="inlineStr">
        <is>
          <t>MÖNSTERÅS</t>
        </is>
      </c>
      <c r="G173" t="n">
        <v>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57293-2019</t>
        </is>
      </c>
      <c r="B174" s="1" t="n">
        <v>43760</v>
      </c>
      <c r="C174" s="1" t="n">
        <v>45170</v>
      </c>
      <c r="D174" t="inlineStr">
        <is>
          <t>KALMAR LÄN</t>
        </is>
      </c>
      <c r="E174" t="inlineStr">
        <is>
          <t>MÖNSTERÅS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57285-2019</t>
        </is>
      </c>
      <c r="B175" s="1" t="n">
        <v>43760</v>
      </c>
      <c r="C175" s="1" t="n">
        <v>45170</v>
      </c>
      <c r="D175" t="inlineStr">
        <is>
          <t>KALMAR LÄN</t>
        </is>
      </c>
      <c r="E175" t="inlineStr">
        <is>
          <t>MÖNSTERÅS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56560-2019</t>
        </is>
      </c>
      <c r="B176" s="1" t="n">
        <v>43763</v>
      </c>
      <c r="C176" s="1" t="n">
        <v>45170</v>
      </c>
      <c r="D176" t="inlineStr">
        <is>
          <t>KALMAR LÄN</t>
        </is>
      </c>
      <c r="E176" t="inlineStr">
        <is>
          <t>MÖNSTERÅS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56575-2019</t>
        </is>
      </c>
      <c r="B177" s="1" t="n">
        <v>43763</v>
      </c>
      <c r="C177" s="1" t="n">
        <v>45170</v>
      </c>
      <c r="D177" t="inlineStr">
        <is>
          <t>KALMAR LÄN</t>
        </is>
      </c>
      <c r="E177" t="inlineStr">
        <is>
          <t>MÖNSTERÅS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56632-2019</t>
        </is>
      </c>
      <c r="B178" s="1" t="n">
        <v>43763</v>
      </c>
      <c r="C178" s="1" t="n">
        <v>45170</v>
      </c>
      <c r="D178" t="inlineStr">
        <is>
          <t>KALMAR LÄN</t>
        </is>
      </c>
      <c r="E178" t="inlineStr">
        <is>
          <t>MÖNSTERÅS</t>
        </is>
      </c>
      <c r="G178" t="n">
        <v>8.6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56558-2019</t>
        </is>
      </c>
      <c r="B179" s="1" t="n">
        <v>43763</v>
      </c>
      <c r="C179" s="1" t="n">
        <v>45170</v>
      </c>
      <c r="D179" t="inlineStr">
        <is>
          <t>KALMAR LÄN</t>
        </is>
      </c>
      <c r="E179" t="inlineStr">
        <is>
          <t>MÖNSTERÅS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58604-2019</t>
        </is>
      </c>
      <c r="B180" s="1" t="n">
        <v>43767</v>
      </c>
      <c r="C180" s="1" t="n">
        <v>45170</v>
      </c>
      <c r="D180" t="inlineStr">
        <is>
          <t>KALMAR LÄN</t>
        </is>
      </c>
      <c r="E180" t="inlineStr">
        <is>
          <t>MÖNSTERÅS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57335-2019</t>
        </is>
      </c>
      <c r="B181" s="1" t="n">
        <v>43767</v>
      </c>
      <c r="C181" s="1" t="n">
        <v>45170</v>
      </c>
      <c r="D181" t="inlineStr">
        <is>
          <t>KALMAR LÄN</t>
        </is>
      </c>
      <c r="E181" t="inlineStr">
        <is>
          <t>MÖNSTERÅS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59300-2019</t>
        </is>
      </c>
      <c r="B182" s="1" t="n">
        <v>43775</v>
      </c>
      <c r="C182" s="1" t="n">
        <v>45170</v>
      </c>
      <c r="D182" t="inlineStr">
        <is>
          <t>KALMAR LÄN</t>
        </is>
      </c>
      <c r="E182" t="inlineStr">
        <is>
          <t>MÖNSTERÅS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59660-2019</t>
        </is>
      </c>
      <c r="B183" s="1" t="n">
        <v>43776</v>
      </c>
      <c r="C183" s="1" t="n">
        <v>45170</v>
      </c>
      <c r="D183" t="inlineStr">
        <is>
          <t>KALMAR LÄN</t>
        </is>
      </c>
      <c r="E183" t="inlineStr">
        <is>
          <t>MÖNSTERÅS</t>
        </is>
      </c>
      <c r="G183" t="n">
        <v>13.9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64128-2019</t>
        </is>
      </c>
      <c r="B184" s="1" t="n">
        <v>43796</v>
      </c>
      <c r="C184" s="1" t="n">
        <v>45170</v>
      </c>
      <c r="D184" t="inlineStr">
        <is>
          <t>KALMAR LÄN</t>
        </is>
      </c>
      <c r="E184" t="inlineStr">
        <is>
          <t>MÖNSTERÅS</t>
        </is>
      </c>
      <c r="G184" t="n">
        <v>8.9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64127-2019</t>
        </is>
      </c>
      <c r="B185" s="1" t="n">
        <v>43796</v>
      </c>
      <c r="C185" s="1" t="n">
        <v>45170</v>
      </c>
      <c r="D185" t="inlineStr">
        <is>
          <t>KALMAR LÄN</t>
        </is>
      </c>
      <c r="E185" t="inlineStr">
        <is>
          <t>MÖNSTERÅS</t>
        </is>
      </c>
      <c r="G185" t="n">
        <v>8.9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66463-2019</t>
        </is>
      </c>
      <c r="B186" s="1" t="n">
        <v>43809</v>
      </c>
      <c r="C186" s="1" t="n">
        <v>45170</v>
      </c>
      <c r="D186" t="inlineStr">
        <is>
          <t>KALMAR LÄN</t>
        </is>
      </c>
      <c r="E186" t="inlineStr">
        <is>
          <t>MÖNSTERÅS</t>
        </is>
      </c>
      <c r="F186" t="inlineStr">
        <is>
          <t>Kyrkan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69119-2019</t>
        </is>
      </c>
      <c r="B187" s="1" t="n">
        <v>43815</v>
      </c>
      <c r="C187" s="1" t="n">
        <v>45170</v>
      </c>
      <c r="D187" t="inlineStr">
        <is>
          <t>KALMAR LÄN</t>
        </is>
      </c>
      <c r="E187" t="inlineStr">
        <is>
          <t>MÖNSTERÅS</t>
        </is>
      </c>
      <c r="F187" t="inlineStr">
        <is>
          <t>Övriga Aktiebolag</t>
        </is>
      </c>
      <c r="G187" t="n">
        <v>5.1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69034-2019</t>
        </is>
      </c>
      <c r="B188" s="1" t="n">
        <v>43815</v>
      </c>
      <c r="C188" s="1" t="n">
        <v>45170</v>
      </c>
      <c r="D188" t="inlineStr">
        <is>
          <t>KALMAR LÄN</t>
        </is>
      </c>
      <c r="E188" t="inlineStr">
        <is>
          <t>MÖNSTERÅS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69122-2019</t>
        </is>
      </c>
      <c r="B189" s="1" t="n">
        <v>43815</v>
      </c>
      <c r="C189" s="1" t="n">
        <v>45170</v>
      </c>
      <c r="D189" t="inlineStr">
        <is>
          <t>KALMAR LÄN</t>
        </is>
      </c>
      <c r="E189" t="inlineStr">
        <is>
          <t>MÖNSTERÅS</t>
        </is>
      </c>
      <c r="F189" t="inlineStr">
        <is>
          <t>Övriga Aktiebolag</t>
        </is>
      </c>
      <c r="G189" t="n">
        <v>19.2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67905-2019</t>
        </is>
      </c>
      <c r="B190" s="1" t="n">
        <v>43816</v>
      </c>
      <c r="C190" s="1" t="n">
        <v>45170</v>
      </c>
      <c r="D190" t="inlineStr">
        <is>
          <t>KALMAR LÄN</t>
        </is>
      </c>
      <c r="E190" t="inlineStr">
        <is>
          <t>MÖNSTERÅS</t>
        </is>
      </c>
      <c r="G190" t="n">
        <v>4.5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67906-2019</t>
        </is>
      </c>
      <c r="B191" s="1" t="n">
        <v>43816</v>
      </c>
      <c r="C191" s="1" t="n">
        <v>45170</v>
      </c>
      <c r="D191" t="inlineStr">
        <is>
          <t>KALMAR LÄN</t>
        </is>
      </c>
      <c r="E191" t="inlineStr">
        <is>
          <t>MÖNSTERÅS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68162-2019</t>
        </is>
      </c>
      <c r="B192" s="1" t="n">
        <v>43817</v>
      </c>
      <c r="C192" s="1" t="n">
        <v>45170</v>
      </c>
      <c r="D192" t="inlineStr">
        <is>
          <t>KALMAR LÄN</t>
        </is>
      </c>
      <c r="E192" t="inlineStr">
        <is>
          <t>MÖNSTERÅS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68778-2019</t>
        </is>
      </c>
      <c r="B193" s="1" t="n">
        <v>43819</v>
      </c>
      <c r="C193" s="1" t="n">
        <v>45170</v>
      </c>
      <c r="D193" t="inlineStr">
        <is>
          <t>KALMAR LÄN</t>
        </is>
      </c>
      <c r="E193" t="inlineStr">
        <is>
          <t>MÖNSTERÅS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234-2020</t>
        </is>
      </c>
      <c r="B194" s="1" t="n">
        <v>43834</v>
      </c>
      <c r="C194" s="1" t="n">
        <v>45170</v>
      </c>
      <c r="D194" t="inlineStr">
        <is>
          <t>KALMAR LÄN</t>
        </is>
      </c>
      <c r="E194" t="inlineStr">
        <is>
          <t>MÖNSTERÅS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233-2020</t>
        </is>
      </c>
      <c r="B195" s="1" t="n">
        <v>43834</v>
      </c>
      <c r="C195" s="1" t="n">
        <v>45170</v>
      </c>
      <c r="D195" t="inlineStr">
        <is>
          <t>KALMAR LÄN</t>
        </is>
      </c>
      <c r="E195" t="inlineStr">
        <is>
          <t>MÖNSTERÅS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3891-2020</t>
        </is>
      </c>
      <c r="B196" s="1" t="n">
        <v>43854</v>
      </c>
      <c r="C196" s="1" t="n">
        <v>45170</v>
      </c>
      <c r="D196" t="inlineStr">
        <is>
          <t>KALMAR LÄN</t>
        </is>
      </c>
      <c r="E196" t="inlineStr">
        <is>
          <t>MÖNSTERÅS</t>
        </is>
      </c>
      <c r="G196" t="n">
        <v>14.4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4465-2020</t>
        </is>
      </c>
      <c r="B197" s="1" t="n">
        <v>43858</v>
      </c>
      <c r="C197" s="1" t="n">
        <v>45170</v>
      </c>
      <c r="D197" t="inlineStr">
        <is>
          <t>KALMAR LÄN</t>
        </is>
      </c>
      <c r="E197" t="inlineStr">
        <is>
          <t>MÖNSTERÅS</t>
        </is>
      </c>
      <c r="G197" t="n">
        <v>4.2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4486-2020</t>
        </is>
      </c>
      <c r="B198" s="1" t="n">
        <v>43858</v>
      </c>
      <c r="C198" s="1" t="n">
        <v>45170</v>
      </c>
      <c r="D198" t="inlineStr">
        <is>
          <t>KALMAR LÄN</t>
        </is>
      </c>
      <c r="E198" t="inlineStr">
        <is>
          <t>MÖNSTERÅS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4510-2020</t>
        </is>
      </c>
      <c r="B199" s="1" t="n">
        <v>43858</v>
      </c>
      <c r="C199" s="1" t="n">
        <v>45170</v>
      </c>
      <c r="D199" t="inlineStr">
        <is>
          <t>KALMAR LÄN</t>
        </is>
      </c>
      <c r="E199" t="inlineStr">
        <is>
          <t>MÖNSTERÅS</t>
        </is>
      </c>
      <c r="G199" t="n">
        <v>7.5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5448-2020</t>
        </is>
      </c>
      <c r="B200" s="1" t="n">
        <v>43859</v>
      </c>
      <c r="C200" s="1" t="n">
        <v>45170</v>
      </c>
      <c r="D200" t="inlineStr">
        <is>
          <t>KALMAR LÄN</t>
        </is>
      </c>
      <c r="E200" t="inlineStr">
        <is>
          <t>MÖNSTERÅS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5931-2020</t>
        </is>
      </c>
      <c r="B201" s="1" t="n">
        <v>43864</v>
      </c>
      <c r="C201" s="1" t="n">
        <v>45170</v>
      </c>
      <c r="D201" t="inlineStr">
        <is>
          <t>KALMAR LÄN</t>
        </is>
      </c>
      <c r="E201" t="inlineStr">
        <is>
          <t>MÖNSTERÅS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5932-2020</t>
        </is>
      </c>
      <c r="B202" s="1" t="n">
        <v>43864</v>
      </c>
      <c r="C202" s="1" t="n">
        <v>45170</v>
      </c>
      <c r="D202" t="inlineStr">
        <is>
          <t>KALMAR LÄN</t>
        </is>
      </c>
      <c r="E202" t="inlineStr">
        <is>
          <t>MÖNSTERÅS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6822-2020</t>
        </is>
      </c>
      <c r="B203" s="1" t="n">
        <v>43868</v>
      </c>
      <c r="C203" s="1" t="n">
        <v>45170</v>
      </c>
      <c r="D203" t="inlineStr">
        <is>
          <t>KALMAR LÄN</t>
        </is>
      </c>
      <c r="E203" t="inlineStr">
        <is>
          <t>MÖNSTERÅS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6819-2020</t>
        </is>
      </c>
      <c r="B204" s="1" t="n">
        <v>43868</v>
      </c>
      <c r="C204" s="1" t="n">
        <v>45170</v>
      </c>
      <c r="D204" t="inlineStr">
        <is>
          <t>KALMAR LÄN</t>
        </is>
      </c>
      <c r="E204" t="inlineStr">
        <is>
          <t>MÖNSTERÅS</t>
        </is>
      </c>
      <c r="G204" t="n">
        <v>4.1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7097-2020</t>
        </is>
      </c>
      <c r="B205" s="1" t="n">
        <v>43868</v>
      </c>
      <c r="C205" s="1" t="n">
        <v>45170</v>
      </c>
      <c r="D205" t="inlineStr">
        <is>
          <t>KALMAR LÄN</t>
        </is>
      </c>
      <c r="E205" t="inlineStr">
        <is>
          <t>MÖNSTERÅS</t>
        </is>
      </c>
      <c r="G205" t="n">
        <v>9.199999999999999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6841-2020</t>
        </is>
      </c>
      <c r="B206" s="1" t="n">
        <v>43868</v>
      </c>
      <c r="C206" s="1" t="n">
        <v>45170</v>
      </c>
      <c r="D206" t="inlineStr">
        <is>
          <t>KALMAR LÄN</t>
        </is>
      </c>
      <c r="E206" t="inlineStr">
        <is>
          <t>MÖNSTERÅS</t>
        </is>
      </c>
      <c r="G206" t="n">
        <v>13.7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6832-2020</t>
        </is>
      </c>
      <c r="B207" s="1" t="n">
        <v>43868</v>
      </c>
      <c r="C207" s="1" t="n">
        <v>45170</v>
      </c>
      <c r="D207" t="inlineStr">
        <is>
          <t>KALMAR LÄN</t>
        </is>
      </c>
      <c r="E207" t="inlineStr">
        <is>
          <t>MÖNSTERÅS</t>
        </is>
      </c>
      <c r="G207" t="n">
        <v>10.8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6848-2020</t>
        </is>
      </c>
      <c r="B208" s="1" t="n">
        <v>43868</v>
      </c>
      <c r="C208" s="1" t="n">
        <v>45170</v>
      </c>
      <c r="D208" t="inlineStr">
        <is>
          <t>KALMAR LÄN</t>
        </is>
      </c>
      <c r="E208" t="inlineStr">
        <is>
          <t>MÖNSTERÅS</t>
        </is>
      </c>
      <c r="G208" t="n">
        <v>4.3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7356-2020</t>
        </is>
      </c>
      <c r="B209" s="1" t="n">
        <v>43871</v>
      </c>
      <c r="C209" s="1" t="n">
        <v>45170</v>
      </c>
      <c r="D209" t="inlineStr">
        <is>
          <t>KALMAR LÄN</t>
        </is>
      </c>
      <c r="E209" t="inlineStr">
        <is>
          <t>MÖNSTERÅS</t>
        </is>
      </c>
      <c r="G209" t="n">
        <v>4.7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7800-2020</t>
        </is>
      </c>
      <c r="B210" s="1" t="n">
        <v>43873</v>
      </c>
      <c r="C210" s="1" t="n">
        <v>45170</v>
      </c>
      <c r="D210" t="inlineStr">
        <is>
          <t>KALMAR LÄN</t>
        </is>
      </c>
      <c r="E210" t="inlineStr">
        <is>
          <t>MÖNSTERÅS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9547-2020</t>
        </is>
      </c>
      <c r="B211" s="1" t="n">
        <v>43881</v>
      </c>
      <c r="C211" s="1" t="n">
        <v>45170</v>
      </c>
      <c r="D211" t="inlineStr">
        <is>
          <t>KALMAR LÄN</t>
        </is>
      </c>
      <c r="E211" t="inlineStr">
        <is>
          <t>MÖNSTERÅS</t>
        </is>
      </c>
      <c r="G211" t="n">
        <v>4.9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9691-2020</t>
        </is>
      </c>
      <c r="B212" s="1" t="n">
        <v>43881</v>
      </c>
      <c r="C212" s="1" t="n">
        <v>45170</v>
      </c>
      <c r="D212" t="inlineStr">
        <is>
          <t>KALMAR LÄN</t>
        </is>
      </c>
      <c r="E212" t="inlineStr">
        <is>
          <t>MÖNSTERÅS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9911-2020</t>
        </is>
      </c>
      <c r="B213" s="1" t="n">
        <v>43882</v>
      </c>
      <c r="C213" s="1" t="n">
        <v>45170</v>
      </c>
      <c r="D213" t="inlineStr">
        <is>
          <t>KALMAR LÄN</t>
        </is>
      </c>
      <c r="E213" t="inlineStr">
        <is>
          <t>MÖNSTERÅS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9895-2020</t>
        </is>
      </c>
      <c r="B214" s="1" t="n">
        <v>43882</v>
      </c>
      <c r="C214" s="1" t="n">
        <v>45170</v>
      </c>
      <c r="D214" t="inlineStr">
        <is>
          <t>KALMAR LÄN</t>
        </is>
      </c>
      <c r="E214" t="inlineStr">
        <is>
          <t>MÖNSTERÅS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9913-2020</t>
        </is>
      </c>
      <c r="B215" s="1" t="n">
        <v>43882</v>
      </c>
      <c r="C215" s="1" t="n">
        <v>45170</v>
      </c>
      <c r="D215" t="inlineStr">
        <is>
          <t>KALMAR LÄN</t>
        </is>
      </c>
      <c r="E215" t="inlineStr">
        <is>
          <t>MÖNSTERÅS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10099-2020</t>
        </is>
      </c>
      <c r="B216" s="1" t="n">
        <v>43887</v>
      </c>
      <c r="C216" s="1" t="n">
        <v>45170</v>
      </c>
      <c r="D216" t="inlineStr">
        <is>
          <t>KALMAR LÄN</t>
        </is>
      </c>
      <c r="E216" t="inlineStr">
        <is>
          <t>MÖNSTERÅS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11147-2020</t>
        </is>
      </c>
      <c r="B217" s="1" t="n">
        <v>43891</v>
      </c>
      <c r="C217" s="1" t="n">
        <v>45170</v>
      </c>
      <c r="D217" t="inlineStr">
        <is>
          <t>KALMAR LÄN</t>
        </is>
      </c>
      <c r="E217" t="inlineStr">
        <is>
          <t>MÖNSTERÅS</t>
        </is>
      </c>
      <c r="G217" t="n">
        <v>8.199999999999999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12270-2020</t>
        </is>
      </c>
      <c r="B218" s="1" t="n">
        <v>43895</v>
      </c>
      <c r="C218" s="1" t="n">
        <v>45170</v>
      </c>
      <c r="D218" t="inlineStr">
        <is>
          <t>KALMAR LÄN</t>
        </is>
      </c>
      <c r="E218" t="inlineStr">
        <is>
          <t>MÖNSTERÅS</t>
        </is>
      </c>
      <c r="G218" t="n">
        <v>4.5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12997-2020</t>
        </is>
      </c>
      <c r="B219" s="1" t="n">
        <v>43900</v>
      </c>
      <c r="C219" s="1" t="n">
        <v>45170</v>
      </c>
      <c r="D219" t="inlineStr">
        <is>
          <t>KALMAR LÄN</t>
        </is>
      </c>
      <c r="E219" t="inlineStr">
        <is>
          <t>MÖNSTERÅS</t>
        </is>
      </c>
      <c r="G219" t="n">
        <v>3.8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14020-2020</t>
        </is>
      </c>
      <c r="B220" s="1" t="n">
        <v>43906</v>
      </c>
      <c r="C220" s="1" t="n">
        <v>45170</v>
      </c>
      <c r="D220" t="inlineStr">
        <is>
          <t>KALMAR LÄN</t>
        </is>
      </c>
      <c r="E220" t="inlineStr">
        <is>
          <t>MÖNSTERÅS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16541-2020</t>
        </is>
      </c>
      <c r="B221" s="1" t="n">
        <v>43920</v>
      </c>
      <c r="C221" s="1" t="n">
        <v>45170</v>
      </c>
      <c r="D221" t="inlineStr">
        <is>
          <t>KALMAR LÄN</t>
        </is>
      </c>
      <c r="E221" t="inlineStr">
        <is>
          <t>MÖNSTERÅS</t>
        </is>
      </c>
      <c r="G221" t="n">
        <v>2.8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17608-2020</t>
        </is>
      </c>
      <c r="B222" s="1" t="n">
        <v>43921</v>
      </c>
      <c r="C222" s="1" t="n">
        <v>45170</v>
      </c>
      <c r="D222" t="inlineStr">
        <is>
          <t>KALMAR LÄN</t>
        </is>
      </c>
      <c r="E222" t="inlineStr">
        <is>
          <t>MÖNSTERÅS</t>
        </is>
      </c>
      <c r="G222" t="n">
        <v>4.5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18573-2020</t>
        </is>
      </c>
      <c r="B223" s="1" t="n">
        <v>43929</v>
      </c>
      <c r="C223" s="1" t="n">
        <v>45170</v>
      </c>
      <c r="D223" t="inlineStr">
        <is>
          <t>KALMAR LÄN</t>
        </is>
      </c>
      <c r="E223" t="inlineStr">
        <is>
          <t>MÖNSTERÅS</t>
        </is>
      </c>
      <c r="G223" t="n">
        <v>11.2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20647-2020</t>
        </is>
      </c>
      <c r="B224" s="1" t="n">
        <v>43949</v>
      </c>
      <c r="C224" s="1" t="n">
        <v>45170</v>
      </c>
      <c r="D224" t="inlineStr">
        <is>
          <t>KALMAR LÄN</t>
        </is>
      </c>
      <c r="E224" t="inlineStr">
        <is>
          <t>MÖNSTERÅS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20970-2020</t>
        </is>
      </c>
      <c r="B225" s="1" t="n">
        <v>43950</v>
      </c>
      <c r="C225" s="1" t="n">
        <v>45170</v>
      </c>
      <c r="D225" t="inlineStr">
        <is>
          <t>KALMAR LÄN</t>
        </is>
      </c>
      <c r="E225" t="inlineStr">
        <is>
          <t>MÖNSTERÅS</t>
        </is>
      </c>
      <c r="F225" t="inlineStr">
        <is>
          <t>Kommuner</t>
        </is>
      </c>
      <c r="G225" t="n">
        <v>5.1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20965-2020</t>
        </is>
      </c>
      <c r="B226" s="1" t="n">
        <v>43950</v>
      </c>
      <c r="C226" s="1" t="n">
        <v>45170</v>
      </c>
      <c r="D226" t="inlineStr">
        <is>
          <t>KALMAR LÄN</t>
        </is>
      </c>
      <c r="E226" t="inlineStr">
        <is>
          <t>MÖNSTERÅS</t>
        </is>
      </c>
      <c r="F226" t="inlineStr">
        <is>
          <t>Kommuner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21528-2020</t>
        </is>
      </c>
      <c r="B227" s="1" t="n">
        <v>43956</v>
      </c>
      <c r="C227" s="1" t="n">
        <v>45170</v>
      </c>
      <c r="D227" t="inlineStr">
        <is>
          <t>KALMAR LÄN</t>
        </is>
      </c>
      <c r="E227" t="inlineStr">
        <is>
          <t>MÖNSTERÅS</t>
        </is>
      </c>
      <c r="G227" t="n">
        <v>2.3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21523-2020</t>
        </is>
      </c>
      <c r="B228" s="1" t="n">
        <v>43956</v>
      </c>
      <c r="C228" s="1" t="n">
        <v>45170</v>
      </c>
      <c r="D228" t="inlineStr">
        <is>
          <t>KALMAR LÄN</t>
        </is>
      </c>
      <c r="E228" t="inlineStr">
        <is>
          <t>MÖNSTERÅS</t>
        </is>
      </c>
      <c r="G228" t="n">
        <v>10.5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21517-2020</t>
        </is>
      </c>
      <c r="B229" s="1" t="n">
        <v>43956</v>
      </c>
      <c r="C229" s="1" t="n">
        <v>45170</v>
      </c>
      <c r="D229" t="inlineStr">
        <is>
          <t>KALMAR LÄN</t>
        </is>
      </c>
      <c r="E229" t="inlineStr">
        <is>
          <t>MÖNSTERÅS</t>
        </is>
      </c>
      <c r="G229" t="n">
        <v>13.4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21903-2020</t>
        </is>
      </c>
      <c r="B230" s="1" t="n">
        <v>43958</v>
      </c>
      <c r="C230" s="1" t="n">
        <v>45170</v>
      </c>
      <c r="D230" t="inlineStr">
        <is>
          <t>KALMAR LÄN</t>
        </is>
      </c>
      <c r="E230" t="inlineStr">
        <is>
          <t>MÖNSTERÅS</t>
        </is>
      </c>
      <c r="G230" t="n">
        <v>4.5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22669-2020</t>
        </is>
      </c>
      <c r="B231" s="1" t="n">
        <v>43963</v>
      </c>
      <c r="C231" s="1" t="n">
        <v>45170</v>
      </c>
      <c r="D231" t="inlineStr">
        <is>
          <t>KALMAR LÄN</t>
        </is>
      </c>
      <c r="E231" t="inlineStr">
        <is>
          <t>MÖNSTERÅS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27287-2020</t>
        </is>
      </c>
      <c r="B232" s="1" t="n">
        <v>43992</v>
      </c>
      <c r="C232" s="1" t="n">
        <v>45170</v>
      </c>
      <c r="D232" t="inlineStr">
        <is>
          <t>KALMAR LÄN</t>
        </is>
      </c>
      <c r="E232" t="inlineStr">
        <is>
          <t>MÖNSTERÅS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27364-2020</t>
        </is>
      </c>
      <c r="B233" s="1" t="n">
        <v>43992</v>
      </c>
      <c r="C233" s="1" t="n">
        <v>45170</v>
      </c>
      <c r="D233" t="inlineStr">
        <is>
          <t>KALMAR LÄN</t>
        </is>
      </c>
      <c r="E233" t="inlineStr">
        <is>
          <t>MÖNSTERÅS</t>
        </is>
      </c>
      <c r="F233" t="inlineStr">
        <is>
          <t>Kommuner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28811-2020</t>
        </is>
      </c>
      <c r="B234" s="1" t="n">
        <v>44000</v>
      </c>
      <c r="C234" s="1" t="n">
        <v>45170</v>
      </c>
      <c r="D234" t="inlineStr">
        <is>
          <t>KALMAR LÄN</t>
        </is>
      </c>
      <c r="E234" t="inlineStr">
        <is>
          <t>MÖNSTERÅS</t>
        </is>
      </c>
      <c r="G234" t="n">
        <v>7.2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28817-2020</t>
        </is>
      </c>
      <c r="B235" s="1" t="n">
        <v>44000</v>
      </c>
      <c r="C235" s="1" t="n">
        <v>45170</v>
      </c>
      <c r="D235" t="inlineStr">
        <is>
          <t>KALMAR LÄN</t>
        </is>
      </c>
      <c r="E235" t="inlineStr">
        <is>
          <t>MÖNSTERÅS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29118-2020</t>
        </is>
      </c>
      <c r="B236" s="1" t="n">
        <v>44004</v>
      </c>
      <c r="C236" s="1" t="n">
        <v>45170</v>
      </c>
      <c r="D236" t="inlineStr">
        <is>
          <t>KALMAR LÄN</t>
        </is>
      </c>
      <c r="E236" t="inlineStr">
        <is>
          <t>MÖNSTERÅS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29605-2020</t>
        </is>
      </c>
      <c r="B237" s="1" t="n">
        <v>44004</v>
      </c>
      <c r="C237" s="1" t="n">
        <v>45170</v>
      </c>
      <c r="D237" t="inlineStr">
        <is>
          <t>KALMAR LÄN</t>
        </is>
      </c>
      <c r="E237" t="inlineStr">
        <is>
          <t>MÖNSTERÅS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29613-2020</t>
        </is>
      </c>
      <c r="B238" s="1" t="n">
        <v>44004</v>
      </c>
      <c r="C238" s="1" t="n">
        <v>45170</v>
      </c>
      <c r="D238" t="inlineStr">
        <is>
          <t>KALMAR LÄN</t>
        </is>
      </c>
      <c r="E238" t="inlineStr">
        <is>
          <t>MÖNSTERÅS</t>
        </is>
      </c>
      <c r="G238" t="n">
        <v>6.3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29767-2020</t>
        </is>
      </c>
      <c r="B239" s="1" t="n">
        <v>44005</v>
      </c>
      <c r="C239" s="1" t="n">
        <v>45170</v>
      </c>
      <c r="D239" t="inlineStr">
        <is>
          <t>KALMAR LÄN</t>
        </is>
      </c>
      <c r="E239" t="inlineStr">
        <is>
          <t>MÖNSTERÅS</t>
        </is>
      </c>
      <c r="G239" t="n">
        <v>6.8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30713-2020</t>
        </is>
      </c>
      <c r="B240" s="1" t="n">
        <v>44008</v>
      </c>
      <c r="C240" s="1" t="n">
        <v>45170</v>
      </c>
      <c r="D240" t="inlineStr">
        <is>
          <t>KALMAR LÄN</t>
        </is>
      </c>
      <c r="E240" t="inlineStr">
        <is>
          <t>MÖNSTERÅS</t>
        </is>
      </c>
      <c r="G240" t="n">
        <v>5.9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30692-2020</t>
        </is>
      </c>
      <c r="B241" s="1" t="n">
        <v>44008</v>
      </c>
      <c r="C241" s="1" t="n">
        <v>45170</v>
      </c>
      <c r="D241" t="inlineStr">
        <is>
          <t>KALMAR LÄN</t>
        </is>
      </c>
      <c r="E241" t="inlineStr">
        <is>
          <t>MÖNSTERÅS</t>
        </is>
      </c>
      <c r="G241" t="n">
        <v>12.6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30705-2020</t>
        </is>
      </c>
      <c r="B242" s="1" t="n">
        <v>44008</v>
      </c>
      <c r="C242" s="1" t="n">
        <v>45170</v>
      </c>
      <c r="D242" t="inlineStr">
        <is>
          <t>KALMAR LÄN</t>
        </is>
      </c>
      <c r="E242" t="inlineStr">
        <is>
          <t>MÖNSTERÅS</t>
        </is>
      </c>
      <c r="G242" t="n">
        <v>3.2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33354-2020</t>
        </is>
      </c>
      <c r="B243" s="1" t="n">
        <v>44021</v>
      </c>
      <c r="C243" s="1" t="n">
        <v>45170</v>
      </c>
      <c r="D243" t="inlineStr">
        <is>
          <t>KALMAR LÄN</t>
        </is>
      </c>
      <c r="E243" t="inlineStr">
        <is>
          <t>MÖNSTERÅS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33584-2020</t>
        </is>
      </c>
      <c r="B244" s="1" t="n">
        <v>44025</v>
      </c>
      <c r="C244" s="1" t="n">
        <v>45170</v>
      </c>
      <c r="D244" t="inlineStr">
        <is>
          <t>KALMAR LÄN</t>
        </is>
      </c>
      <c r="E244" t="inlineStr">
        <is>
          <t>MÖNSTERÅS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34603-2020</t>
        </is>
      </c>
      <c r="B245" s="1" t="n">
        <v>44034</v>
      </c>
      <c r="C245" s="1" t="n">
        <v>45170</v>
      </c>
      <c r="D245" t="inlineStr">
        <is>
          <t>KALMAR LÄN</t>
        </is>
      </c>
      <c r="E245" t="inlineStr">
        <is>
          <t>MÖNSTERÅS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34606-2020</t>
        </is>
      </c>
      <c r="B246" s="1" t="n">
        <v>44034</v>
      </c>
      <c r="C246" s="1" t="n">
        <v>45170</v>
      </c>
      <c r="D246" t="inlineStr">
        <is>
          <t>KALMAR LÄN</t>
        </is>
      </c>
      <c r="E246" t="inlineStr">
        <is>
          <t>MÖNSTERÅS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34875-2020</t>
        </is>
      </c>
      <c r="B247" s="1" t="n">
        <v>44036</v>
      </c>
      <c r="C247" s="1" t="n">
        <v>45170</v>
      </c>
      <c r="D247" t="inlineStr">
        <is>
          <t>KALMAR LÄN</t>
        </is>
      </c>
      <c r="E247" t="inlineStr">
        <is>
          <t>MÖNSTERÅS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35140-2020</t>
        </is>
      </c>
      <c r="B248" s="1" t="n">
        <v>44040</v>
      </c>
      <c r="C248" s="1" t="n">
        <v>45170</v>
      </c>
      <c r="D248" t="inlineStr">
        <is>
          <t>KALMAR LÄN</t>
        </is>
      </c>
      <c r="E248" t="inlineStr">
        <is>
          <t>MÖNSTERÅS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35959-2020</t>
        </is>
      </c>
      <c r="B249" s="1" t="n">
        <v>44047</v>
      </c>
      <c r="C249" s="1" t="n">
        <v>45170</v>
      </c>
      <c r="D249" t="inlineStr">
        <is>
          <t>KALMAR LÄN</t>
        </is>
      </c>
      <c r="E249" t="inlineStr">
        <is>
          <t>MÖNSTERÅS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36168-2020</t>
        </is>
      </c>
      <c r="B250" s="1" t="n">
        <v>44048</v>
      </c>
      <c r="C250" s="1" t="n">
        <v>45170</v>
      </c>
      <c r="D250" t="inlineStr">
        <is>
          <t>KALMAR LÄN</t>
        </is>
      </c>
      <c r="E250" t="inlineStr">
        <is>
          <t>MÖNSTERÅS</t>
        </is>
      </c>
      <c r="G250" t="n">
        <v>4.2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36813-2020</t>
        </is>
      </c>
      <c r="B251" s="1" t="n">
        <v>44053</v>
      </c>
      <c r="C251" s="1" t="n">
        <v>45170</v>
      </c>
      <c r="D251" t="inlineStr">
        <is>
          <t>KALMAR LÄN</t>
        </is>
      </c>
      <c r="E251" t="inlineStr">
        <is>
          <t>MÖNSTERÅS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37338-2020</t>
        </is>
      </c>
      <c r="B252" s="1" t="n">
        <v>44055</v>
      </c>
      <c r="C252" s="1" t="n">
        <v>45170</v>
      </c>
      <c r="D252" t="inlineStr">
        <is>
          <t>KALMAR LÄN</t>
        </is>
      </c>
      <c r="E252" t="inlineStr">
        <is>
          <t>MÖNSTERÅS</t>
        </is>
      </c>
      <c r="G252" t="n">
        <v>13.7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38333-2020</t>
        </is>
      </c>
      <c r="B253" s="1" t="n">
        <v>44060</v>
      </c>
      <c r="C253" s="1" t="n">
        <v>45170</v>
      </c>
      <c r="D253" t="inlineStr">
        <is>
          <t>KALMAR LÄN</t>
        </is>
      </c>
      <c r="E253" t="inlineStr">
        <is>
          <t>MÖNSTERÅS</t>
        </is>
      </c>
      <c r="G253" t="n">
        <v>9.699999999999999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38721-2020</t>
        </is>
      </c>
      <c r="B254" s="1" t="n">
        <v>44061</v>
      </c>
      <c r="C254" s="1" t="n">
        <v>45170</v>
      </c>
      <c r="D254" t="inlineStr">
        <is>
          <t>KALMAR LÄN</t>
        </is>
      </c>
      <c r="E254" t="inlineStr">
        <is>
          <t>MÖNSTERÅS</t>
        </is>
      </c>
      <c r="G254" t="n">
        <v>7.9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38967-2020</t>
        </is>
      </c>
      <c r="B255" s="1" t="n">
        <v>44062</v>
      </c>
      <c r="C255" s="1" t="n">
        <v>45170</v>
      </c>
      <c r="D255" t="inlineStr">
        <is>
          <t>KALMAR LÄN</t>
        </is>
      </c>
      <c r="E255" t="inlineStr">
        <is>
          <t>MÖNSTERÅS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39155-2020</t>
        </is>
      </c>
      <c r="B256" s="1" t="n">
        <v>44062</v>
      </c>
      <c r="C256" s="1" t="n">
        <v>45170</v>
      </c>
      <c r="D256" t="inlineStr">
        <is>
          <t>KALMAR LÄN</t>
        </is>
      </c>
      <c r="E256" t="inlineStr">
        <is>
          <t>MÖNSTERÅS</t>
        </is>
      </c>
      <c r="F256" t="inlineStr">
        <is>
          <t>Kyrkan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39195-2020</t>
        </is>
      </c>
      <c r="B257" s="1" t="n">
        <v>44063</v>
      </c>
      <c r="C257" s="1" t="n">
        <v>45170</v>
      </c>
      <c r="D257" t="inlineStr">
        <is>
          <t>KALMAR LÄN</t>
        </is>
      </c>
      <c r="E257" t="inlineStr">
        <is>
          <t>MÖNSTERÅS</t>
        </is>
      </c>
      <c r="G257" t="n">
        <v>3.2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40645-2020</t>
        </is>
      </c>
      <c r="B258" s="1" t="n">
        <v>44069</v>
      </c>
      <c r="C258" s="1" t="n">
        <v>45170</v>
      </c>
      <c r="D258" t="inlineStr">
        <is>
          <t>KALMAR LÄN</t>
        </is>
      </c>
      <c r="E258" t="inlineStr">
        <is>
          <t>MÖNSTERÅS</t>
        </is>
      </c>
      <c r="F258" t="inlineStr">
        <is>
          <t>Övriga Aktiebolag</t>
        </is>
      </c>
      <c r="G258" t="n">
        <v>4.8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41729-2020</t>
        </is>
      </c>
      <c r="B259" s="1" t="n">
        <v>44074</v>
      </c>
      <c r="C259" s="1" t="n">
        <v>45170</v>
      </c>
      <c r="D259" t="inlineStr">
        <is>
          <t>KALMAR LÄN</t>
        </is>
      </c>
      <c r="E259" t="inlineStr">
        <is>
          <t>MÖNSTERÅS</t>
        </is>
      </c>
      <c r="G259" t="n">
        <v>2.9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41731-2020</t>
        </is>
      </c>
      <c r="B260" s="1" t="n">
        <v>44074</v>
      </c>
      <c r="C260" s="1" t="n">
        <v>45170</v>
      </c>
      <c r="D260" t="inlineStr">
        <is>
          <t>KALMAR LÄN</t>
        </is>
      </c>
      <c r="E260" t="inlineStr">
        <is>
          <t>MÖNSTERÅS</t>
        </is>
      </c>
      <c r="F260" t="inlineStr">
        <is>
          <t>Kommuner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45578-2020</t>
        </is>
      </c>
      <c r="B261" s="1" t="n">
        <v>44086</v>
      </c>
      <c r="C261" s="1" t="n">
        <v>45170</v>
      </c>
      <c r="D261" t="inlineStr">
        <is>
          <t>KALMAR LÄN</t>
        </is>
      </c>
      <c r="E261" t="inlineStr">
        <is>
          <t>MÖNSTERÅS</t>
        </is>
      </c>
      <c r="G261" t="n">
        <v>19.6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47081-2020</t>
        </is>
      </c>
      <c r="B262" s="1" t="n">
        <v>44096</v>
      </c>
      <c r="C262" s="1" t="n">
        <v>45170</v>
      </c>
      <c r="D262" t="inlineStr">
        <is>
          <t>KALMAR LÄN</t>
        </is>
      </c>
      <c r="E262" t="inlineStr">
        <is>
          <t>MÖNSTERÅS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47077-2020</t>
        </is>
      </c>
      <c r="B263" s="1" t="n">
        <v>44096</v>
      </c>
      <c r="C263" s="1" t="n">
        <v>45170</v>
      </c>
      <c r="D263" t="inlineStr">
        <is>
          <t>KALMAR LÄN</t>
        </is>
      </c>
      <c r="E263" t="inlineStr">
        <is>
          <t>MÖNSTERÅS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47486-2020</t>
        </is>
      </c>
      <c r="B264" s="1" t="n">
        <v>44098</v>
      </c>
      <c r="C264" s="1" t="n">
        <v>45170</v>
      </c>
      <c r="D264" t="inlineStr">
        <is>
          <t>KALMAR LÄN</t>
        </is>
      </c>
      <c r="E264" t="inlineStr">
        <is>
          <t>MÖNSTERÅS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47485-2020</t>
        </is>
      </c>
      <c r="B265" s="1" t="n">
        <v>44098</v>
      </c>
      <c r="C265" s="1" t="n">
        <v>45170</v>
      </c>
      <c r="D265" t="inlineStr">
        <is>
          <t>KALMAR LÄN</t>
        </is>
      </c>
      <c r="E265" t="inlineStr">
        <is>
          <t>MÖNSTERÅS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48278-2020</t>
        </is>
      </c>
      <c r="B266" s="1" t="n">
        <v>44102</v>
      </c>
      <c r="C266" s="1" t="n">
        <v>45170</v>
      </c>
      <c r="D266" t="inlineStr">
        <is>
          <t>KALMAR LÄN</t>
        </is>
      </c>
      <c r="E266" t="inlineStr">
        <is>
          <t>MÖNSTERÅS</t>
        </is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49759-2020</t>
        </is>
      </c>
      <c r="B267" s="1" t="n">
        <v>44106</v>
      </c>
      <c r="C267" s="1" t="n">
        <v>45170</v>
      </c>
      <c r="D267" t="inlineStr">
        <is>
          <t>KALMAR LÄN</t>
        </is>
      </c>
      <c r="E267" t="inlineStr">
        <is>
          <t>MÖNSTERÅS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53135-2020</t>
        </is>
      </c>
      <c r="B268" s="1" t="n">
        <v>44120</v>
      </c>
      <c r="C268" s="1" t="n">
        <v>45170</v>
      </c>
      <c r="D268" t="inlineStr">
        <is>
          <t>KALMAR LÄN</t>
        </is>
      </c>
      <c r="E268" t="inlineStr">
        <is>
          <t>MÖNSTERÅS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53132-2020</t>
        </is>
      </c>
      <c r="B269" s="1" t="n">
        <v>44120</v>
      </c>
      <c r="C269" s="1" t="n">
        <v>45170</v>
      </c>
      <c r="D269" t="inlineStr">
        <is>
          <t>KALMAR LÄN</t>
        </is>
      </c>
      <c r="E269" t="inlineStr">
        <is>
          <t>MÖNSTERÅS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54746-2020</t>
        </is>
      </c>
      <c r="B270" s="1" t="n">
        <v>44127</v>
      </c>
      <c r="C270" s="1" t="n">
        <v>45170</v>
      </c>
      <c r="D270" t="inlineStr">
        <is>
          <t>KALMAR LÄN</t>
        </is>
      </c>
      <c r="E270" t="inlineStr">
        <is>
          <t>MÖNSTERÅS</t>
        </is>
      </c>
      <c r="G270" t="n">
        <v>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55368-2020</t>
        </is>
      </c>
      <c r="B271" s="1" t="n">
        <v>44130</v>
      </c>
      <c r="C271" s="1" t="n">
        <v>45170</v>
      </c>
      <c r="D271" t="inlineStr">
        <is>
          <t>KALMAR LÄN</t>
        </is>
      </c>
      <c r="E271" t="inlineStr">
        <is>
          <t>MÖNSTERÅS</t>
        </is>
      </c>
      <c r="F271" t="inlineStr">
        <is>
          <t>Övriga Aktiebolag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55369-2020</t>
        </is>
      </c>
      <c r="B272" s="1" t="n">
        <v>44131</v>
      </c>
      <c r="C272" s="1" t="n">
        <v>45170</v>
      </c>
      <c r="D272" t="inlineStr">
        <is>
          <t>KALMAR LÄN</t>
        </is>
      </c>
      <c r="E272" t="inlineStr">
        <is>
          <t>MÖNSTERÅS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55590-2020</t>
        </is>
      </c>
      <c r="B273" s="1" t="n">
        <v>44131</v>
      </c>
      <c r="C273" s="1" t="n">
        <v>45170</v>
      </c>
      <c r="D273" t="inlineStr">
        <is>
          <t>KALMAR LÄN</t>
        </is>
      </c>
      <c r="E273" t="inlineStr">
        <is>
          <t>MÖNSTERÅS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57199-2020</t>
        </is>
      </c>
      <c r="B274" s="1" t="n">
        <v>44139</v>
      </c>
      <c r="C274" s="1" t="n">
        <v>45170</v>
      </c>
      <c r="D274" t="inlineStr">
        <is>
          <t>KALMAR LÄN</t>
        </is>
      </c>
      <c r="E274" t="inlineStr">
        <is>
          <t>MÖNSTERÅS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57439-2020</t>
        </is>
      </c>
      <c r="B275" s="1" t="n">
        <v>44140</v>
      </c>
      <c r="C275" s="1" t="n">
        <v>45170</v>
      </c>
      <c r="D275" t="inlineStr">
        <is>
          <t>KALMAR LÄN</t>
        </is>
      </c>
      <c r="E275" t="inlineStr">
        <is>
          <t>MÖNSTERÅS</t>
        </is>
      </c>
      <c r="G275" t="n">
        <v>5.5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58568-2020</t>
        </is>
      </c>
      <c r="B276" s="1" t="n">
        <v>44145</v>
      </c>
      <c r="C276" s="1" t="n">
        <v>45170</v>
      </c>
      <c r="D276" t="inlineStr">
        <is>
          <t>KALMAR LÄN</t>
        </is>
      </c>
      <c r="E276" t="inlineStr">
        <is>
          <t>MÖNSTERÅS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60738-2020</t>
        </is>
      </c>
      <c r="B277" s="1" t="n">
        <v>44153</v>
      </c>
      <c r="C277" s="1" t="n">
        <v>45170</v>
      </c>
      <c r="D277" t="inlineStr">
        <is>
          <t>KALMAR LÄN</t>
        </is>
      </c>
      <c r="E277" t="inlineStr">
        <is>
          <t>MÖNSTERÅS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61442-2020</t>
        </is>
      </c>
      <c r="B278" s="1" t="n">
        <v>44157</v>
      </c>
      <c r="C278" s="1" t="n">
        <v>45170</v>
      </c>
      <c r="D278" t="inlineStr">
        <is>
          <t>KALMAR LÄN</t>
        </is>
      </c>
      <c r="E278" t="inlineStr">
        <is>
          <t>MÖNSTERÅS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61726-2020</t>
        </is>
      </c>
      <c r="B279" s="1" t="n">
        <v>44158</v>
      </c>
      <c r="C279" s="1" t="n">
        <v>45170</v>
      </c>
      <c r="D279" t="inlineStr">
        <is>
          <t>KALMAR LÄN</t>
        </is>
      </c>
      <c r="E279" t="inlineStr">
        <is>
          <t>MÖNSTERÅS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62078-2020</t>
        </is>
      </c>
      <c r="B280" s="1" t="n">
        <v>44159</v>
      </c>
      <c r="C280" s="1" t="n">
        <v>45170</v>
      </c>
      <c r="D280" t="inlineStr">
        <is>
          <t>KALMAR LÄN</t>
        </is>
      </c>
      <c r="E280" t="inlineStr">
        <is>
          <t>MÖNSTERÅS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62820-2020</t>
        </is>
      </c>
      <c r="B281" s="1" t="n">
        <v>44161</v>
      </c>
      <c r="C281" s="1" t="n">
        <v>45170</v>
      </c>
      <c r="D281" t="inlineStr">
        <is>
          <t>KALMAR LÄN</t>
        </is>
      </c>
      <c r="E281" t="inlineStr">
        <is>
          <t>MÖNSTERÅS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65124-2020</t>
        </is>
      </c>
      <c r="B282" s="1" t="n">
        <v>44168</v>
      </c>
      <c r="C282" s="1" t="n">
        <v>45170</v>
      </c>
      <c r="D282" t="inlineStr">
        <is>
          <t>KALMAR LÄN</t>
        </is>
      </c>
      <c r="E282" t="inlineStr">
        <is>
          <t>MÖNSTERÅS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65774-2020</t>
        </is>
      </c>
      <c r="B283" s="1" t="n">
        <v>44174</v>
      </c>
      <c r="C283" s="1" t="n">
        <v>45170</v>
      </c>
      <c r="D283" t="inlineStr">
        <is>
          <t>KALMAR LÄN</t>
        </is>
      </c>
      <c r="E283" t="inlineStr">
        <is>
          <t>MÖNSTERÅS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65911-2020</t>
        </is>
      </c>
      <c r="B284" s="1" t="n">
        <v>44175</v>
      </c>
      <c r="C284" s="1" t="n">
        <v>45170</v>
      </c>
      <c r="D284" t="inlineStr">
        <is>
          <t>KALMAR LÄN</t>
        </is>
      </c>
      <c r="E284" t="inlineStr">
        <is>
          <t>MÖNSTERÅS</t>
        </is>
      </c>
      <c r="G284" t="n">
        <v>0.2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66883-2020</t>
        </is>
      </c>
      <c r="B285" s="1" t="n">
        <v>44180</v>
      </c>
      <c r="C285" s="1" t="n">
        <v>45170</v>
      </c>
      <c r="D285" t="inlineStr">
        <is>
          <t>KALMAR LÄN</t>
        </is>
      </c>
      <c r="E285" t="inlineStr">
        <is>
          <t>MÖNSTERÅS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68164-2020</t>
        </is>
      </c>
      <c r="B286" s="1" t="n">
        <v>44183</v>
      </c>
      <c r="C286" s="1" t="n">
        <v>45170</v>
      </c>
      <c r="D286" t="inlineStr">
        <is>
          <t>KALMAR LÄN</t>
        </is>
      </c>
      <c r="E286" t="inlineStr">
        <is>
          <t>MÖNSTERÅS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68241-2020</t>
        </is>
      </c>
      <c r="B287" s="1" t="n">
        <v>44183</v>
      </c>
      <c r="C287" s="1" t="n">
        <v>45170</v>
      </c>
      <c r="D287" t="inlineStr">
        <is>
          <t>KALMAR LÄN</t>
        </is>
      </c>
      <c r="E287" t="inlineStr">
        <is>
          <t>MÖNSTERÅS</t>
        </is>
      </c>
      <c r="G287" t="n">
        <v>9.300000000000001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68239-2020</t>
        </is>
      </c>
      <c r="B288" s="1" t="n">
        <v>44183</v>
      </c>
      <c r="C288" s="1" t="n">
        <v>45170</v>
      </c>
      <c r="D288" t="inlineStr">
        <is>
          <t>KALMAR LÄN</t>
        </is>
      </c>
      <c r="E288" t="inlineStr">
        <is>
          <t>MÖNSTERÅS</t>
        </is>
      </c>
      <c r="G288" t="n">
        <v>13.3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2076-2021</t>
        </is>
      </c>
      <c r="B289" s="1" t="n">
        <v>44211</v>
      </c>
      <c r="C289" s="1" t="n">
        <v>45170</v>
      </c>
      <c r="D289" t="inlineStr">
        <is>
          <t>KALMAR LÄN</t>
        </is>
      </c>
      <c r="E289" t="inlineStr">
        <is>
          <t>MÖNSTERÅS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2348-2021</t>
        </is>
      </c>
      <c r="B290" s="1" t="n">
        <v>44214</v>
      </c>
      <c r="C290" s="1" t="n">
        <v>45170</v>
      </c>
      <c r="D290" t="inlineStr">
        <is>
          <t>KALMAR LÄN</t>
        </is>
      </c>
      <c r="E290" t="inlineStr">
        <is>
          <t>MÖNSTERÅS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2542-2021</t>
        </is>
      </c>
      <c r="B291" s="1" t="n">
        <v>44214</v>
      </c>
      <c r="C291" s="1" t="n">
        <v>45170</v>
      </c>
      <c r="D291" t="inlineStr">
        <is>
          <t>KALMAR LÄN</t>
        </is>
      </c>
      <c r="E291" t="inlineStr">
        <is>
          <t>MÖNSTERÅS</t>
        </is>
      </c>
      <c r="G291" t="n">
        <v>7.9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3016-2021</t>
        </is>
      </c>
      <c r="B292" s="1" t="n">
        <v>44216</v>
      </c>
      <c r="C292" s="1" t="n">
        <v>45170</v>
      </c>
      <c r="D292" t="inlineStr">
        <is>
          <t>KALMAR LÄN</t>
        </is>
      </c>
      <c r="E292" t="inlineStr">
        <is>
          <t>MÖNSTERÅS</t>
        </is>
      </c>
      <c r="G292" t="n">
        <v>11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2983-2021</t>
        </is>
      </c>
      <c r="B293" s="1" t="n">
        <v>44216</v>
      </c>
      <c r="C293" s="1" t="n">
        <v>45170</v>
      </c>
      <c r="D293" t="inlineStr">
        <is>
          <t>KALMAR LÄN</t>
        </is>
      </c>
      <c r="E293" t="inlineStr">
        <is>
          <t>MÖNSTERÅS</t>
        </is>
      </c>
      <c r="G293" t="n">
        <v>9.699999999999999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3357-2021</t>
        </is>
      </c>
      <c r="B294" s="1" t="n">
        <v>44218</v>
      </c>
      <c r="C294" s="1" t="n">
        <v>45170</v>
      </c>
      <c r="D294" t="inlineStr">
        <is>
          <t>KALMAR LÄN</t>
        </is>
      </c>
      <c r="E294" t="inlineStr">
        <is>
          <t>MÖNSTERÅS</t>
        </is>
      </c>
      <c r="G294" t="n">
        <v>11.9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3731-2021</t>
        </is>
      </c>
      <c r="B295" s="1" t="n">
        <v>44221</v>
      </c>
      <c r="C295" s="1" t="n">
        <v>45170</v>
      </c>
      <c r="D295" t="inlineStr">
        <is>
          <t>KALMAR LÄN</t>
        </is>
      </c>
      <c r="E295" t="inlineStr">
        <is>
          <t>MÖNSTERÅS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3877-2021</t>
        </is>
      </c>
      <c r="B296" s="1" t="n">
        <v>44222</v>
      </c>
      <c r="C296" s="1" t="n">
        <v>45170</v>
      </c>
      <c r="D296" t="inlineStr">
        <is>
          <t>KALMAR LÄN</t>
        </is>
      </c>
      <c r="E296" t="inlineStr">
        <is>
          <t>MÖNSTERÅS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4368-2021</t>
        </is>
      </c>
      <c r="B297" s="1" t="n">
        <v>44223</v>
      </c>
      <c r="C297" s="1" t="n">
        <v>45170</v>
      </c>
      <c r="D297" t="inlineStr">
        <is>
          <t>KALMAR LÄN</t>
        </is>
      </c>
      <c r="E297" t="inlineStr">
        <is>
          <t>MÖNSTERÅS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4321-2021</t>
        </is>
      </c>
      <c r="B298" s="1" t="n">
        <v>44223</v>
      </c>
      <c r="C298" s="1" t="n">
        <v>45170</v>
      </c>
      <c r="D298" t="inlineStr">
        <is>
          <t>KALMAR LÄN</t>
        </is>
      </c>
      <c r="E298" t="inlineStr">
        <is>
          <t>MÖNSTERÅS</t>
        </is>
      </c>
      <c r="G298" t="n">
        <v>6.2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4343-2021</t>
        </is>
      </c>
      <c r="B299" s="1" t="n">
        <v>44223</v>
      </c>
      <c r="C299" s="1" t="n">
        <v>45170</v>
      </c>
      <c r="D299" t="inlineStr">
        <is>
          <t>KALMAR LÄN</t>
        </is>
      </c>
      <c r="E299" t="inlineStr">
        <is>
          <t>MÖNSTERÅS</t>
        </is>
      </c>
      <c r="G299" t="n">
        <v>7.6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4567-2021</t>
        </is>
      </c>
      <c r="B300" s="1" t="n">
        <v>44224</v>
      </c>
      <c r="C300" s="1" t="n">
        <v>45170</v>
      </c>
      <c r="D300" t="inlineStr">
        <is>
          <t>KALMAR LÄN</t>
        </is>
      </c>
      <c r="E300" t="inlineStr">
        <is>
          <t>MÖNSTERÅS</t>
        </is>
      </c>
      <c r="G300" t="n">
        <v>7.5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5604-2021</t>
        </is>
      </c>
      <c r="B301" s="1" t="n">
        <v>44230</v>
      </c>
      <c r="C301" s="1" t="n">
        <v>45170</v>
      </c>
      <c r="D301" t="inlineStr">
        <is>
          <t>KALMAR LÄN</t>
        </is>
      </c>
      <c r="E301" t="inlineStr">
        <is>
          <t>MÖNSTERÅS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7747-2021</t>
        </is>
      </c>
      <c r="B302" s="1" t="n">
        <v>44242</v>
      </c>
      <c r="C302" s="1" t="n">
        <v>45170</v>
      </c>
      <c r="D302" t="inlineStr">
        <is>
          <t>KALMAR LÄN</t>
        </is>
      </c>
      <c r="E302" t="inlineStr">
        <is>
          <t>MÖNSTERÅS</t>
        </is>
      </c>
      <c r="G302" t="n">
        <v>14.7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8715-2021</t>
        </is>
      </c>
      <c r="B303" s="1" t="n">
        <v>44246</v>
      </c>
      <c r="C303" s="1" t="n">
        <v>45170</v>
      </c>
      <c r="D303" t="inlineStr">
        <is>
          <t>KALMAR LÄN</t>
        </is>
      </c>
      <c r="E303" t="inlineStr">
        <is>
          <t>MÖNSTERÅS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8950-2021</t>
        </is>
      </c>
      <c r="B304" s="1" t="n">
        <v>44249</v>
      </c>
      <c r="C304" s="1" t="n">
        <v>45170</v>
      </c>
      <c r="D304" t="inlineStr">
        <is>
          <t>KALMAR LÄN</t>
        </is>
      </c>
      <c r="E304" t="inlineStr">
        <is>
          <t>MÖNSTERÅS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8946-2021</t>
        </is>
      </c>
      <c r="B305" s="1" t="n">
        <v>44249</v>
      </c>
      <c r="C305" s="1" t="n">
        <v>45170</v>
      </c>
      <c r="D305" t="inlineStr">
        <is>
          <t>KALMAR LÄN</t>
        </is>
      </c>
      <c r="E305" t="inlineStr">
        <is>
          <t>MÖNSTERÅS</t>
        </is>
      </c>
      <c r="G305" t="n">
        <v>11.8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9863-2021</t>
        </is>
      </c>
      <c r="B306" s="1" t="n">
        <v>44253</v>
      </c>
      <c r="C306" s="1" t="n">
        <v>45170</v>
      </c>
      <c r="D306" t="inlineStr">
        <is>
          <t>KALMAR LÄN</t>
        </is>
      </c>
      <c r="E306" t="inlineStr">
        <is>
          <t>MÖNSTERÅS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11262-2021</t>
        </is>
      </c>
      <c r="B307" s="1" t="n">
        <v>44260</v>
      </c>
      <c r="C307" s="1" t="n">
        <v>45170</v>
      </c>
      <c r="D307" t="inlineStr">
        <is>
          <t>KALMAR LÄN</t>
        </is>
      </c>
      <c r="E307" t="inlineStr">
        <is>
          <t>MÖNSTERÅS</t>
        </is>
      </c>
      <c r="G307" t="n">
        <v>4.4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11525-2021</t>
        </is>
      </c>
      <c r="B308" s="1" t="n">
        <v>44264</v>
      </c>
      <c r="C308" s="1" t="n">
        <v>45170</v>
      </c>
      <c r="D308" t="inlineStr">
        <is>
          <t>KALMAR LÄN</t>
        </is>
      </c>
      <c r="E308" t="inlineStr">
        <is>
          <t>MÖNSTERÅS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11682-2021</t>
        </is>
      </c>
      <c r="B309" s="1" t="n">
        <v>44264</v>
      </c>
      <c r="C309" s="1" t="n">
        <v>45170</v>
      </c>
      <c r="D309" t="inlineStr">
        <is>
          <t>KALMAR LÄN</t>
        </is>
      </c>
      <c r="E309" t="inlineStr">
        <is>
          <t>MÖNSTERÅS</t>
        </is>
      </c>
      <c r="G309" t="n">
        <v>4.3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12251-2021</t>
        </is>
      </c>
      <c r="B310" s="1" t="n">
        <v>44266</v>
      </c>
      <c r="C310" s="1" t="n">
        <v>45170</v>
      </c>
      <c r="D310" t="inlineStr">
        <is>
          <t>KALMAR LÄN</t>
        </is>
      </c>
      <c r="E310" t="inlineStr">
        <is>
          <t>MÖNSTERÅS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15610-2021</t>
        </is>
      </c>
      <c r="B311" s="1" t="n">
        <v>44285</v>
      </c>
      <c r="C311" s="1" t="n">
        <v>45170</v>
      </c>
      <c r="D311" t="inlineStr">
        <is>
          <t>KALMAR LÄN</t>
        </is>
      </c>
      <c r="E311" t="inlineStr">
        <is>
          <t>MÖNSTERÅS</t>
        </is>
      </c>
      <c r="G311" t="n">
        <v>4.8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23788-2021</t>
        </is>
      </c>
      <c r="B312" s="1" t="n">
        <v>44335</v>
      </c>
      <c r="C312" s="1" t="n">
        <v>45170</v>
      </c>
      <c r="D312" t="inlineStr">
        <is>
          <t>KALMAR LÄN</t>
        </is>
      </c>
      <c r="E312" t="inlineStr">
        <is>
          <t>MÖNSTERÅS</t>
        </is>
      </c>
      <c r="G312" t="n">
        <v>7.6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29461-2021</t>
        </is>
      </c>
      <c r="B313" s="1" t="n">
        <v>44361</v>
      </c>
      <c r="C313" s="1" t="n">
        <v>45170</v>
      </c>
      <c r="D313" t="inlineStr">
        <is>
          <t>KALMAR LÄN</t>
        </is>
      </c>
      <c r="E313" t="inlineStr">
        <is>
          <t>MÖNSTERÅS</t>
        </is>
      </c>
      <c r="G313" t="n">
        <v>5.4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29449-2021</t>
        </is>
      </c>
      <c r="B314" s="1" t="n">
        <v>44361</v>
      </c>
      <c r="C314" s="1" t="n">
        <v>45170</v>
      </c>
      <c r="D314" t="inlineStr">
        <is>
          <t>KALMAR LÄN</t>
        </is>
      </c>
      <c r="E314" t="inlineStr">
        <is>
          <t>MÖNSTERÅS</t>
        </is>
      </c>
      <c r="G314" t="n">
        <v>8.9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30887-2021</t>
        </is>
      </c>
      <c r="B315" s="1" t="n">
        <v>44365</v>
      </c>
      <c r="C315" s="1" t="n">
        <v>45170</v>
      </c>
      <c r="D315" t="inlineStr">
        <is>
          <t>KALMAR LÄN</t>
        </is>
      </c>
      <c r="E315" t="inlineStr">
        <is>
          <t>MÖNSTERÅS</t>
        </is>
      </c>
      <c r="G315" t="n">
        <v>7.2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32034-2021</t>
        </is>
      </c>
      <c r="B316" s="1" t="n">
        <v>44370</v>
      </c>
      <c r="C316" s="1" t="n">
        <v>45170</v>
      </c>
      <c r="D316" t="inlineStr">
        <is>
          <t>KALMAR LÄN</t>
        </is>
      </c>
      <c r="E316" t="inlineStr">
        <is>
          <t>MÖNSTERÅS</t>
        </is>
      </c>
      <c r="G316" t="n">
        <v>3.6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32171-2021</t>
        </is>
      </c>
      <c r="B317" s="1" t="n">
        <v>44371</v>
      </c>
      <c r="C317" s="1" t="n">
        <v>45170</v>
      </c>
      <c r="D317" t="inlineStr">
        <is>
          <t>KALMAR LÄN</t>
        </is>
      </c>
      <c r="E317" t="inlineStr">
        <is>
          <t>MÖNSTERÅS</t>
        </is>
      </c>
      <c r="G317" t="n">
        <v>4.2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34721-2021</t>
        </is>
      </c>
      <c r="B318" s="1" t="n">
        <v>44382</v>
      </c>
      <c r="C318" s="1" t="n">
        <v>45170</v>
      </c>
      <c r="D318" t="inlineStr">
        <is>
          <t>KALMAR LÄN</t>
        </is>
      </c>
      <c r="E318" t="inlineStr">
        <is>
          <t>MÖNSTERÅS</t>
        </is>
      </c>
      <c r="G318" t="n">
        <v>4.5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36250-2021</t>
        </is>
      </c>
      <c r="B319" s="1" t="n">
        <v>44389</v>
      </c>
      <c r="C319" s="1" t="n">
        <v>45170</v>
      </c>
      <c r="D319" t="inlineStr">
        <is>
          <t>KALMAR LÄN</t>
        </is>
      </c>
      <c r="E319" t="inlineStr">
        <is>
          <t>MÖNSTERÅS</t>
        </is>
      </c>
      <c r="F319" t="inlineStr">
        <is>
          <t>Kyrkan</t>
        </is>
      </c>
      <c r="G319" t="n">
        <v>5.5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37064-2021</t>
        </is>
      </c>
      <c r="B320" s="1" t="n">
        <v>44394</v>
      </c>
      <c r="C320" s="1" t="n">
        <v>45170</v>
      </c>
      <c r="D320" t="inlineStr">
        <is>
          <t>KALMAR LÄN</t>
        </is>
      </c>
      <c r="E320" t="inlineStr">
        <is>
          <t>MÖNSTERÅS</t>
        </is>
      </c>
      <c r="G320" t="n">
        <v>9.199999999999999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38858-2021</t>
        </is>
      </c>
      <c r="B321" s="1" t="n">
        <v>44411</v>
      </c>
      <c r="C321" s="1" t="n">
        <v>45170</v>
      </c>
      <c r="D321" t="inlineStr">
        <is>
          <t>KALMAR LÄN</t>
        </is>
      </c>
      <c r="E321" t="inlineStr">
        <is>
          <t>MÖNSTERÅS</t>
        </is>
      </c>
      <c r="G321" t="n">
        <v>5.7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40405-2021</t>
        </is>
      </c>
      <c r="B322" s="1" t="n">
        <v>44419</v>
      </c>
      <c r="C322" s="1" t="n">
        <v>45170</v>
      </c>
      <c r="D322" t="inlineStr">
        <is>
          <t>KALMAR LÄN</t>
        </is>
      </c>
      <c r="E322" t="inlineStr">
        <is>
          <t>MÖNSTERÅS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42111-2021</t>
        </is>
      </c>
      <c r="B323" s="1" t="n">
        <v>44426</v>
      </c>
      <c r="C323" s="1" t="n">
        <v>45170</v>
      </c>
      <c r="D323" t="inlineStr">
        <is>
          <t>KALMAR LÄN</t>
        </is>
      </c>
      <c r="E323" t="inlineStr">
        <is>
          <t>MÖNSTERÅS</t>
        </is>
      </c>
      <c r="G323" t="n">
        <v>3.7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42134-2021</t>
        </is>
      </c>
      <c r="B324" s="1" t="n">
        <v>44426</v>
      </c>
      <c r="C324" s="1" t="n">
        <v>45170</v>
      </c>
      <c r="D324" t="inlineStr">
        <is>
          <t>KALMAR LÄN</t>
        </is>
      </c>
      <c r="E324" t="inlineStr">
        <is>
          <t>MÖNSTERÅS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42125-2021</t>
        </is>
      </c>
      <c r="B325" s="1" t="n">
        <v>44426</v>
      </c>
      <c r="C325" s="1" t="n">
        <v>45170</v>
      </c>
      <c r="D325" t="inlineStr">
        <is>
          <t>KALMAR LÄN</t>
        </is>
      </c>
      <c r="E325" t="inlineStr">
        <is>
          <t>MÖNSTERÅS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42139-2021</t>
        </is>
      </c>
      <c r="B326" s="1" t="n">
        <v>44426</v>
      </c>
      <c r="C326" s="1" t="n">
        <v>45170</v>
      </c>
      <c r="D326" t="inlineStr">
        <is>
          <t>KALMAR LÄN</t>
        </is>
      </c>
      <c r="E326" t="inlineStr">
        <is>
          <t>MÖNSTERÅS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43477-2021</t>
        </is>
      </c>
      <c r="B327" s="1" t="n">
        <v>44432</v>
      </c>
      <c r="C327" s="1" t="n">
        <v>45170</v>
      </c>
      <c r="D327" t="inlineStr">
        <is>
          <t>KALMAR LÄN</t>
        </is>
      </c>
      <c r="E327" t="inlineStr">
        <is>
          <t>MÖNSTERÅS</t>
        </is>
      </c>
      <c r="G327" t="n">
        <v>4.8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43774-2021</t>
        </is>
      </c>
      <c r="B328" s="1" t="n">
        <v>44433</v>
      </c>
      <c r="C328" s="1" t="n">
        <v>45170</v>
      </c>
      <c r="D328" t="inlineStr">
        <is>
          <t>KALMAR LÄN</t>
        </is>
      </c>
      <c r="E328" t="inlineStr">
        <is>
          <t>MÖNSTERÅS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44284-2021</t>
        </is>
      </c>
      <c r="B329" s="1" t="n">
        <v>44434</v>
      </c>
      <c r="C329" s="1" t="n">
        <v>45170</v>
      </c>
      <c r="D329" t="inlineStr">
        <is>
          <t>KALMAR LÄN</t>
        </is>
      </c>
      <c r="E329" t="inlineStr">
        <is>
          <t>MÖNSTERÅS</t>
        </is>
      </c>
      <c r="G329" t="n">
        <v>18.4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45306-2021</t>
        </is>
      </c>
      <c r="B330" s="1" t="n">
        <v>44439</v>
      </c>
      <c r="C330" s="1" t="n">
        <v>45170</v>
      </c>
      <c r="D330" t="inlineStr">
        <is>
          <t>KALMAR LÄN</t>
        </is>
      </c>
      <c r="E330" t="inlineStr">
        <is>
          <t>MÖNSTERÅS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45417-2021</t>
        </is>
      </c>
      <c r="B331" s="1" t="n">
        <v>44440</v>
      </c>
      <c r="C331" s="1" t="n">
        <v>45170</v>
      </c>
      <c r="D331" t="inlineStr">
        <is>
          <t>KALMAR LÄN</t>
        </is>
      </c>
      <c r="E331" t="inlineStr">
        <is>
          <t>MÖNSTERÅS</t>
        </is>
      </c>
      <c r="G331" t="n">
        <v>2.8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45689-2021</t>
        </is>
      </c>
      <c r="B332" s="1" t="n">
        <v>44441</v>
      </c>
      <c r="C332" s="1" t="n">
        <v>45170</v>
      </c>
      <c r="D332" t="inlineStr">
        <is>
          <t>KALMAR LÄN</t>
        </is>
      </c>
      <c r="E332" t="inlineStr">
        <is>
          <t>MÖNSTERÅS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48209-2021</t>
        </is>
      </c>
      <c r="B333" s="1" t="n">
        <v>44449</v>
      </c>
      <c r="C333" s="1" t="n">
        <v>45170</v>
      </c>
      <c r="D333" t="inlineStr">
        <is>
          <t>KALMAR LÄN</t>
        </is>
      </c>
      <c r="E333" t="inlineStr">
        <is>
          <t>MÖNSTERÅS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49205-2021</t>
        </is>
      </c>
      <c r="B334" s="1" t="n">
        <v>44454</v>
      </c>
      <c r="C334" s="1" t="n">
        <v>45170</v>
      </c>
      <c r="D334" t="inlineStr">
        <is>
          <t>KALMAR LÄN</t>
        </is>
      </c>
      <c r="E334" t="inlineStr">
        <is>
          <t>MÖNSTERÅS</t>
        </is>
      </c>
      <c r="G334" t="n">
        <v>3.7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49809-2021</t>
        </is>
      </c>
      <c r="B335" s="1" t="n">
        <v>44455</v>
      </c>
      <c r="C335" s="1" t="n">
        <v>45170</v>
      </c>
      <c r="D335" t="inlineStr">
        <is>
          <t>KALMAR LÄN</t>
        </is>
      </c>
      <c r="E335" t="inlineStr">
        <is>
          <t>MÖNSTERÅS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49498-2021</t>
        </is>
      </c>
      <c r="B336" s="1" t="n">
        <v>44455</v>
      </c>
      <c r="C336" s="1" t="n">
        <v>45170</v>
      </c>
      <c r="D336" t="inlineStr">
        <is>
          <t>KALMAR LÄN</t>
        </is>
      </c>
      <c r="E336" t="inlineStr">
        <is>
          <t>MÖNSTERÅS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49806-2021</t>
        </is>
      </c>
      <c r="B337" s="1" t="n">
        <v>44455</v>
      </c>
      <c r="C337" s="1" t="n">
        <v>45170</v>
      </c>
      <c r="D337" t="inlineStr">
        <is>
          <t>KALMAR LÄN</t>
        </is>
      </c>
      <c r="E337" t="inlineStr">
        <is>
          <t>MÖNSTERÅS</t>
        </is>
      </c>
      <c r="G337" t="n">
        <v>3.9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51358-2021</t>
        </is>
      </c>
      <c r="B338" s="1" t="n">
        <v>44461</v>
      </c>
      <c r="C338" s="1" t="n">
        <v>45170</v>
      </c>
      <c r="D338" t="inlineStr">
        <is>
          <t>KALMAR LÄN</t>
        </is>
      </c>
      <c r="E338" t="inlineStr">
        <is>
          <t>MÖNSTERÅS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55419-2021</t>
        </is>
      </c>
      <c r="B339" s="1" t="n">
        <v>44475</v>
      </c>
      <c r="C339" s="1" t="n">
        <v>45170</v>
      </c>
      <c r="D339" t="inlineStr">
        <is>
          <t>KALMAR LÄN</t>
        </is>
      </c>
      <c r="E339" t="inlineStr">
        <is>
          <t>MÖNSTERÅS</t>
        </is>
      </c>
      <c r="G339" t="n">
        <v>14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58244-2021</t>
        </is>
      </c>
      <c r="B340" s="1" t="n">
        <v>44487</v>
      </c>
      <c r="C340" s="1" t="n">
        <v>45170</v>
      </c>
      <c r="D340" t="inlineStr">
        <is>
          <t>KALMAR LÄN</t>
        </is>
      </c>
      <c r="E340" t="inlineStr">
        <is>
          <t>MÖNSTERÅS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58772-2021</t>
        </is>
      </c>
      <c r="B341" s="1" t="n">
        <v>44489</v>
      </c>
      <c r="C341" s="1" t="n">
        <v>45170</v>
      </c>
      <c r="D341" t="inlineStr">
        <is>
          <t>KALMAR LÄN</t>
        </is>
      </c>
      <c r="E341" t="inlineStr">
        <is>
          <t>MÖNSTERÅS</t>
        </is>
      </c>
      <c r="G341" t="n">
        <v>2.7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62775-2021</t>
        </is>
      </c>
      <c r="B342" s="1" t="n">
        <v>44495</v>
      </c>
      <c r="C342" s="1" t="n">
        <v>45170</v>
      </c>
      <c r="D342" t="inlineStr">
        <is>
          <t>KALMAR LÄN</t>
        </is>
      </c>
      <c r="E342" t="inlineStr">
        <is>
          <t>MÖNSTERÅS</t>
        </is>
      </c>
      <c r="G342" t="n">
        <v>3.6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60274-2021</t>
        </is>
      </c>
      <c r="B343" s="1" t="n">
        <v>44495</v>
      </c>
      <c r="C343" s="1" t="n">
        <v>45170</v>
      </c>
      <c r="D343" t="inlineStr">
        <is>
          <t>KALMAR LÄN</t>
        </is>
      </c>
      <c r="E343" t="inlineStr">
        <is>
          <t>MÖNSTERÅS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64514-2021</t>
        </is>
      </c>
      <c r="B344" s="1" t="n">
        <v>44511</v>
      </c>
      <c r="C344" s="1" t="n">
        <v>45170</v>
      </c>
      <c r="D344" t="inlineStr">
        <is>
          <t>KALMAR LÄN</t>
        </is>
      </c>
      <c r="E344" t="inlineStr">
        <is>
          <t>MÖNSTERÅS</t>
        </is>
      </c>
      <c r="G344" t="n">
        <v>5.6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66046-2021</t>
        </is>
      </c>
      <c r="B345" s="1" t="n">
        <v>44517</v>
      </c>
      <c r="C345" s="1" t="n">
        <v>45170</v>
      </c>
      <c r="D345" t="inlineStr">
        <is>
          <t>KALMAR LÄN</t>
        </is>
      </c>
      <c r="E345" t="inlineStr">
        <is>
          <t>MÖNSTERÅS</t>
        </is>
      </c>
      <c r="F345" t="inlineStr">
        <is>
          <t>Kommuner</t>
        </is>
      </c>
      <c r="G345" t="n">
        <v>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66212-2021</t>
        </is>
      </c>
      <c r="B346" s="1" t="n">
        <v>44518</v>
      </c>
      <c r="C346" s="1" t="n">
        <v>45170</v>
      </c>
      <c r="D346" t="inlineStr">
        <is>
          <t>KALMAR LÄN</t>
        </is>
      </c>
      <c r="E346" t="inlineStr">
        <is>
          <t>MÖNSTERÅS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66536-2021</t>
        </is>
      </c>
      <c r="B347" s="1" t="n">
        <v>44518</v>
      </c>
      <c r="C347" s="1" t="n">
        <v>45170</v>
      </c>
      <c r="D347" t="inlineStr">
        <is>
          <t>KALMAR LÄN</t>
        </is>
      </c>
      <c r="E347" t="inlineStr">
        <is>
          <t>MÖNSTERÅS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66796-2021</t>
        </is>
      </c>
      <c r="B348" s="1" t="n">
        <v>44519</v>
      </c>
      <c r="C348" s="1" t="n">
        <v>45170</v>
      </c>
      <c r="D348" t="inlineStr">
        <is>
          <t>KALMAR LÄN</t>
        </is>
      </c>
      <c r="E348" t="inlineStr">
        <is>
          <t>MÖNSTERÅS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70594-2021</t>
        </is>
      </c>
      <c r="B349" s="1" t="n">
        <v>44537</v>
      </c>
      <c r="C349" s="1" t="n">
        <v>45170</v>
      </c>
      <c r="D349" t="inlineStr">
        <is>
          <t>KALMAR LÄN</t>
        </is>
      </c>
      <c r="E349" t="inlineStr">
        <is>
          <t>MÖNSTERÅS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70650-2021</t>
        </is>
      </c>
      <c r="B350" s="1" t="n">
        <v>44537</v>
      </c>
      <c r="C350" s="1" t="n">
        <v>45170</v>
      </c>
      <c r="D350" t="inlineStr">
        <is>
          <t>KALMAR LÄN</t>
        </is>
      </c>
      <c r="E350" t="inlineStr">
        <is>
          <t>MÖNSTERÅS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73186-2021</t>
        </is>
      </c>
      <c r="B351" s="1" t="n">
        <v>44546</v>
      </c>
      <c r="C351" s="1" t="n">
        <v>45170</v>
      </c>
      <c r="D351" t="inlineStr">
        <is>
          <t>KALMAR LÄN</t>
        </is>
      </c>
      <c r="E351" t="inlineStr">
        <is>
          <t>MÖNSTERÅS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1448-2022</t>
        </is>
      </c>
      <c r="B352" s="1" t="n">
        <v>44573</v>
      </c>
      <c r="C352" s="1" t="n">
        <v>45170</v>
      </c>
      <c r="D352" t="inlineStr">
        <is>
          <t>KALMAR LÄN</t>
        </is>
      </c>
      <c r="E352" t="inlineStr">
        <is>
          <t>MÖNSTERÅS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2444-2022</t>
        </is>
      </c>
      <c r="B353" s="1" t="n">
        <v>44579</v>
      </c>
      <c r="C353" s="1" t="n">
        <v>45170</v>
      </c>
      <c r="D353" t="inlineStr">
        <is>
          <t>KALMAR LÄN</t>
        </is>
      </c>
      <c r="E353" t="inlineStr">
        <is>
          <t>MÖNSTERÅS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4583-2022</t>
        </is>
      </c>
      <c r="B354" s="1" t="n">
        <v>44591</v>
      </c>
      <c r="C354" s="1" t="n">
        <v>45170</v>
      </c>
      <c r="D354" t="inlineStr">
        <is>
          <t>KALMAR LÄN</t>
        </is>
      </c>
      <c r="E354" t="inlineStr">
        <is>
          <t>MÖNSTERÅS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4974-2022</t>
        </is>
      </c>
      <c r="B355" s="1" t="n">
        <v>44593</v>
      </c>
      <c r="C355" s="1" t="n">
        <v>45170</v>
      </c>
      <c r="D355" t="inlineStr">
        <is>
          <t>KALMAR LÄN</t>
        </is>
      </c>
      <c r="E355" t="inlineStr">
        <is>
          <t>MÖNSTERÅS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4981-2022</t>
        </is>
      </c>
      <c r="B356" s="1" t="n">
        <v>44593</v>
      </c>
      <c r="C356" s="1" t="n">
        <v>45170</v>
      </c>
      <c r="D356" t="inlineStr">
        <is>
          <t>KALMAR LÄN</t>
        </is>
      </c>
      <c r="E356" t="inlineStr">
        <is>
          <t>MÖNSTERÅS</t>
        </is>
      </c>
      <c r="G356" t="n">
        <v>3.6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5236-2022</t>
        </is>
      </c>
      <c r="B357" s="1" t="n">
        <v>44594</v>
      </c>
      <c r="C357" s="1" t="n">
        <v>45170</v>
      </c>
      <c r="D357" t="inlineStr">
        <is>
          <t>KALMAR LÄN</t>
        </is>
      </c>
      <c r="E357" t="inlineStr">
        <is>
          <t>MÖNSTERÅS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5596-2022</t>
        </is>
      </c>
      <c r="B358" s="1" t="n">
        <v>44595</v>
      </c>
      <c r="C358" s="1" t="n">
        <v>45170</v>
      </c>
      <c r="D358" t="inlineStr">
        <is>
          <t>KALMAR LÄN</t>
        </is>
      </c>
      <c r="E358" t="inlineStr">
        <is>
          <t>MÖNSTERÅS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5639-2022</t>
        </is>
      </c>
      <c r="B359" s="1" t="n">
        <v>44595</v>
      </c>
      <c r="C359" s="1" t="n">
        <v>45170</v>
      </c>
      <c r="D359" t="inlineStr">
        <is>
          <t>KALMAR LÄN</t>
        </is>
      </c>
      <c r="E359" t="inlineStr">
        <is>
          <t>MÖNSTERÅS</t>
        </is>
      </c>
      <c r="G359" t="n">
        <v>10.2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5474-2022</t>
        </is>
      </c>
      <c r="B360" s="1" t="n">
        <v>44595</v>
      </c>
      <c r="C360" s="1" t="n">
        <v>45170</v>
      </c>
      <c r="D360" t="inlineStr">
        <is>
          <t>KALMAR LÄN</t>
        </is>
      </c>
      <c r="E360" t="inlineStr">
        <is>
          <t>MÖNSTERÅS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6223-2022</t>
        </is>
      </c>
      <c r="B361" s="1" t="n">
        <v>44600</v>
      </c>
      <c r="C361" s="1" t="n">
        <v>45170</v>
      </c>
      <c r="D361" t="inlineStr">
        <is>
          <t>KALMAR LÄN</t>
        </is>
      </c>
      <c r="E361" t="inlineStr">
        <is>
          <t>MÖNSTERÅS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7058-2022</t>
        </is>
      </c>
      <c r="B362" s="1" t="n">
        <v>44603</v>
      </c>
      <c r="C362" s="1" t="n">
        <v>45170</v>
      </c>
      <c r="D362" t="inlineStr">
        <is>
          <t>KALMAR LÄN</t>
        </is>
      </c>
      <c r="E362" t="inlineStr">
        <is>
          <t>MÖNSTERÅS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7238-2022</t>
        </is>
      </c>
      <c r="B363" s="1" t="n">
        <v>44606</v>
      </c>
      <c r="C363" s="1" t="n">
        <v>45170</v>
      </c>
      <c r="D363" t="inlineStr">
        <is>
          <t>KALMAR LÄN</t>
        </is>
      </c>
      <c r="E363" t="inlineStr">
        <is>
          <t>MÖNSTERÅS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7425-2022</t>
        </is>
      </c>
      <c r="B364" s="1" t="n">
        <v>44606</v>
      </c>
      <c r="C364" s="1" t="n">
        <v>45170</v>
      </c>
      <c r="D364" t="inlineStr">
        <is>
          <t>KALMAR LÄN</t>
        </is>
      </c>
      <c r="E364" t="inlineStr">
        <is>
          <t>MÖNSTERÅS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8749-2022</t>
        </is>
      </c>
      <c r="B365" s="1" t="n">
        <v>44614</v>
      </c>
      <c r="C365" s="1" t="n">
        <v>45170</v>
      </c>
      <c r="D365" t="inlineStr">
        <is>
          <t>KALMAR LÄN</t>
        </is>
      </c>
      <c r="E365" t="inlineStr">
        <is>
          <t>MÖNSTERÅS</t>
        </is>
      </c>
      <c r="G365" t="n">
        <v>3.4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9778-2022</t>
        </is>
      </c>
      <c r="B366" s="1" t="n">
        <v>44619</v>
      </c>
      <c r="C366" s="1" t="n">
        <v>45170</v>
      </c>
      <c r="D366" t="inlineStr">
        <is>
          <t>KALMAR LÄN</t>
        </is>
      </c>
      <c r="E366" t="inlineStr">
        <is>
          <t>MÖNSTERÅS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10108-2022</t>
        </is>
      </c>
      <c r="B367" s="1" t="n">
        <v>44621</v>
      </c>
      <c r="C367" s="1" t="n">
        <v>45170</v>
      </c>
      <c r="D367" t="inlineStr">
        <is>
          <t>KALMAR LÄN</t>
        </is>
      </c>
      <c r="E367" t="inlineStr">
        <is>
          <t>MÖNSTERÅS</t>
        </is>
      </c>
      <c r="G367" t="n">
        <v>2.8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10657-2022</t>
        </is>
      </c>
      <c r="B368" s="1" t="n">
        <v>44624</v>
      </c>
      <c r="C368" s="1" t="n">
        <v>45170</v>
      </c>
      <c r="D368" t="inlineStr">
        <is>
          <t>KALMAR LÄN</t>
        </is>
      </c>
      <c r="E368" t="inlineStr">
        <is>
          <t>MÖNSTERÅS</t>
        </is>
      </c>
      <c r="F368" t="inlineStr">
        <is>
          <t>Kommuner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11702-2022</t>
        </is>
      </c>
      <c r="B369" s="1" t="n">
        <v>44634</v>
      </c>
      <c r="C369" s="1" t="n">
        <v>45170</v>
      </c>
      <c r="D369" t="inlineStr">
        <is>
          <t>KALMAR LÄN</t>
        </is>
      </c>
      <c r="E369" t="inlineStr">
        <is>
          <t>MÖNSTERÅS</t>
        </is>
      </c>
      <c r="G369" t="n">
        <v>3.1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12461-2022</t>
        </is>
      </c>
      <c r="B370" s="1" t="n">
        <v>44638</v>
      </c>
      <c r="C370" s="1" t="n">
        <v>45170</v>
      </c>
      <c r="D370" t="inlineStr">
        <is>
          <t>KALMAR LÄN</t>
        </is>
      </c>
      <c r="E370" t="inlineStr">
        <is>
          <t>MÖNSTERÅS</t>
        </is>
      </c>
      <c r="G370" t="n">
        <v>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12793-2022</t>
        </is>
      </c>
      <c r="B371" s="1" t="n">
        <v>44641</v>
      </c>
      <c r="C371" s="1" t="n">
        <v>45170</v>
      </c>
      <c r="D371" t="inlineStr">
        <is>
          <t>KALMAR LÄN</t>
        </is>
      </c>
      <c r="E371" t="inlineStr">
        <is>
          <t>MÖNSTERÅS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12896-2022</t>
        </is>
      </c>
      <c r="B372" s="1" t="n">
        <v>44642</v>
      </c>
      <c r="C372" s="1" t="n">
        <v>45170</v>
      </c>
      <c r="D372" t="inlineStr">
        <is>
          <t>KALMAR LÄN</t>
        </is>
      </c>
      <c r="E372" t="inlineStr">
        <is>
          <t>MÖNSTERÅS</t>
        </is>
      </c>
      <c r="F372" t="inlineStr">
        <is>
          <t>Kommuner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13047-2022</t>
        </is>
      </c>
      <c r="B373" s="1" t="n">
        <v>44643</v>
      </c>
      <c r="C373" s="1" t="n">
        <v>45170</v>
      </c>
      <c r="D373" t="inlineStr">
        <is>
          <t>KALMAR LÄN</t>
        </is>
      </c>
      <c r="E373" t="inlineStr">
        <is>
          <t>MÖNSTERÅS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13224-2022</t>
        </is>
      </c>
      <c r="B374" s="1" t="n">
        <v>44644</v>
      </c>
      <c r="C374" s="1" t="n">
        <v>45170</v>
      </c>
      <c r="D374" t="inlineStr">
        <is>
          <t>KALMAR LÄN</t>
        </is>
      </c>
      <c r="E374" t="inlineStr">
        <is>
          <t>MÖNSTERÅS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13226-2022</t>
        </is>
      </c>
      <c r="B375" s="1" t="n">
        <v>44644</v>
      </c>
      <c r="C375" s="1" t="n">
        <v>45170</v>
      </c>
      <c r="D375" t="inlineStr">
        <is>
          <t>KALMAR LÄN</t>
        </is>
      </c>
      <c r="E375" t="inlineStr">
        <is>
          <t>MÖNSTERÅS</t>
        </is>
      </c>
      <c r="G375" t="n">
        <v>0.8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13743-2022</t>
        </is>
      </c>
      <c r="B376" s="1" t="n">
        <v>44649</v>
      </c>
      <c r="C376" s="1" t="n">
        <v>45170</v>
      </c>
      <c r="D376" t="inlineStr">
        <is>
          <t>KALMAR LÄN</t>
        </is>
      </c>
      <c r="E376" t="inlineStr">
        <is>
          <t>MÖNSTERÅS</t>
        </is>
      </c>
      <c r="F376" t="inlineStr">
        <is>
          <t>Kommuner</t>
        </is>
      </c>
      <c r="G376" t="n">
        <v>5.7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14165-2022</t>
        </is>
      </c>
      <c r="B377" s="1" t="n">
        <v>44651</v>
      </c>
      <c r="C377" s="1" t="n">
        <v>45170</v>
      </c>
      <c r="D377" t="inlineStr">
        <is>
          <t>KALMAR LÄN</t>
        </is>
      </c>
      <c r="E377" t="inlineStr">
        <is>
          <t>MÖNSTERÅS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18825-2022</t>
        </is>
      </c>
      <c r="B378" s="1" t="n">
        <v>44690</v>
      </c>
      <c r="C378" s="1" t="n">
        <v>45170</v>
      </c>
      <c r="D378" t="inlineStr">
        <is>
          <t>KALMAR LÄN</t>
        </is>
      </c>
      <c r="E378" t="inlineStr">
        <is>
          <t>MÖNSTERÅS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20250-2022</t>
        </is>
      </c>
      <c r="B379" s="1" t="n">
        <v>44698</v>
      </c>
      <c r="C379" s="1" t="n">
        <v>45170</v>
      </c>
      <c r="D379" t="inlineStr">
        <is>
          <t>KALMAR LÄN</t>
        </is>
      </c>
      <c r="E379" t="inlineStr">
        <is>
          <t>MÖNSTERÅS</t>
        </is>
      </c>
      <c r="G379" t="n">
        <v>4.2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23720-2022</t>
        </is>
      </c>
      <c r="B380" s="1" t="n">
        <v>44722</v>
      </c>
      <c r="C380" s="1" t="n">
        <v>45170</v>
      </c>
      <c r="D380" t="inlineStr">
        <is>
          <t>KALMAR LÄN</t>
        </is>
      </c>
      <c r="E380" t="inlineStr">
        <is>
          <t>MÖNSTERÅS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24716-2022</t>
        </is>
      </c>
      <c r="B381" s="1" t="n">
        <v>44727</v>
      </c>
      <c r="C381" s="1" t="n">
        <v>45170</v>
      </c>
      <c r="D381" t="inlineStr">
        <is>
          <t>KALMAR LÄN</t>
        </is>
      </c>
      <c r="E381" t="inlineStr">
        <is>
          <t>MÖNSTERÅS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24743-2022</t>
        </is>
      </c>
      <c r="B382" s="1" t="n">
        <v>44727</v>
      </c>
      <c r="C382" s="1" t="n">
        <v>45170</v>
      </c>
      <c r="D382" t="inlineStr">
        <is>
          <t>KALMAR LÄN</t>
        </is>
      </c>
      <c r="E382" t="inlineStr">
        <is>
          <t>MÖNSTERÅS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26701-2022</t>
        </is>
      </c>
      <c r="B383" s="1" t="n">
        <v>44739</v>
      </c>
      <c r="C383" s="1" t="n">
        <v>45170</v>
      </c>
      <c r="D383" t="inlineStr">
        <is>
          <t>KALMAR LÄN</t>
        </is>
      </c>
      <c r="E383" t="inlineStr">
        <is>
          <t>MÖNSTERÅS</t>
        </is>
      </c>
      <c r="G383" t="n">
        <v>6.5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34079-2022</t>
        </is>
      </c>
      <c r="B384" s="1" t="n">
        <v>44791</v>
      </c>
      <c r="C384" s="1" t="n">
        <v>45170</v>
      </c>
      <c r="D384" t="inlineStr">
        <is>
          <t>KALMAR LÄN</t>
        </is>
      </c>
      <c r="E384" t="inlineStr">
        <is>
          <t>MÖNSTERÅS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35715-2022</t>
        </is>
      </c>
      <c r="B385" s="1" t="n">
        <v>44799</v>
      </c>
      <c r="C385" s="1" t="n">
        <v>45170</v>
      </c>
      <c r="D385" t="inlineStr">
        <is>
          <t>KALMAR LÄN</t>
        </is>
      </c>
      <c r="E385" t="inlineStr">
        <is>
          <t>MÖNSTERÅS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35883-2022</t>
        </is>
      </c>
      <c r="B386" s="1" t="n">
        <v>44802</v>
      </c>
      <c r="C386" s="1" t="n">
        <v>45170</v>
      </c>
      <c r="D386" t="inlineStr">
        <is>
          <t>KALMAR LÄN</t>
        </is>
      </c>
      <c r="E386" t="inlineStr">
        <is>
          <t>MÖNSTERÅS</t>
        </is>
      </c>
      <c r="G386" t="n">
        <v>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36006-2022</t>
        </is>
      </c>
      <c r="B387" s="1" t="n">
        <v>44802</v>
      </c>
      <c r="C387" s="1" t="n">
        <v>45170</v>
      </c>
      <c r="D387" t="inlineStr">
        <is>
          <t>KALMAR LÄN</t>
        </is>
      </c>
      <c r="E387" t="inlineStr">
        <is>
          <t>MÖNSTERÅS</t>
        </is>
      </c>
      <c r="G387" t="n">
        <v>5.8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35803-2022</t>
        </is>
      </c>
      <c r="B388" s="1" t="n">
        <v>44802</v>
      </c>
      <c r="C388" s="1" t="n">
        <v>45170</v>
      </c>
      <c r="D388" t="inlineStr">
        <is>
          <t>KALMAR LÄN</t>
        </is>
      </c>
      <c r="E388" t="inlineStr">
        <is>
          <t>MÖNSTERÅS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37094-2022</t>
        </is>
      </c>
      <c r="B389" s="1" t="n">
        <v>44806</v>
      </c>
      <c r="C389" s="1" t="n">
        <v>45170</v>
      </c>
      <c r="D389" t="inlineStr">
        <is>
          <t>KALMAR LÄN</t>
        </is>
      </c>
      <c r="E389" t="inlineStr">
        <is>
          <t>MÖNSTERÅS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38579-2022</t>
        </is>
      </c>
      <c r="B390" s="1" t="n">
        <v>44813</v>
      </c>
      <c r="C390" s="1" t="n">
        <v>45170</v>
      </c>
      <c r="D390" t="inlineStr">
        <is>
          <t>KALMAR LÄN</t>
        </is>
      </c>
      <c r="E390" t="inlineStr">
        <is>
          <t>MÖNSTERÅS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39158-2022</t>
        </is>
      </c>
      <c r="B391" s="1" t="n">
        <v>44817</v>
      </c>
      <c r="C391" s="1" t="n">
        <v>45170</v>
      </c>
      <c r="D391" t="inlineStr">
        <is>
          <t>KALMAR LÄN</t>
        </is>
      </c>
      <c r="E391" t="inlineStr">
        <is>
          <t>MÖNSTERÅS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39212-2022</t>
        </is>
      </c>
      <c r="B392" s="1" t="n">
        <v>44817</v>
      </c>
      <c r="C392" s="1" t="n">
        <v>45170</v>
      </c>
      <c r="D392" t="inlineStr">
        <is>
          <t>KALMAR LÄN</t>
        </is>
      </c>
      <c r="E392" t="inlineStr">
        <is>
          <t>MÖNSTERÅS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39262-2022</t>
        </is>
      </c>
      <c r="B393" s="1" t="n">
        <v>44817</v>
      </c>
      <c r="C393" s="1" t="n">
        <v>45170</v>
      </c>
      <c r="D393" t="inlineStr">
        <is>
          <t>KALMAR LÄN</t>
        </is>
      </c>
      <c r="E393" t="inlineStr">
        <is>
          <t>MÖNSTERÅS</t>
        </is>
      </c>
      <c r="F393" t="inlineStr">
        <is>
          <t>Kommuner</t>
        </is>
      </c>
      <c r="G393" t="n">
        <v>2.4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39272-2022</t>
        </is>
      </c>
      <c r="B394" s="1" t="n">
        <v>44817</v>
      </c>
      <c r="C394" s="1" t="n">
        <v>45170</v>
      </c>
      <c r="D394" t="inlineStr">
        <is>
          <t>KALMAR LÄN</t>
        </is>
      </c>
      <c r="E394" t="inlineStr">
        <is>
          <t>MÖNSTERÅS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39193-2022</t>
        </is>
      </c>
      <c r="B395" s="1" t="n">
        <v>44817</v>
      </c>
      <c r="C395" s="1" t="n">
        <v>45170</v>
      </c>
      <c r="D395" t="inlineStr">
        <is>
          <t>KALMAR LÄN</t>
        </is>
      </c>
      <c r="E395" t="inlineStr">
        <is>
          <t>MÖNSTERÅS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39553-2022</t>
        </is>
      </c>
      <c r="B396" s="1" t="n">
        <v>44818</v>
      </c>
      <c r="C396" s="1" t="n">
        <v>45170</v>
      </c>
      <c r="D396" t="inlineStr">
        <is>
          <t>KALMAR LÄN</t>
        </is>
      </c>
      <c r="E396" t="inlineStr">
        <is>
          <t>MÖNSTERÅS</t>
        </is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40241-2022</t>
        </is>
      </c>
      <c r="B397" s="1" t="n">
        <v>44820</v>
      </c>
      <c r="C397" s="1" t="n">
        <v>45170</v>
      </c>
      <c r="D397" t="inlineStr">
        <is>
          <t>KALMAR LÄN</t>
        </is>
      </c>
      <c r="E397" t="inlineStr">
        <is>
          <t>MÖNSTERÅS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40242-2022</t>
        </is>
      </c>
      <c r="B398" s="1" t="n">
        <v>44820</v>
      </c>
      <c r="C398" s="1" t="n">
        <v>45170</v>
      </c>
      <c r="D398" t="inlineStr">
        <is>
          <t>KALMAR LÄN</t>
        </is>
      </c>
      <c r="E398" t="inlineStr">
        <is>
          <t>MÖNSTERÅS</t>
        </is>
      </c>
      <c r="G398" t="n">
        <v>0.2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40583-2022</t>
        </is>
      </c>
      <c r="B399" s="1" t="n">
        <v>44823</v>
      </c>
      <c r="C399" s="1" t="n">
        <v>45170</v>
      </c>
      <c r="D399" t="inlineStr">
        <is>
          <t>KALMAR LÄN</t>
        </is>
      </c>
      <c r="E399" t="inlineStr">
        <is>
          <t>MÖNSTERÅS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41665-2022</t>
        </is>
      </c>
      <c r="B400" s="1" t="n">
        <v>44827</v>
      </c>
      <c r="C400" s="1" t="n">
        <v>45170</v>
      </c>
      <c r="D400" t="inlineStr">
        <is>
          <t>KALMAR LÄN</t>
        </is>
      </c>
      <c r="E400" t="inlineStr">
        <is>
          <t>MÖNSTERÅS</t>
        </is>
      </c>
      <c r="G400" t="n">
        <v>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41689-2022</t>
        </is>
      </c>
      <c r="B401" s="1" t="n">
        <v>44827</v>
      </c>
      <c r="C401" s="1" t="n">
        <v>45170</v>
      </c>
      <c r="D401" t="inlineStr">
        <is>
          <t>KALMAR LÄN</t>
        </is>
      </c>
      <c r="E401" t="inlineStr">
        <is>
          <t>MÖNSTERÅS</t>
        </is>
      </c>
      <c r="G401" t="n">
        <v>0.1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42681-2022</t>
        </is>
      </c>
      <c r="B402" s="1" t="n">
        <v>44832</v>
      </c>
      <c r="C402" s="1" t="n">
        <v>45170</v>
      </c>
      <c r="D402" t="inlineStr">
        <is>
          <t>KALMAR LÄN</t>
        </is>
      </c>
      <c r="E402" t="inlineStr">
        <is>
          <t>MÖNSTERÅS</t>
        </is>
      </c>
      <c r="G402" t="n">
        <v>4.4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45855-2022</t>
        </is>
      </c>
      <c r="B403" s="1" t="n">
        <v>44846</v>
      </c>
      <c r="C403" s="1" t="n">
        <v>45170</v>
      </c>
      <c r="D403" t="inlineStr">
        <is>
          <t>KALMAR LÄN</t>
        </is>
      </c>
      <c r="E403" t="inlineStr">
        <is>
          <t>MÖNSTERÅS</t>
        </is>
      </c>
      <c r="G403" t="n">
        <v>2.2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47997-2022</t>
        </is>
      </c>
      <c r="B404" s="1" t="n">
        <v>44853</v>
      </c>
      <c r="C404" s="1" t="n">
        <v>45170</v>
      </c>
      <c r="D404" t="inlineStr">
        <is>
          <t>KALMAR LÄN</t>
        </is>
      </c>
      <c r="E404" t="inlineStr">
        <is>
          <t>MÖNSTERÅS</t>
        </is>
      </c>
      <c r="G404" t="n">
        <v>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47956-2022</t>
        </is>
      </c>
      <c r="B405" s="1" t="n">
        <v>44853</v>
      </c>
      <c r="C405" s="1" t="n">
        <v>45170</v>
      </c>
      <c r="D405" t="inlineStr">
        <is>
          <t>KALMAR LÄN</t>
        </is>
      </c>
      <c r="E405" t="inlineStr">
        <is>
          <t>MÖNSTERÅS</t>
        </is>
      </c>
      <c r="F405" t="inlineStr">
        <is>
          <t>Kyrkan</t>
        </is>
      </c>
      <c r="G405" t="n">
        <v>3.3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51804-2022</t>
        </is>
      </c>
      <c r="B406" s="1" t="n">
        <v>44872</v>
      </c>
      <c r="C406" s="1" t="n">
        <v>45170</v>
      </c>
      <c r="D406" t="inlineStr">
        <is>
          <t>KALMAR LÄN</t>
        </is>
      </c>
      <c r="E406" t="inlineStr">
        <is>
          <t>MÖNSTERÅS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52866-2022</t>
        </is>
      </c>
      <c r="B407" s="1" t="n">
        <v>44875</v>
      </c>
      <c r="C407" s="1" t="n">
        <v>45170</v>
      </c>
      <c r="D407" t="inlineStr">
        <is>
          <t>KALMAR LÄN</t>
        </is>
      </c>
      <c r="E407" t="inlineStr">
        <is>
          <t>MÖNSTERÅS</t>
        </is>
      </c>
      <c r="G407" t="n">
        <v>1.3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53502-2022</t>
        </is>
      </c>
      <c r="B408" s="1" t="n">
        <v>44879</v>
      </c>
      <c r="C408" s="1" t="n">
        <v>45170</v>
      </c>
      <c r="D408" t="inlineStr">
        <is>
          <t>KALMAR LÄN</t>
        </is>
      </c>
      <c r="E408" t="inlineStr">
        <is>
          <t>MÖNSTERÅS</t>
        </is>
      </c>
      <c r="G408" t="n">
        <v>9.6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59243-2022</t>
        </is>
      </c>
      <c r="B409" s="1" t="n">
        <v>44904</v>
      </c>
      <c r="C409" s="1" t="n">
        <v>45170</v>
      </c>
      <c r="D409" t="inlineStr">
        <is>
          <t>KALMAR LÄN</t>
        </is>
      </c>
      <c r="E409" t="inlineStr">
        <is>
          <t>MÖNSTERÅS</t>
        </is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59298-2022</t>
        </is>
      </c>
      <c r="B410" s="1" t="n">
        <v>44904</v>
      </c>
      <c r="C410" s="1" t="n">
        <v>45170</v>
      </c>
      <c r="D410" t="inlineStr">
        <is>
          <t>KALMAR LÄN</t>
        </is>
      </c>
      <c r="E410" t="inlineStr">
        <is>
          <t>MÖNSTERÅS</t>
        </is>
      </c>
      <c r="G410" t="n">
        <v>2.6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59309-2022</t>
        </is>
      </c>
      <c r="B411" s="1" t="n">
        <v>44904</v>
      </c>
      <c r="C411" s="1" t="n">
        <v>45170</v>
      </c>
      <c r="D411" t="inlineStr">
        <is>
          <t>KALMAR LÄN</t>
        </is>
      </c>
      <c r="E411" t="inlineStr">
        <is>
          <t>MÖNSTERÅS</t>
        </is>
      </c>
      <c r="G411" t="n">
        <v>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59289-2022</t>
        </is>
      </c>
      <c r="B412" s="1" t="n">
        <v>44904</v>
      </c>
      <c r="C412" s="1" t="n">
        <v>45170</v>
      </c>
      <c r="D412" t="inlineStr">
        <is>
          <t>KALMAR LÄN</t>
        </is>
      </c>
      <c r="E412" t="inlineStr">
        <is>
          <t>MÖNSTERÅS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59456-2022</t>
        </is>
      </c>
      <c r="B413" s="1" t="n">
        <v>44907</v>
      </c>
      <c r="C413" s="1" t="n">
        <v>45170</v>
      </c>
      <c r="D413" t="inlineStr">
        <is>
          <t>KALMAR LÄN</t>
        </is>
      </c>
      <c r="E413" t="inlineStr">
        <is>
          <t>MÖNSTERÅS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61127-2022</t>
        </is>
      </c>
      <c r="B414" s="1" t="n">
        <v>44915</v>
      </c>
      <c r="C414" s="1" t="n">
        <v>45170</v>
      </c>
      <c r="D414" t="inlineStr">
        <is>
          <t>KALMAR LÄN</t>
        </is>
      </c>
      <c r="E414" t="inlineStr">
        <is>
          <t>MÖNSTERÅS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61198-2022</t>
        </is>
      </c>
      <c r="B415" s="1" t="n">
        <v>44915</v>
      </c>
      <c r="C415" s="1" t="n">
        <v>45170</v>
      </c>
      <c r="D415" t="inlineStr">
        <is>
          <t>KALMAR LÄN</t>
        </is>
      </c>
      <c r="E415" t="inlineStr">
        <is>
          <t>MÖNSTERÅS</t>
        </is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61874-2022</t>
        </is>
      </c>
      <c r="B416" s="1" t="n">
        <v>44917</v>
      </c>
      <c r="C416" s="1" t="n">
        <v>45170</v>
      </c>
      <c r="D416" t="inlineStr">
        <is>
          <t>KALMAR LÄN</t>
        </is>
      </c>
      <c r="E416" t="inlineStr">
        <is>
          <t>MÖNSTERÅS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61876-2022</t>
        </is>
      </c>
      <c r="B417" s="1" t="n">
        <v>44917</v>
      </c>
      <c r="C417" s="1" t="n">
        <v>45170</v>
      </c>
      <c r="D417" t="inlineStr">
        <is>
          <t>KALMAR LÄN</t>
        </is>
      </c>
      <c r="E417" t="inlineStr">
        <is>
          <t>MÖNSTERÅS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62204-2022</t>
        </is>
      </c>
      <c r="B418" s="1" t="n">
        <v>44922</v>
      </c>
      <c r="C418" s="1" t="n">
        <v>45170</v>
      </c>
      <c r="D418" t="inlineStr">
        <is>
          <t>KALMAR LÄN</t>
        </is>
      </c>
      <c r="E418" t="inlineStr">
        <is>
          <t>MÖNSTERÅS</t>
        </is>
      </c>
      <c r="G418" t="n">
        <v>5.7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62218-2022</t>
        </is>
      </c>
      <c r="B419" s="1" t="n">
        <v>44922</v>
      </c>
      <c r="C419" s="1" t="n">
        <v>45170</v>
      </c>
      <c r="D419" t="inlineStr">
        <is>
          <t>KALMAR LÄN</t>
        </is>
      </c>
      <c r="E419" t="inlineStr">
        <is>
          <t>MÖNSTERÅS</t>
        </is>
      </c>
      <c r="G419" t="n">
        <v>6.9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62283-2022</t>
        </is>
      </c>
      <c r="B420" s="1" t="n">
        <v>44923</v>
      </c>
      <c r="C420" s="1" t="n">
        <v>45170</v>
      </c>
      <c r="D420" t="inlineStr">
        <is>
          <t>KALMAR LÄN</t>
        </is>
      </c>
      <c r="E420" t="inlineStr">
        <is>
          <t>MÖNSTERÅS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62280-2022</t>
        </is>
      </c>
      <c r="B421" s="1" t="n">
        <v>44923</v>
      </c>
      <c r="C421" s="1" t="n">
        <v>45170</v>
      </c>
      <c r="D421" t="inlineStr">
        <is>
          <t>KALMAR LÄN</t>
        </is>
      </c>
      <c r="E421" t="inlineStr">
        <is>
          <t>MÖNSTERÅS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62276-2022</t>
        </is>
      </c>
      <c r="B422" s="1" t="n">
        <v>44923</v>
      </c>
      <c r="C422" s="1" t="n">
        <v>45170</v>
      </c>
      <c r="D422" t="inlineStr">
        <is>
          <t>KALMAR LÄN</t>
        </is>
      </c>
      <c r="E422" t="inlineStr">
        <is>
          <t>MÖNSTERÅS</t>
        </is>
      </c>
      <c r="G422" t="n">
        <v>4.1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214-2023</t>
        </is>
      </c>
      <c r="B423" s="1" t="n">
        <v>44928</v>
      </c>
      <c r="C423" s="1" t="n">
        <v>45170</v>
      </c>
      <c r="D423" t="inlineStr">
        <is>
          <t>KALMAR LÄN</t>
        </is>
      </c>
      <c r="E423" t="inlineStr">
        <is>
          <t>MÖNSTERÅS</t>
        </is>
      </c>
      <c r="G423" t="n">
        <v>5.5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762-2023</t>
        </is>
      </c>
      <c r="B424" s="1" t="n">
        <v>44931</v>
      </c>
      <c r="C424" s="1" t="n">
        <v>45170</v>
      </c>
      <c r="D424" t="inlineStr">
        <is>
          <t>KALMAR LÄN</t>
        </is>
      </c>
      <c r="E424" t="inlineStr">
        <is>
          <t>MÖNSTERÅS</t>
        </is>
      </c>
      <c r="G424" t="n">
        <v>8.199999999999999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776-2023</t>
        </is>
      </c>
      <c r="B425" s="1" t="n">
        <v>44931</v>
      </c>
      <c r="C425" s="1" t="n">
        <v>45170</v>
      </c>
      <c r="D425" t="inlineStr">
        <is>
          <t>KALMAR LÄN</t>
        </is>
      </c>
      <c r="E425" t="inlineStr">
        <is>
          <t>MÖNSTERÅS</t>
        </is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870-2023</t>
        </is>
      </c>
      <c r="B426" s="1" t="n">
        <v>44931</v>
      </c>
      <c r="C426" s="1" t="n">
        <v>45170</v>
      </c>
      <c r="D426" t="inlineStr">
        <is>
          <t>KALMAR LÄN</t>
        </is>
      </c>
      <c r="E426" t="inlineStr">
        <is>
          <t>MÖNSTERÅS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1889-2023</t>
        </is>
      </c>
      <c r="B427" s="1" t="n">
        <v>44939</v>
      </c>
      <c r="C427" s="1" t="n">
        <v>45170</v>
      </c>
      <c r="D427" t="inlineStr">
        <is>
          <t>KALMAR LÄN</t>
        </is>
      </c>
      <c r="E427" t="inlineStr">
        <is>
          <t>MÖNSTERÅS</t>
        </is>
      </c>
      <c r="G427" t="n">
        <v>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1973-2023</t>
        </is>
      </c>
      <c r="B428" s="1" t="n">
        <v>44939</v>
      </c>
      <c r="C428" s="1" t="n">
        <v>45170</v>
      </c>
      <c r="D428" t="inlineStr">
        <is>
          <t>KALMAR LÄN</t>
        </is>
      </c>
      <c r="E428" t="inlineStr">
        <is>
          <t>MÖNSTERÅS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8113-2023</t>
        </is>
      </c>
      <c r="B429" s="1" t="n">
        <v>44974</v>
      </c>
      <c r="C429" s="1" t="n">
        <v>45170</v>
      </c>
      <c r="D429" t="inlineStr">
        <is>
          <t>KALMAR LÄN</t>
        </is>
      </c>
      <c r="E429" t="inlineStr">
        <is>
          <t>MÖNSTERÅS</t>
        </is>
      </c>
      <c r="F429" t="inlineStr">
        <is>
          <t>Övriga Aktiebolag</t>
        </is>
      </c>
      <c r="G429" t="n">
        <v>8.5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10388-2023</t>
        </is>
      </c>
      <c r="B430" s="1" t="n">
        <v>44981</v>
      </c>
      <c r="C430" s="1" t="n">
        <v>45170</v>
      </c>
      <c r="D430" t="inlineStr">
        <is>
          <t>KALMAR LÄN</t>
        </is>
      </c>
      <c r="E430" t="inlineStr">
        <is>
          <t>MÖNSTERÅS</t>
        </is>
      </c>
      <c r="G430" t="n">
        <v>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10398-2023</t>
        </is>
      </c>
      <c r="B431" s="1" t="n">
        <v>44981</v>
      </c>
      <c r="C431" s="1" t="n">
        <v>45170</v>
      </c>
      <c r="D431" t="inlineStr">
        <is>
          <t>KALMAR LÄN</t>
        </is>
      </c>
      <c r="E431" t="inlineStr">
        <is>
          <t>MÖNSTERÅS</t>
        </is>
      </c>
      <c r="G431" t="n">
        <v>4.8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10936-2023</t>
        </is>
      </c>
      <c r="B432" s="1" t="n">
        <v>44991</v>
      </c>
      <c r="C432" s="1" t="n">
        <v>45170</v>
      </c>
      <c r="D432" t="inlineStr">
        <is>
          <t>KALMAR LÄN</t>
        </is>
      </c>
      <c r="E432" t="inlineStr">
        <is>
          <t>MÖNSTERÅS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11926-2023</t>
        </is>
      </c>
      <c r="B433" s="1" t="n">
        <v>44993</v>
      </c>
      <c r="C433" s="1" t="n">
        <v>45170</v>
      </c>
      <c r="D433" t="inlineStr">
        <is>
          <t>KALMAR LÄN</t>
        </is>
      </c>
      <c r="E433" t="inlineStr">
        <is>
          <t>MÖNSTERÅS</t>
        </is>
      </c>
      <c r="G433" t="n">
        <v>3.7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13569-2023</t>
        </is>
      </c>
      <c r="B434" s="1" t="n">
        <v>45006</v>
      </c>
      <c r="C434" s="1" t="n">
        <v>45170</v>
      </c>
      <c r="D434" t="inlineStr">
        <is>
          <t>KALMAR LÄN</t>
        </is>
      </c>
      <c r="E434" t="inlineStr">
        <is>
          <t>MÖNSTERÅS</t>
        </is>
      </c>
      <c r="F434" t="inlineStr">
        <is>
          <t>Kommuner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13902-2023</t>
        </is>
      </c>
      <c r="B435" s="1" t="n">
        <v>45008</v>
      </c>
      <c r="C435" s="1" t="n">
        <v>45170</v>
      </c>
      <c r="D435" t="inlineStr">
        <is>
          <t>KALMAR LÄN</t>
        </is>
      </c>
      <c r="E435" t="inlineStr">
        <is>
          <t>MÖNSTERÅS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14900-2023</t>
        </is>
      </c>
      <c r="B436" s="1" t="n">
        <v>45015</v>
      </c>
      <c r="C436" s="1" t="n">
        <v>45170</v>
      </c>
      <c r="D436" t="inlineStr">
        <is>
          <t>KALMAR LÄN</t>
        </is>
      </c>
      <c r="E436" t="inlineStr">
        <is>
          <t>MÖNSTERÅS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14924-2023</t>
        </is>
      </c>
      <c r="B437" s="1" t="n">
        <v>45015</v>
      </c>
      <c r="C437" s="1" t="n">
        <v>45170</v>
      </c>
      <c r="D437" t="inlineStr">
        <is>
          <t>KALMAR LÄN</t>
        </is>
      </c>
      <c r="E437" t="inlineStr">
        <is>
          <t>MÖNSTERÅS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14936-2023</t>
        </is>
      </c>
      <c r="B438" s="1" t="n">
        <v>45015</v>
      </c>
      <c r="C438" s="1" t="n">
        <v>45170</v>
      </c>
      <c r="D438" t="inlineStr">
        <is>
          <t>KALMAR LÄN</t>
        </is>
      </c>
      <c r="E438" t="inlineStr">
        <is>
          <t>MÖNSTERÅS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14906-2023</t>
        </is>
      </c>
      <c r="B439" s="1" t="n">
        <v>45015</v>
      </c>
      <c r="C439" s="1" t="n">
        <v>45170</v>
      </c>
      <c r="D439" t="inlineStr">
        <is>
          <t>KALMAR LÄN</t>
        </is>
      </c>
      <c r="E439" t="inlineStr">
        <is>
          <t>MÖNSTERÅS</t>
        </is>
      </c>
      <c r="G439" t="n">
        <v>3.9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14930-2023</t>
        </is>
      </c>
      <c r="B440" s="1" t="n">
        <v>45015</v>
      </c>
      <c r="C440" s="1" t="n">
        <v>45170</v>
      </c>
      <c r="D440" t="inlineStr">
        <is>
          <t>KALMAR LÄN</t>
        </is>
      </c>
      <c r="E440" t="inlineStr">
        <is>
          <t>MÖNSTERÅS</t>
        </is>
      </c>
      <c r="G440" t="n">
        <v>6.7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16437-2023</t>
        </is>
      </c>
      <c r="B441" s="1" t="n">
        <v>45022</v>
      </c>
      <c r="C441" s="1" t="n">
        <v>45170</v>
      </c>
      <c r="D441" t="inlineStr">
        <is>
          <t>KALMAR LÄN</t>
        </is>
      </c>
      <c r="E441" t="inlineStr">
        <is>
          <t>MÖNSTERÅS</t>
        </is>
      </c>
      <c r="G441" t="n">
        <v>5.2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16428-2023</t>
        </is>
      </c>
      <c r="B442" s="1" t="n">
        <v>45022</v>
      </c>
      <c r="C442" s="1" t="n">
        <v>45170</v>
      </c>
      <c r="D442" t="inlineStr">
        <is>
          <t>KALMAR LÄN</t>
        </is>
      </c>
      <c r="E442" t="inlineStr">
        <is>
          <t>MÖNSTERÅS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16440-2023</t>
        </is>
      </c>
      <c r="B443" s="1" t="n">
        <v>45022</v>
      </c>
      <c r="C443" s="1" t="n">
        <v>45170</v>
      </c>
      <c r="D443" t="inlineStr">
        <is>
          <t>KALMAR LÄN</t>
        </is>
      </c>
      <c r="E443" t="inlineStr">
        <is>
          <t>MÖNSTERÅS</t>
        </is>
      </c>
      <c r="G443" t="n">
        <v>5.1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16324-2023</t>
        </is>
      </c>
      <c r="B444" s="1" t="n">
        <v>45028</v>
      </c>
      <c r="C444" s="1" t="n">
        <v>45170</v>
      </c>
      <c r="D444" t="inlineStr">
        <is>
          <t>KALMAR LÄN</t>
        </is>
      </c>
      <c r="E444" t="inlineStr">
        <is>
          <t>MÖNSTERÅS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17123-2023</t>
        </is>
      </c>
      <c r="B445" s="1" t="n">
        <v>45034</v>
      </c>
      <c r="C445" s="1" t="n">
        <v>45170</v>
      </c>
      <c r="D445" t="inlineStr">
        <is>
          <t>KALMAR LÄN</t>
        </is>
      </c>
      <c r="E445" t="inlineStr">
        <is>
          <t>MÖNSTERÅS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17753-2023</t>
        </is>
      </c>
      <c r="B446" s="1" t="n">
        <v>45037</v>
      </c>
      <c r="C446" s="1" t="n">
        <v>45170</v>
      </c>
      <c r="D446" t="inlineStr">
        <is>
          <t>KALMAR LÄN</t>
        </is>
      </c>
      <c r="E446" t="inlineStr">
        <is>
          <t>MÖNSTERÅS</t>
        </is>
      </c>
      <c r="G446" t="n">
        <v>3.3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18049-2023</t>
        </is>
      </c>
      <c r="B447" s="1" t="n">
        <v>45040</v>
      </c>
      <c r="C447" s="1" t="n">
        <v>45170</v>
      </c>
      <c r="D447" t="inlineStr">
        <is>
          <t>KALMAR LÄN</t>
        </is>
      </c>
      <c r="E447" t="inlineStr">
        <is>
          <t>MÖNSTERÅS</t>
        </is>
      </c>
      <c r="G447" t="n">
        <v>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20498-2023</t>
        </is>
      </c>
      <c r="B448" s="1" t="n">
        <v>45057</v>
      </c>
      <c r="C448" s="1" t="n">
        <v>45170</v>
      </c>
      <c r="D448" t="inlineStr">
        <is>
          <t>KALMAR LÄN</t>
        </is>
      </c>
      <c r="E448" t="inlineStr">
        <is>
          <t>MÖNSTERÅS</t>
        </is>
      </c>
      <c r="G448" t="n">
        <v>6.5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20500-2023</t>
        </is>
      </c>
      <c r="B449" s="1" t="n">
        <v>45057</v>
      </c>
      <c r="C449" s="1" t="n">
        <v>45170</v>
      </c>
      <c r="D449" t="inlineStr">
        <is>
          <t>KALMAR LÄN</t>
        </is>
      </c>
      <c r="E449" t="inlineStr">
        <is>
          <t>MÖNSTERÅS</t>
        </is>
      </c>
      <c r="G449" t="n">
        <v>7.7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21223-2023</t>
        </is>
      </c>
      <c r="B450" s="1" t="n">
        <v>45058</v>
      </c>
      <c r="C450" s="1" t="n">
        <v>45170</v>
      </c>
      <c r="D450" t="inlineStr">
        <is>
          <t>KALMAR LÄN</t>
        </is>
      </c>
      <c r="E450" t="inlineStr">
        <is>
          <t>MÖNSTERÅS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22583-2023</t>
        </is>
      </c>
      <c r="B451" s="1" t="n">
        <v>45071</v>
      </c>
      <c r="C451" s="1" t="n">
        <v>45170</v>
      </c>
      <c r="D451" t="inlineStr">
        <is>
          <t>KALMAR LÄN</t>
        </is>
      </c>
      <c r="E451" t="inlineStr">
        <is>
          <t>MÖNSTERÅS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22598-2023</t>
        </is>
      </c>
      <c r="B452" s="1" t="n">
        <v>45071</v>
      </c>
      <c r="C452" s="1" t="n">
        <v>45170</v>
      </c>
      <c r="D452" t="inlineStr">
        <is>
          <t>KALMAR LÄN</t>
        </is>
      </c>
      <c r="E452" t="inlineStr">
        <is>
          <t>MÖNSTERÅS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23701-2023</t>
        </is>
      </c>
      <c r="B453" s="1" t="n">
        <v>45075</v>
      </c>
      <c r="C453" s="1" t="n">
        <v>45170</v>
      </c>
      <c r="D453" t="inlineStr">
        <is>
          <t>KALMAR LÄN</t>
        </is>
      </c>
      <c r="E453" t="inlineStr">
        <is>
          <t>MÖNSTERÅS</t>
        </is>
      </c>
      <c r="G453" t="n">
        <v>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24984-2023</t>
        </is>
      </c>
      <c r="B454" s="1" t="n">
        <v>45085</v>
      </c>
      <c r="C454" s="1" t="n">
        <v>45170</v>
      </c>
      <c r="D454" t="inlineStr">
        <is>
          <t>KALMAR LÄN</t>
        </is>
      </c>
      <c r="E454" t="inlineStr">
        <is>
          <t>MÖNSTERÅS</t>
        </is>
      </c>
      <c r="G454" t="n">
        <v>7.5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24999-2023</t>
        </is>
      </c>
      <c r="B455" s="1" t="n">
        <v>45085</v>
      </c>
      <c r="C455" s="1" t="n">
        <v>45170</v>
      </c>
      <c r="D455" t="inlineStr">
        <is>
          <t>KALMAR LÄN</t>
        </is>
      </c>
      <c r="E455" t="inlineStr">
        <is>
          <t>MÖNSTERÅS</t>
        </is>
      </c>
      <c r="G455" t="n">
        <v>6.8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24874-2023</t>
        </is>
      </c>
      <c r="B456" s="1" t="n">
        <v>45085</v>
      </c>
      <c r="C456" s="1" t="n">
        <v>45170</v>
      </c>
      <c r="D456" t="inlineStr">
        <is>
          <t>KALMAR LÄN</t>
        </is>
      </c>
      <c r="E456" t="inlineStr">
        <is>
          <t>MÖNSTERÅS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25165-2023</t>
        </is>
      </c>
      <c r="B457" s="1" t="n">
        <v>45086</v>
      </c>
      <c r="C457" s="1" t="n">
        <v>45170</v>
      </c>
      <c r="D457" t="inlineStr">
        <is>
          <t>KALMAR LÄN</t>
        </is>
      </c>
      <c r="E457" t="inlineStr">
        <is>
          <t>MÖNSTERÅS</t>
        </is>
      </c>
      <c r="G457" t="n">
        <v>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25201-2023</t>
        </is>
      </c>
      <c r="B458" s="1" t="n">
        <v>45086</v>
      </c>
      <c r="C458" s="1" t="n">
        <v>45170</v>
      </c>
      <c r="D458" t="inlineStr">
        <is>
          <t>KALMAR LÄN</t>
        </is>
      </c>
      <c r="E458" t="inlineStr">
        <is>
          <t>MÖNSTERÅS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25205-2023</t>
        </is>
      </c>
      <c r="B459" s="1" t="n">
        <v>45086</v>
      </c>
      <c r="C459" s="1" t="n">
        <v>45170</v>
      </c>
      <c r="D459" t="inlineStr">
        <is>
          <t>KALMAR LÄN</t>
        </is>
      </c>
      <c r="E459" t="inlineStr">
        <is>
          <t>MÖNSTERÅS</t>
        </is>
      </c>
      <c r="G459" t="n">
        <v>2.7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25577-2023</t>
        </is>
      </c>
      <c r="B460" s="1" t="n">
        <v>45089</v>
      </c>
      <c r="C460" s="1" t="n">
        <v>45170</v>
      </c>
      <c r="D460" t="inlineStr">
        <is>
          <t>KALMAR LÄN</t>
        </is>
      </c>
      <c r="E460" t="inlineStr">
        <is>
          <t>MÖNSTERÅS</t>
        </is>
      </c>
      <c r="G460" t="n">
        <v>6.3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25578-2023</t>
        </is>
      </c>
      <c r="B461" s="1" t="n">
        <v>45089</v>
      </c>
      <c r="C461" s="1" t="n">
        <v>45170</v>
      </c>
      <c r="D461" t="inlineStr">
        <is>
          <t>KALMAR LÄN</t>
        </is>
      </c>
      <c r="E461" t="inlineStr">
        <is>
          <t>MÖNSTERÅS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26061-2023</t>
        </is>
      </c>
      <c r="B462" s="1" t="n">
        <v>45091</v>
      </c>
      <c r="C462" s="1" t="n">
        <v>45170</v>
      </c>
      <c r="D462" t="inlineStr">
        <is>
          <t>KALMAR LÄN</t>
        </is>
      </c>
      <c r="E462" t="inlineStr">
        <is>
          <t>MÖNSTERÅS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26274-2023</t>
        </is>
      </c>
      <c r="B463" s="1" t="n">
        <v>45091</v>
      </c>
      <c r="C463" s="1" t="n">
        <v>45170</v>
      </c>
      <c r="D463" t="inlineStr">
        <is>
          <t>KALMAR LÄN</t>
        </is>
      </c>
      <c r="E463" t="inlineStr">
        <is>
          <t>MÖNSTERÅS</t>
        </is>
      </c>
      <c r="G463" t="n">
        <v>2.1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26279-2023</t>
        </is>
      </c>
      <c r="B464" s="1" t="n">
        <v>45091</v>
      </c>
      <c r="C464" s="1" t="n">
        <v>45170</v>
      </c>
      <c r="D464" t="inlineStr">
        <is>
          <t>KALMAR LÄN</t>
        </is>
      </c>
      <c r="E464" t="inlineStr">
        <is>
          <t>MÖNSTERÅS</t>
        </is>
      </c>
      <c r="G464" t="n">
        <v>0.9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26272-2023</t>
        </is>
      </c>
      <c r="B465" s="1" t="n">
        <v>45091</v>
      </c>
      <c r="C465" s="1" t="n">
        <v>45170</v>
      </c>
      <c r="D465" t="inlineStr">
        <is>
          <t>KALMAR LÄN</t>
        </is>
      </c>
      <c r="E465" t="inlineStr">
        <is>
          <t>MÖNSTERÅS</t>
        </is>
      </c>
      <c r="G465" t="n">
        <v>1.6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26481-2023</t>
        </is>
      </c>
      <c r="B466" s="1" t="n">
        <v>45092</v>
      </c>
      <c r="C466" s="1" t="n">
        <v>45170</v>
      </c>
      <c r="D466" t="inlineStr">
        <is>
          <t>KALMAR LÄN</t>
        </is>
      </c>
      <c r="E466" t="inlineStr">
        <is>
          <t>MÖNSTERÅS</t>
        </is>
      </c>
      <c r="G466" t="n">
        <v>5.8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26494-2023</t>
        </is>
      </c>
      <c r="B467" s="1" t="n">
        <v>45092</v>
      </c>
      <c r="C467" s="1" t="n">
        <v>45170</v>
      </c>
      <c r="D467" t="inlineStr">
        <is>
          <t>KALMAR LÄN</t>
        </is>
      </c>
      <c r="E467" t="inlineStr">
        <is>
          <t>MÖNSTERÅS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27347-2023</t>
        </is>
      </c>
      <c r="B468" s="1" t="n">
        <v>45096</v>
      </c>
      <c r="C468" s="1" t="n">
        <v>45170</v>
      </c>
      <c r="D468" t="inlineStr">
        <is>
          <t>KALMAR LÄN</t>
        </is>
      </c>
      <c r="E468" t="inlineStr">
        <is>
          <t>MÖNSTERÅS</t>
        </is>
      </c>
      <c r="G468" t="n">
        <v>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28674-2023</t>
        </is>
      </c>
      <c r="B469" s="1" t="n">
        <v>45096</v>
      </c>
      <c r="C469" s="1" t="n">
        <v>45170</v>
      </c>
      <c r="D469" t="inlineStr">
        <is>
          <t>KALMAR LÄN</t>
        </is>
      </c>
      <c r="E469" t="inlineStr">
        <is>
          <t>MÖNSTERÅS</t>
        </is>
      </c>
      <c r="G469" t="n">
        <v>4.9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27618-2023</t>
        </is>
      </c>
      <c r="B470" s="1" t="n">
        <v>45097</v>
      </c>
      <c r="C470" s="1" t="n">
        <v>45170</v>
      </c>
      <c r="D470" t="inlineStr">
        <is>
          <t>KALMAR LÄN</t>
        </is>
      </c>
      <c r="E470" t="inlineStr">
        <is>
          <t>MÖNSTERÅS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31684-2023</t>
        </is>
      </c>
      <c r="B471" s="1" t="n">
        <v>45105</v>
      </c>
      <c r="C471" s="1" t="n">
        <v>45170</v>
      </c>
      <c r="D471" t="inlineStr">
        <is>
          <t>KALMAR LÄN</t>
        </is>
      </c>
      <c r="E471" t="inlineStr">
        <is>
          <t>MÖNSTERÅS</t>
        </is>
      </c>
      <c r="G471" t="n">
        <v>2.1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31752-2023</t>
        </is>
      </c>
      <c r="B472" s="1" t="n">
        <v>45106</v>
      </c>
      <c r="C472" s="1" t="n">
        <v>45170</v>
      </c>
      <c r="D472" t="inlineStr">
        <is>
          <t>KALMAR LÄN</t>
        </is>
      </c>
      <c r="E472" t="inlineStr">
        <is>
          <t>MÖNSTERÅS</t>
        </is>
      </c>
      <c r="F472" t="inlineStr">
        <is>
          <t>Kyrkan</t>
        </is>
      </c>
      <c r="G472" t="n">
        <v>5.1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31757-2023</t>
        </is>
      </c>
      <c r="B473" s="1" t="n">
        <v>45106</v>
      </c>
      <c r="C473" s="1" t="n">
        <v>45170</v>
      </c>
      <c r="D473" t="inlineStr">
        <is>
          <t>KALMAR LÄN</t>
        </is>
      </c>
      <c r="E473" t="inlineStr">
        <is>
          <t>MÖNSTERÅS</t>
        </is>
      </c>
      <c r="F473" t="inlineStr">
        <is>
          <t>Kyrkan</t>
        </is>
      </c>
      <c r="G473" t="n">
        <v>2.6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31881-2023</t>
        </is>
      </c>
      <c r="B474" s="1" t="n">
        <v>45106</v>
      </c>
      <c r="C474" s="1" t="n">
        <v>45170</v>
      </c>
      <c r="D474" t="inlineStr">
        <is>
          <t>KALMAR LÄN</t>
        </is>
      </c>
      <c r="E474" t="inlineStr">
        <is>
          <t>MÖNSTERÅS</t>
        </is>
      </c>
      <c r="G474" t="n">
        <v>5.9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29549-2023</t>
        </is>
      </c>
      <c r="B475" s="1" t="n">
        <v>45106</v>
      </c>
      <c r="C475" s="1" t="n">
        <v>45170</v>
      </c>
      <c r="D475" t="inlineStr">
        <is>
          <t>KALMAR LÄN</t>
        </is>
      </c>
      <c r="E475" t="inlineStr">
        <is>
          <t>MÖNSTERÅS</t>
        </is>
      </c>
      <c r="G475" t="n">
        <v>1.3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31661-2023</t>
        </is>
      </c>
      <c r="B476" s="1" t="n">
        <v>45106</v>
      </c>
      <c r="C476" s="1" t="n">
        <v>45170</v>
      </c>
      <c r="D476" t="inlineStr">
        <is>
          <t>KALMAR LÄN</t>
        </is>
      </c>
      <c r="E476" t="inlineStr">
        <is>
          <t>MÖNSTERÅS</t>
        </is>
      </c>
      <c r="F476" t="inlineStr">
        <is>
          <t>Kyrkan</t>
        </is>
      </c>
      <c r="G476" t="n">
        <v>3.2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31754-2023</t>
        </is>
      </c>
      <c r="B477" s="1" t="n">
        <v>45106</v>
      </c>
      <c r="C477" s="1" t="n">
        <v>45170</v>
      </c>
      <c r="D477" t="inlineStr">
        <is>
          <t>KALMAR LÄN</t>
        </is>
      </c>
      <c r="E477" t="inlineStr">
        <is>
          <t>MÖNSTERÅS</t>
        </is>
      </c>
      <c r="F477" t="inlineStr">
        <is>
          <t>Kyrkan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31755-2023</t>
        </is>
      </c>
      <c r="B478" s="1" t="n">
        <v>45106</v>
      </c>
      <c r="C478" s="1" t="n">
        <v>45170</v>
      </c>
      <c r="D478" t="inlineStr">
        <is>
          <t>KALMAR LÄN</t>
        </is>
      </c>
      <c r="E478" t="inlineStr">
        <is>
          <t>MÖNSTERÅS</t>
        </is>
      </c>
      <c r="F478" t="inlineStr">
        <is>
          <t>Kyrkan</t>
        </is>
      </c>
      <c r="G478" t="n">
        <v>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31878-2023</t>
        </is>
      </c>
      <c r="B479" s="1" t="n">
        <v>45106</v>
      </c>
      <c r="C479" s="1" t="n">
        <v>45170</v>
      </c>
      <c r="D479" t="inlineStr">
        <is>
          <t>KALMAR LÄN</t>
        </is>
      </c>
      <c r="E479" t="inlineStr">
        <is>
          <t>MÖNSTERÅS</t>
        </is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31753-2023</t>
        </is>
      </c>
      <c r="B480" s="1" t="n">
        <v>45106</v>
      </c>
      <c r="C480" s="1" t="n">
        <v>45170</v>
      </c>
      <c r="D480" t="inlineStr">
        <is>
          <t>KALMAR LÄN</t>
        </is>
      </c>
      <c r="E480" t="inlineStr">
        <is>
          <t>MÖNSTERÅS</t>
        </is>
      </c>
      <c r="F480" t="inlineStr">
        <is>
          <t>Kyrkan</t>
        </is>
      </c>
      <c r="G480" t="n">
        <v>3.3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31015-2023</t>
        </is>
      </c>
      <c r="B481" s="1" t="n">
        <v>45113</v>
      </c>
      <c r="C481" s="1" t="n">
        <v>45170</v>
      </c>
      <c r="D481" t="inlineStr">
        <is>
          <t>KALMAR LÄN</t>
        </is>
      </c>
      <c r="E481" t="inlineStr">
        <is>
          <t>MÖNSTERÅS</t>
        </is>
      </c>
      <c r="G481" t="n">
        <v>11.4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30887-2023</t>
        </is>
      </c>
      <c r="B482" s="1" t="n">
        <v>45113</v>
      </c>
      <c r="C482" s="1" t="n">
        <v>45170</v>
      </c>
      <c r="D482" t="inlineStr">
        <is>
          <t>KALMAR LÄN</t>
        </is>
      </c>
      <c r="E482" t="inlineStr">
        <is>
          <t>MÖNSTERÅS</t>
        </is>
      </c>
      <c r="G482" t="n">
        <v>6.3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31384-2023</t>
        </is>
      </c>
      <c r="B483" s="1" t="n">
        <v>45114</v>
      </c>
      <c r="C483" s="1" t="n">
        <v>45170</v>
      </c>
      <c r="D483" t="inlineStr">
        <is>
          <t>KALMAR LÄN</t>
        </is>
      </c>
      <c r="E483" t="inlineStr">
        <is>
          <t>MÖNSTERÅS</t>
        </is>
      </c>
      <c r="F483" t="inlineStr">
        <is>
          <t>Kommuner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33658-2023</t>
        </is>
      </c>
      <c r="B484" s="1" t="n">
        <v>45132</v>
      </c>
      <c r="C484" s="1" t="n">
        <v>45170</v>
      </c>
      <c r="D484" t="inlineStr">
        <is>
          <t>KALMAR LÄN</t>
        </is>
      </c>
      <c r="E484" t="inlineStr">
        <is>
          <t>MÖNSTERÅS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34344-2023</t>
        </is>
      </c>
      <c r="B485" s="1" t="n">
        <v>45139</v>
      </c>
      <c r="C485" s="1" t="n">
        <v>45170</v>
      </c>
      <c r="D485" t="inlineStr">
        <is>
          <t>KALMAR LÄN</t>
        </is>
      </c>
      <c r="E485" t="inlineStr">
        <is>
          <t>MÖNSTERÅS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34748-2023</t>
        </is>
      </c>
      <c r="B486" s="1" t="n">
        <v>45141</v>
      </c>
      <c r="C486" s="1" t="n">
        <v>45170</v>
      </c>
      <c r="D486" t="inlineStr">
        <is>
          <t>KALMAR LÄN</t>
        </is>
      </c>
      <c r="E486" t="inlineStr">
        <is>
          <t>MÖNSTERÅS</t>
        </is>
      </c>
      <c r="G486" t="n">
        <v>1.7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36361-2023</t>
        </is>
      </c>
      <c r="B487" s="1" t="n">
        <v>45152</v>
      </c>
      <c r="C487" s="1" t="n">
        <v>45170</v>
      </c>
      <c r="D487" t="inlineStr">
        <is>
          <t>KALMAR LÄN</t>
        </is>
      </c>
      <c r="E487" t="inlineStr">
        <is>
          <t>MÖNSTERÅS</t>
        </is>
      </c>
      <c r="F487" t="inlineStr">
        <is>
          <t>Kommuner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36364-2023</t>
        </is>
      </c>
      <c r="B488" s="1" t="n">
        <v>45152</v>
      </c>
      <c r="C488" s="1" t="n">
        <v>45170</v>
      </c>
      <c r="D488" t="inlineStr">
        <is>
          <t>KALMAR LÄN</t>
        </is>
      </c>
      <c r="E488" t="inlineStr">
        <is>
          <t>MÖNSTERÅS</t>
        </is>
      </c>
      <c r="F488" t="inlineStr">
        <is>
          <t>Kommuner</t>
        </is>
      </c>
      <c r="G488" t="n">
        <v>2.5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36457-2023</t>
        </is>
      </c>
      <c r="B489" s="1" t="n">
        <v>45152</v>
      </c>
      <c r="C489" s="1" t="n">
        <v>45170</v>
      </c>
      <c r="D489" t="inlineStr">
        <is>
          <t>KALMAR LÄN</t>
        </is>
      </c>
      <c r="E489" t="inlineStr">
        <is>
          <t>MÖNSTERÅS</t>
        </is>
      </c>
      <c r="G489" t="n">
        <v>1.4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37376-2023</t>
        </is>
      </c>
      <c r="B490" s="1" t="n">
        <v>45155</v>
      </c>
      <c r="C490" s="1" t="n">
        <v>45170</v>
      </c>
      <c r="D490" t="inlineStr">
        <is>
          <t>KALMAR LÄN</t>
        </is>
      </c>
      <c r="E490" t="inlineStr">
        <is>
          <t>MÖNSTERÅS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37966-2023</t>
        </is>
      </c>
      <c r="B491" s="1" t="n">
        <v>45160</v>
      </c>
      <c r="C491" s="1" t="n">
        <v>45170</v>
      </c>
      <c r="D491" t="inlineStr">
        <is>
          <t>KALMAR LÄN</t>
        </is>
      </c>
      <c r="E491" t="inlineStr">
        <is>
          <t>MÖNSTERÅS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37962-2023</t>
        </is>
      </c>
      <c r="B492" s="1" t="n">
        <v>45160</v>
      </c>
      <c r="C492" s="1" t="n">
        <v>45170</v>
      </c>
      <c r="D492" t="inlineStr">
        <is>
          <t>KALMAR LÄN</t>
        </is>
      </c>
      <c r="E492" t="inlineStr">
        <is>
          <t>MÖNSTERÅS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38897-2023</t>
        </is>
      </c>
      <c r="B493" s="1" t="n">
        <v>45163</v>
      </c>
      <c r="C493" s="1" t="n">
        <v>45170</v>
      </c>
      <c r="D493" t="inlineStr">
        <is>
          <t>KALMAR LÄN</t>
        </is>
      </c>
      <c r="E493" t="inlineStr">
        <is>
          <t>MÖNSTERÅS</t>
        </is>
      </c>
      <c r="G493" t="n">
        <v>3.4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38902-2023</t>
        </is>
      </c>
      <c r="B494" s="1" t="n">
        <v>45163</v>
      </c>
      <c r="C494" s="1" t="n">
        <v>45170</v>
      </c>
      <c r="D494" t="inlineStr">
        <is>
          <t>KALMAR LÄN</t>
        </is>
      </c>
      <c r="E494" t="inlineStr">
        <is>
          <t>MÖNSTERÅS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>
      <c r="A495" t="inlineStr">
        <is>
          <t>A 40188-2023</t>
        </is>
      </c>
      <c r="B495" s="1" t="n">
        <v>45169</v>
      </c>
      <c r="C495" s="1" t="n">
        <v>45170</v>
      </c>
      <c r="D495" t="inlineStr">
        <is>
          <t>KALMAR LÄN</t>
        </is>
      </c>
      <c r="E495" t="inlineStr">
        <is>
          <t>MÖNSTERÅS</t>
        </is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2023-09-01T03:51:22Z</dcterms:created>
  <dcterms:modified xmlns:dcterms="http://purl.org/dc/terms/" xmlns:xsi="http://www.w3.org/2001/XMLSchema-instance" xsi:type="dcterms:W3CDTF">2023-09-01T03:51:22Z</dcterms:modified>
</cp:coreProperties>
</file>