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45170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45170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45170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45170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45170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8708-2023.xlsx")</f>
        <v/>
      </c>
    </row>
    <row r="7" ht="15" customHeight="1">
      <c r="A7" t="inlineStr">
        <is>
          <t>A 41407-2022</t>
        </is>
      </c>
      <c r="B7" s="1" t="n">
        <v>44826</v>
      </c>
      <c r="C7" s="1" t="n">
        <v>45170</v>
      </c>
      <c r="D7" t="inlineStr">
        <is>
          <t>VÄSTERBOTTENS LÄN</t>
        </is>
      </c>
      <c r="E7" t="inlineStr">
        <is>
          <t>UMEÅ</t>
        </is>
      </c>
      <c r="G7" t="n">
        <v>5.6</v>
      </c>
      <c r="H7" t="n">
        <v>2</v>
      </c>
      <c r="I7" t="n">
        <v>1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8</v>
      </c>
      <c r="R7" s="2" t="inlineStr">
        <is>
          <t>Garnlav
Leptoporus mollis
Rosenticka
Spillkråka
Stjärntagging
Tretåig hackspett
Ullticka
Vedticka</t>
        </is>
      </c>
      <c r="S7">
        <f>HYPERLINK("https://klasma.github.io/Logging_UMEA/artfynd/A 41407-2022.xlsx")</f>
        <v/>
      </c>
    </row>
    <row r="8" ht="15" customHeight="1">
      <c r="A8" t="inlineStr">
        <is>
          <t>A 15738-2023</t>
        </is>
      </c>
      <c r="B8" s="1" t="n">
        <v>45020</v>
      </c>
      <c r="C8" s="1" t="n">
        <v>45170</v>
      </c>
      <c r="D8" t="inlineStr">
        <is>
          <t>VÄSTERBOTTENS LÄN</t>
        </is>
      </c>
      <c r="E8" t="inlineStr">
        <is>
          <t>UMEÅ</t>
        </is>
      </c>
      <c r="F8" t="inlineStr">
        <is>
          <t>Kommuner</t>
        </is>
      </c>
      <c r="G8" t="n">
        <v>2.9</v>
      </c>
      <c r="H8" t="n">
        <v>0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8</v>
      </c>
      <c r="R8" s="2" t="inlineStr">
        <is>
          <t>Goliatmusseron
Blå taggsvamp
Orange taggsvamp
Svart taggsvamp
Svartvit taggsvamp
Dropptaggsvamp
Skarp dropptaggsvamp
Zontaggsvamp</t>
        </is>
      </c>
      <c r="S8">
        <f>HYPERLINK("https://klasma.github.io/Logging_UMEA/artfynd/A 15738-2023.xlsx")</f>
        <v/>
      </c>
    </row>
    <row r="9" ht="15" customHeight="1">
      <c r="A9" t="inlineStr">
        <is>
          <t>A 31314-2019</t>
        </is>
      </c>
      <c r="B9" s="1" t="n">
        <v>43641</v>
      </c>
      <c r="C9" s="1" t="n">
        <v>45170</v>
      </c>
      <c r="D9" t="inlineStr">
        <is>
          <t>VÄSTERBOTTENS LÄN</t>
        </is>
      </c>
      <c r="E9" t="inlineStr">
        <is>
          <t>UMEÅ</t>
        </is>
      </c>
      <c r="G9" t="n">
        <v>2.3</v>
      </c>
      <c r="H9" t="n">
        <v>0</v>
      </c>
      <c r="I9" t="n">
        <v>1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7</v>
      </c>
      <c r="R9" s="2" t="inlineStr">
        <is>
          <t>Blanksvart spiklav
Gammelgransskål
Garnlav
Ullticka
Vaddporing
Vedskivlav
Dropptaggsvamp</t>
        </is>
      </c>
      <c r="S9">
        <f>HYPERLINK("https://klasma.github.io/Logging_UMEA/artfynd/A 31314-2019.xlsx")</f>
        <v/>
      </c>
    </row>
    <row r="10" ht="15" customHeight="1">
      <c r="A10" t="inlineStr">
        <is>
          <t>A 52153-2020</t>
        </is>
      </c>
      <c r="B10" s="1" t="n">
        <v>44117</v>
      </c>
      <c r="C10" s="1" t="n">
        <v>45170</v>
      </c>
      <c r="D10" t="inlineStr">
        <is>
          <t>VÄSTERBOTTENS LÄN</t>
        </is>
      </c>
      <c r="E10" t="inlineStr">
        <is>
          <t>UMEÅ</t>
        </is>
      </c>
      <c r="F10" t="inlineStr">
        <is>
          <t>Sveaskog</t>
        </is>
      </c>
      <c r="G10" t="n">
        <v>6.4</v>
      </c>
      <c r="H10" t="n">
        <v>3</v>
      </c>
      <c r="I10" t="n">
        <v>0</v>
      </c>
      <c r="J10" t="n">
        <v>6</v>
      </c>
      <c r="K10" t="n">
        <v>1</v>
      </c>
      <c r="L10" t="n">
        <v>0</v>
      </c>
      <c r="M10" t="n">
        <v>0</v>
      </c>
      <c r="N10" t="n">
        <v>0</v>
      </c>
      <c r="O10" t="n">
        <v>7</v>
      </c>
      <c r="P10" t="n">
        <v>1</v>
      </c>
      <c r="Q10" t="n">
        <v>7</v>
      </c>
      <c r="R10" s="2" t="inlineStr">
        <is>
          <t>Knärot
Garnlav
Granticka
Nordfladdermus
Tretåig hackspett
Ullticka
Vaddporing</t>
        </is>
      </c>
      <c r="S10">
        <f>HYPERLINK("https://klasma.github.io/Logging_UMEA/artfynd/A 52153-2020.xlsx")</f>
        <v/>
      </c>
    </row>
    <row r="11" ht="15" customHeight="1">
      <c r="A11" t="inlineStr">
        <is>
          <t>A 9245-2022</t>
        </is>
      </c>
      <c r="B11" s="1" t="n">
        <v>44616</v>
      </c>
      <c r="C11" s="1" t="n">
        <v>45170</v>
      </c>
      <c r="D11" t="inlineStr">
        <is>
          <t>VÄSTERBOTTENS LÄN</t>
        </is>
      </c>
      <c r="E11" t="inlineStr">
        <is>
          <t>UMEÅ</t>
        </is>
      </c>
      <c r="G11" t="n">
        <v>2.8</v>
      </c>
      <c r="H11" t="n">
        <v>1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Gropticka
Harticka
Järpe
Ullticka
Violettgrå tagellav
Mörk husmossa
Vedticka</t>
        </is>
      </c>
      <c r="S11">
        <f>HYPERLINK("https://klasma.github.io/Logging_UMEA/artfynd/A 9245-2022.xlsx")</f>
        <v/>
      </c>
    </row>
    <row r="12" ht="15" customHeight="1">
      <c r="A12" t="inlineStr">
        <is>
          <t>A 17522-2022</t>
        </is>
      </c>
      <c r="B12" s="1" t="n">
        <v>44679</v>
      </c>
      <c r="C12" s="1" t="n">
        <v>45170</v>
      </c>
      <c r="D12" t="inlineStr">
        <is>
          <t>VÄSTERBOTTENS LÄN</t>
        </is>
      </c>
      <c r="E12" t="inlineStr">
        <is>
          <t>UMEÅ</t>
        </is>
      </c>
      <c r="F12" t="inlineStr">
        <is>
          <t>Kyrkan</t>
        </is>
      </c>
      <c r="G12" t="n">
        <v>3.1</v>
      </c>
      <c r="H12" t="n">
        <v>0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Smalfotad taggsvamp
Blå taggsvamp
Orange taggsvamp
Skrovlig taggsvamp
Dropptaggsvamp
Nästlav
Skarp dropptaggsvamp</t>
        </is>
      </c>
      <c r="S12">
        <f>HYPERLINK("https://klasma.github.io/Logging_UMEA/artfynd/A 17522-2022.xlsx")</f>
        <v/>
      </c>
    </row>
    <row r="13" ht="15" customHeight="1">
      <c r="A13" t="inlineStr">
        <is>
          <t>A 30187-2023</t>
        </is>
      </c>
      <c r="B13" s="1" t="n">
        <v>45110</v>
      </c>
      <c r="C13" s="1" t="n">
        <v>45170</v>
      </c>
      <c r="D13" t="inlineStr">
        <is>
          <t>VÄSTERBOTTENS LÄN</t>
        </is>
      </c>
      <c r="E13" t="inlineStr">
        <is>
          <t>UMEÅ</t>
        </is>
      </c>
      <c r="G13" t="n">
        <v>12.5</v>
      </c>
      <c r="H13" t="n">
        <v>2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Garnlav
Spillkråka
Tretåig hackspett
Ullticka
Bronshjon
Stuplav
Vedticka</t>
        </is>
      </c>
      <c r="S13">
        <f>HYPERLINK("https://klasma.github.io/Logging_UMEA/artfynd/A 30187-2023.xlsx")</f>
        <v/>
      </c>
    </row>
    <row r="14" ht="15" customHeight="1">
      <c r="A14" t="inlineStr">
        <is>
          <t>A 3019-2020</t>
        </is>
      </c>
      <c r="B14" s="1" t="n">
        <v>43851</v>
      </c>
      <c r="C14" s="1" t="n">
        <v>45170</v>
      </c>
      <c r="D14" t="inlineStr">
        <is>
          <t>VÄSTERBOTTENS LÄN</t>
        </is>
      </c>
      <c r="E14" t="inlineStr">
        <is>
          <t>UMEÅ</t>
        </is>
      </c>
      <c r="F14" t="inlineStr">
        <is>
          <t>Kommuner</t>
        </is>
      </c>
      <c r="G14" t="n">
        <v>41.7</v>
      </c>
      <c r="H14" t="n">
        <v>4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Grönsångare
Kråka
Nordfladdermus
Rödvingetrast
Svartvit taggsvamp
Grön jordtunga</t>
        </is>
      </c>
      <c r="S14">
        <f>HYPERLINK("https://klasma.github.io/Logging_UMEA/artfynd/A 3019-2020.xlsx")</f>
        <v/>
      </c>
    </row>
    <row r="15" ht="15" customHeight="1">
      <c r="A15" t="inlineStr">
        <is>
          <t>A 12237-2020</t>
        </is>
      </c>
      <c r="B15" s="1" t="n">
        <v>43895</v>
      </c>
      <c r="C15" s="1" t="n">
        <v>45170</v>
      </c>
      <c r="D15" t="inlineStr">
        <is>
          <t>VÄSTERBOTTENS LÄN</t>
        </is>
      </c>
      <c r="E15" t="inlineStr">
        <is>
          <t>UMEÅ</t>
        </is>
      </c>
      <c r="F15" t="inlineStr">
        <is>
          <t>Holmen skog AB</t>
        </is>
      </c>
      <c r="G15" t="n">
        <v>3.2</v>
      </c>
      <c r="H15" t="n">
        <v>1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Granticka
Spillkråka
Ullticka
Stuplav
Vedticka</t>
        </is>
      </c>
      <c r="S15">
        <f>HYPERLINK("https://klasma.github.io/Logging_UMEA/artfynd/A 12237-2020.xlsx")</f>
        <v/>
      </c>
    </row>
    <row r="16" ht="15" customHeight="1">
      <c r="A16" t="inlineStr">
        <is>
          <t>A 42391-2021</t>
        </is>
      </c>
      <c r="B16" s="1" t="n">
        <v>44427</v>
      </c>
      <c r="C16" s="1" t="n">
        <v>45170</v>
      </c>
      <c r="D16" t="inlineStr">
        <is>
          <t>VÄSTERBOTTENS LÄN</t>
        </is>
      </c>
      <c r="E16" t="inlineStr">
        <is>
          <t>UMEÅ</t>
        </is>
      </c>
      <c r="F16" t="inlineStr">
        <is>
          <t>Kommuner</t>
        </is>
      </c>
      <c r="G16" t="n">
        <v>12</v>
      </c>
      <c r="H16" t="n">
        <v>1</v>
      </c>
      <c r="I16" t="n">
        <v>1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6</v>
      </c>
      <c r="R16" s="2" t="inlineStr">
        <is>
          <t>Ulltickeporing
Granticka
Talltita
Ullticka
Violettgrå tagellav
Mörk husmossa</t>
        </is>
      </c>
      <c r="S16">
        <f>HYPERLINK("https://klasma.github.io/Logging_UMEA/artfynd/A 42391-2021.xlsx")</f>
        <v/>
      </c>
    </row>
    <row r="17" ht="15" customHeight="1">
      <c r="A17" t="inlineStr">
        <is>
          <t>A 23008-2022</t>
        </is>
      </c>
      <c r="B17" s="1" t="n">
        <v>44715</v>
      </c>
      <c r="C17" s="1" t="n">
        <v>45170</v>
      </c>
      <c r="D17" t="inlineStr">
        <is>
          <t>VÄSTERBOTTENS LÄN</t>
        </is>
      </c>
      <c r="E17" t="inlineStr">
        <is>
          <t>UMEÅ</t>
        </is>
      </c>
      <c r="G17" t="n">
        <v>2.6</v>
      </c>
      <c r="H17" t="n">
        <v>2</v>
      </c>
      <c r="I17" t="n">
        <v>0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Rynkskinn
Granticka
Leptoporus mollis
Talltita
Ullticka
Revlummer</t>
        </is>
      </c>
      <c r="S17">
        <f>HYPERLINK("https://klasma.github.io/Logging_UMEA/artfynd/A 23008-2022.xlsx")</f>
        <v/>
      </c>
    </row>
    <row r="18" ht="15" customHeight="1">
      <c r="A18" t="inlineStr">
        <is>
          <t>A 50969-2022</t>
        </is>
      </c>
      <c r="B18" s="1" t="n">
        <v>44867</v>
      </c>
      <c r="C18" s="1" t="n">
        <v>45170</v>
      </c>
      <c r="D18" t="inlineStr">
        <is>
          <t>VÄSTERBOTTENS LÄN</t>
        </is>
      </c>
      <c r="E18" t="inlineStr">
        <is>
          <t>UMEÅ</t>
        </is>
      </c>
      <c r="G18" t="n">
        <v>3.5</v>
      </c>
      <c r="H18" t="n">
        <v>0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Goliatmusseron
Motaggsvamp
Orange taggsvamp
Vedskivlav
Vitplätt
Dropptaggsvamp</t>
        </is>
      </c>
      <c r="S18">
        <f>HYPERLINK("https://klasma.github.io/Logging_UMEA/artfynd/A 50969-2022.xlsx")</f>
        <v/>
      </c>
    </row>
    <row r="19" ht="15" customHeight="1">
      <c r="A19" t="inlineStr">
        <is>
          <t>A 37062-2018</t>
        </is>
      </c>
      <c r="B19" s="1" t="n">
        <v>43333</v>
      </c>
      <c r="C19" s="1" t="n">
        <v>45170</v>
      </c>
      <c r="D19" t="inlineStr">
        <is>
          <t>VÄSTERBOTTENS LÄN</t>
        </is>
      </c>
      <c r="E19" t="inlineStr">
        <is>
          <t>UMEÅ</t>
        </is>
      </c>
      <c r="G19" t="n">
        <v>4.2</v>
      </c>
      <c r="H19" t="n">
        <v>0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Garnlav
Violettgrå tagellav
Stor aspticka
Vedticka
Vågbandad barkbock</t>
        </is>
      </c>
      <c r="S19">
        <f>HYPERLINK("https://klasma.github.io/Logging_UMEA/artfynd/A 37062-2018.xlsx")</f>
        <v/>
      </c>
    </row>
    <row r="20" ht="15" customHeight="1">
      <c r="A20" t="inlineStr">
        <is>
          <t>A 61439-2020</t>
        </is>
      </c>
      <c r="B20" s="1" t="n">
        <v>44157</v>
      </c>
      <c r="C20" s="1" t="n">
        <v>45170</v>
      </c>
      <c r="D20" t="inlineStr">
        <is>
          <t>VÄSTERBOTTENS LÄN</t>
        </is>
      </c>
      <c r="E20" t="inlineStr">
        <is>
          <t>UMEÅ</t>
        </is>
      </c>
      <c r="G20" t="n">
        <v>11.8</v>
      </c>
      <c r="H20" t="n">
        <v>1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Gammelgransskål
Garnlav
Spillkråka
Ullticka
Vitgrynig nållav</t>
        </is>
      </c>
      <c r="S20">
        <f>HYPERLINK("https://klasma.github.io/Logging_UMEA/artfynd/A 61439-2020.xlsx")</f>
        <v/>
      </c>
    </row>
    <row r="21" ht="15" customHeight="1">
      <c r="A21" t="inlineStr">
        <is>
          <t>A 13479-2022</t>
        </is>
      </c>
      <c r="B21" s="1" t="n">
        <v>44645</v>
      </c>
      <c r="C21" s="1" t="n">
        <v>45170</v>
      </c>
      <c r="D21" t="inlineStr">
        <is>
          <t>VÄSTERBOTTENS LÄN</t>
        </is>
      </c>
      <c r="E21" t="inlineStr">
        <is>
          <t>UMEÅ</t>
        </is>
      </c>
      <c r="G21" t="n">
        <v>6.2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Dammfladdermus
Fransfladdermus
Nordfladdermus
Trollpipistrell
Vattenfladdermus</t>
        </is>
      </c>
      <c r="S21">
        <f>HYPERLINK("https://klasma.github.io/Logging_UMEA/artfynd/A 13479-2022.xlsx")</f>
        <v/>
      </c>
    </row>
    <row r="22" ht="15" customHeight="1">
      <c r="A22" t="inlineStr">
        <is>
          <t>A 33004-2022</t>
        </is>
      </c>
      <c r="B22" s="1" t="n">
        <v>44785</v>
      </c>
      <c r="C22" s="1" t="n">
        <v>45170</v>
      </c>
      <c r="D22" t="inlineStr">
        <is>
          <t>VÄSTERBOTTENS LÄN</t>
        </is>
      </c>
      <c r="E22" t="inlineStr">
        <is>
          <t>UMEÅ</t>
        </is>
      </c>
      <c r="F22" t="inlineStr">
        <is>
          <t>Kommuner</t>
        </is>
      </c>
      <c r="G22" t="n">
        <v>2</v>
      </c>
      <c r="H22" t="n">
        <v>1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Granticka
Spillkråka
Stjärntagging
Ullticka
Thomsons trägnagare</t>
        </is>
      </c>
      <c r="S22">
        <f>HYPERLINK("https://klasma.github.io/Logging_UMEA/artfynd/A 33004-2022.xlsx")</f>
        <v/>
      </c>
    </row>
    <row r="23" ht="15" customHeight="1">
      <c r="A23" t="inlineStr">
        <is>
          <t>A 39912-2022</t>
        </is>
      </c>
      <c r="B23" s="1" t="n">
        <v>44819</v>
      </c>
      <c r="C23" s="1" t="n">
        <v>45170</v>
      </c>
      <c r="D23" t="inlineStr">
        <is>
          <t>VÄSTERBOTTENS LÄN</t>
        </is>
      </c>
      <c r="E23" t="inlineStr">
        <is>
          <t>UMEÅ</t>
        </is>
      </c>
      <c r="F23" t="inlineStr">
        <is>
          <t>Holmen skog AB</t>
        </is>
      </c>
      <c r="G23" t="n">
        <v>26.3</v>
      </c>
      <c r="H23" t="n">
        <v>1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Garnlav
Granticka
Lunglav
Spillkråka
Ullticka</t>
        </is>
      </c>
      <c r="S23">
        <f>HYPERLINK("https://klasma.github.io/Logging_UMEA/artfynd/A 39912-2022.xlsx")</f>
        <v/>
      </c>
    </row>
    <row r="24" ht="15" customHeight="1">
      <c r="A24" t="inlineStr">
        <is>
          <t>A 15648-2023</t>
        </is>
      </c>
      <c r="B24" s="1" t="n">
        <v>45019</v>
      </c>
      <c r="C24" s="1" t="n">
        <v>45170</v>
      </c>
      <c r="D24" t="inlineStr">
        <is>
          <t>VÄSTERBOTTENS LÄN</t>
        </is>
      </c>
      <c r="E24" t="inlineStr">
        <is>
          <t>UMEÅ</t>
        </is>
      </c>
      <c r="F24" t="inlineStr">
        <is>
          <t>Kommuner</t>
        </is>
      </c>
      <c r="G24" t="n">
        <v>6.9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Granticka
Ullticka
Bollvitmossa</t>
        </is>
      </c>
      <c r="S24">
        <f>HYPERLINK("https://klasma.github.io/Logging_UMEA/artfynd/A 15648-2023.xlsx")</f>
        <v/>
      </c>
    </row>
    <row r="25" ht="15" customHeight="1">
      <c r="A25" t="inlineStr">
        <is>
          <t>A 22203-2023</t>
        </is>
      </c>
      <c r="B25" s="1" t="n">
        <v>45069</v>
      </c>
      <c r="C25" s="1" t="n">
        <v>45170</v>
      </c>
      <c r="D25" t="inlineStr">
        <is>
          <t>VÄSTERBOTTENS LÄN</t>
        </is>
      </c>
      <c r="E25" t="inlineStr">
        <is>
          <t>UMEÅ</t>
        </is>
      </c>
      <c r="G25" t="n">
        <v>6.2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Granticka
Ullticka
Violettgrå tagellav
Skinnlav</t>
        </is>
      </c>
      <c r="S25">
        <f>HYPERLINK("https://klasma.github.io/Logging_UMEA/artfynd/A 22203-2023.xlsx")</f>
        <v/>
      </c>
    </row>
    <row r="26" ht="15" customHeight="1">
      <c r="A26" t="inlineStr">
        <is>
          <t>A 2336-2020</t>
        </is>
      </c>
      <c r="B26" s="1" t="n">
        <v>43846</v>
      </c>
      <c r="C26" s="1" t="n">
        <v>45170</v>
      </c>
      <c r="D26" t="inlineStr">
        <is>
          <t>VÄSTERBOTTENS LÄN</t>
        </is>
      </c>
      <c r="E26" t="inlineStr">
        <is>
          <t>UMEÅ</t>
        </is>
      </c>
      <c r="G26" t="n">
        <v>4.7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Stjärntagging
Vedflikmossa</t>
        </is>
      </c>
      <c r="S26">
        <f>HYPERLINK("https://klasma.github.io/Logging_UMEA/artfynd/A 2336-2020.xlsx")</f>
        <v/>
      </c>
    </row>
    <row r="27" ht="15" customHeight="1">
      <c r="A27" t="inlineStr">
        <is>
          <t>A 13048-2020</t>
        </is>
      </c>
      <c r="B27" s="1" t="n">
        <v>43900</v>
      </c>
      <c r="C27" s="1" t="n">
        <v>45170</v>
      </c>
      <c r="D27" t="inlineStr">
        <is>
          <t>VÄSTERBOTTENS LÄN</t>
        </is>
      </c>
      <c r="E27" t="inlineStr">
        <is>
          <t>UMEÅ</t>
        </is>
      </c>
      <c r="F27" t="inlineStr">
        <is>
          <t>Holmen skog AB</t>
        </is>
      </c>
      <c r="G27" t="n">
        <v>2</v>
      </c>
      <c r="H27" t="n">
        <v>2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Drillsnäppa
Granticka
Spillkråka
Veckticka</t>
        </is>
      </c>
      <c r="S27">
        <f>HYPERLINK("https://klasma.github.io/Logging_UMEA/artfynd/A 13048-2020.xlsx")</f>
        <v/>
      </c>
    </row>
    <row r="28" ht="15" customHeight="1">
      <c r="A28" t="inlineStr">
        <is>
          <t>A 38688-2021</t>
        </is>
      </c>
      <c r="B28" s="1" t="n">
        <v>44407</v>
      </c>
      <c r="C28" s="1" t="n">
        <v>45170</v>
      </c>
      <c r="D28" t="inlineStr">
        <is>
          <t>VÄSTERBOTTENS LÄN</t>
        </is>
      </c>
      <c r="E28" t="inlineStr">
        <is>
          <t>UMEÅ</t>
        </is>
      </c>
      <c r="F28" t="inlineStr">
        <is>
          <t>Kommuner</t>
        </is>
      </c>
      <c r="G28" t="n">
        <v>1.6</v>
      </c>
      <c r="H28" t="n">
        <v>1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Älvstarr
Köseven
Strutbräken
Blåsippa</t>
        </is>
      </c>
      <c r="S28">
        <f>HYPERLINK("https://klasma.github.io/Logging_UMEA/artfynd/A 38688-2021.xlsx")</f>
        <v/>
      </c>
    </row>
    <row r="29" ht="15" customHeight="1">
      <c r="A29" t="inlineStr">
        <is>
          <t>A 55793-2018</t>
        </is>
      </c>
      <c r="B29" s="1" t="n">
        <v>43391</v>
      </c>
      <c r="C29" s="1" t="n">
        <v>45170</v>
      </c>
      <c r="D29" t="inlineStr">
        <is>
          <t>VÄSTERBOTTENS LÄN</t>
        </is>
      </c>
      <c r="E29" t="inlineStr">
        <is>
          <t>UMEÅ</t>
        </is>
      </c>
      <c r="G29" t="n">
        <v>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Grantaggsvamp
Violettgrå tagellav
Nästlav</t>
        </is>
      </c>
      <c r="S29">
        <f>HYPERLINK("https://klasma.github.io/Logging_UMEA/artfynd/A 55793-2018.xlsx")</f>
        <v/>
      </c>
    </row>
    <row r="30" ht="15" customHeight="1">
      <c r="A30" t="inlineStr">
        <is>
          <t>A 3109-2020</t>
        </is>
      </c>
      <c r="B30" s="1" t="n">
        <v>43851</v>
      </c>
      <c r="C30" s="1" t="n">
        <v>45170</v>
      </c>
      <c r="D30" t="inlineStr">
        <is>
          <t>VÄSTERBOTTENS LÄN</t>
        </is>
      </c>
      <c r="E30" t="inlineStr">
        <is>
          <t>UMEÅ</t>
        </is>
      </c>
      <c r="G30" t="n">
        <v>2.2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Långskägg
Granticka
Vedticka</t>
        </is>
      </c>
      <c r="S30">
        <f>HYPERLINK("https://klasma.github.io/Logging_UMEA/artfynd/A 3109-2020.xlsx")</f>
        <v/>
      </c>
    </row>
    <row r="31" ht="15" customHeight="1">
      <c r="A31" t="inlineStr">
        <is>
          <t>A 14267-2020</t>
        </is>
      </c>
      <c r="B31" s="1" t="n">
        <v>43901</v>
      </c>
      <c r="C31" s="1" t="n">
        <v>45170</v>
      </c>
      <c r="D31" t="inlineStr">
        <is>
          <t>VÄSTERBOTTENS LÄN</t>
        </is>
      </c>
      <c r="E31" t="inlineStr">
        <is>
          <t>UMEÅ</t>
        </is>
      </c>
      <c r="G31" t="n">
        <v>2.2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Garnlav
Tretåig hackspett
Vedticka</t>
        </is>
      </c>
      <c r="S31">
        <f>HYPERLINK("https://klasma.github.io/Logging_UMEA/artfynd/A 14267-2020.xlsx")</f>
        <v/>
      </c>
    </row>
    <row r="32" ht="15" customHeight="1">
      <c r="A32" t="inlineStr">
        <is>
          <t>A 40421-2020</t>
        </is>
      </c>
      <c r="B32" s="1" t="n">
        <v>44068</v>
      </c>
      <c r="C32" s="1" t="n">
        <v>45170</v>
      </c>
      <c r="D32" t="inlineStr">
        <is>
          <t>VÄSTERBOTTENS LÄN</t>
        </is>
      </c>
      <c r="E32" t="inlineStr">
        <is>
          <t>UMEÅ</t>
        </is>
      </c>
      <c r="F32" t="inlineStr">
        <is>
          <t>Kommuner</t>
        </is>
      </c>
      <c r="G32" t="n">
        <v>3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Garnlav
Tretåig hackspett
Nästlav</t>
        </is>
      </c>
      <c r="S32">
        <f>HYPERLINK("https://klasma.github.io/Logging_UMEA/artfynd/A 40421-2020.xlsx")</f>
        <v/>
      </c>
    </row>
    <row r="33" ht="15" customHeight="1">
      <c r="A33" t="inlineStr">
        <is>
          <t>A 21287-2021</t>
        </is>
      </c>
      <c r="B33" s="1" t="n">
        <v>44320</v>
      </c>
      <c r="C33" s="1" t="n">
        <v>45170</v>
      </c>
      <c r="D33" t="inlineStr">
        <is>
          <t>VÄSTERBOTTENS LÄN</t>
        </is>
      </c>
      <c r="E33" t="inlineStr">
        <is>
          <t>UMEÅ</t>
        </is>
      </c>
      <c r="G33" t="n">
        <v>2.9</v>
      </c>
      <c r="H33" t="n">
        <v>2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Brunlångöra
Nordfladdermus
Violmussling</t>
        </is>
      </c>
      <c r="S33">
        <f>HYPERLINK("https://klasma.github.io/Logging_UMEA/artfynd/A 21287-2021.xlsx")</f>
        <v/>
      </c>
    </row>
    <row r="34" ht="15" customHeight="1">
      <c r="A34" t="inlineStr">
        <is>
          <t>A 38686-2021</t>
        </is>
      </c>
      <c r="B34" s="1" t="n">
        <v>44407</v>
      </c>
      <c r="C34" s="1" t="n">
        <v>45170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1.1</v>
      </c>
      <c r="H34" t="n">
        <v>3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Björktrast
Skogsödla
Vanlig padda</t>
        </is>
      </c>
      <c r="S34">
        <f>HYPERLINK("https://klasma.github.io/Logging_UMEA/artfynd/A 38686-2021.xlsx")</f>
        <v/>
      </c>
    </row>
    <row r="35" ht="15" customHeight="1">
      <c r="A35" t="inlineStr">
        <is>
          <t>A 9195-2022</t>
        </is>
      </c>
      <c r="B35" s="1" t="n">
        <v>44615</v>
      </c>
      <c r="C35" s="1" t="n">
        <v>45170</v>
      </c>
      <c r="D35" t="inlineStr">
        <is>
          <t>VÄSTERBOTTENS LÄN</t>
        </is>
      </c>
      <c r="E35" t="inlineStr">
        <is>
          <t>UMEÅ</t>
        </is>
      </c>
      <c r="G35" t="n">
        <v>2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Lunglav
Talltita
Skinnlav</t>
        </is>
      </c>
      <c r="S35">
        <f>HYPERLINK("https://klasma.github.io/Logging_UMEA/artfynd/A 9195-2022.xlsx")</f>
        <v/>
      </c>
    </row>
    <row r="36" ht="15" customHeight="1">
      <c r="A36" t="inlineStr">
        <is>
          <t>A 22607-2022</t>
        </is>
      </c>
      <c r="B36" s="1" t="n">
        <v>44714</v>
      </c>
      <c r="C36" s="1" t="n">
        <v>45170</v>
      </c>
      <c r="D36" t="inlineStr">
        <is>
          <t>VÄSTERBOTTENS LÄN</t>
        </is>
      </c>
      <c r="E36" t="inlineStr">
        <is>
          <t>UMEÅ</t>
        </is>
      </c>
      <c r="G36" t="n">
        <v>3.1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Gammelgransskål
Tretåig hackspett
Vedticka</t>
        </is>
      </c>
      <c r="S36">
        <f>HYPERLINK("https://klasma.github.io/Logging_UMEA/artfynd/A 22607-2022.xlsx")</f>
        <v/>
      </c>
    </row>
    <row r="37" ht="15" customHeight="1">
      <c r="A37" t="inlineStr">
        <is>
          <t>A 49644-2022</t>
        </is>
      </c>
      <c r="B37" s="1" t="n">
        <v>44862</v>
      </c>
      <c r="C37" s="1" t="n">
        <v>45170</v>
      </c>
      <c r="D37" t="inlineStr">
        <is>
          <t>VÄSTERBOTTENS LÄN</t>
        </is>
      </c>
      <c r="E37" t="inlineStr">
        <is>
          <t>UMEÅ</t>
        </is>
      </c>
      <c r="F37" t="inlineStr">
        <is>
          <t>Holmen skog AB</t>
        </is>
      </c>
      <c r="G37" t="n">
        <v>4.5</v>
      </c>
      <c r="H37" t="n">
        <v>2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Talltita
Tretåig hackspett</t>
        </is>
      </c>
      <c r="S37">
        <f>HYPERLINK("https://klasma.github.io/Logging_UMEA/artfynd/A 49644-2022.xlsx")</f>
        <v/>
      </c>
    </row>
    <row r="38" ht="15" customHeight="1">
      <c r="A38" t="inlineStr">
        <is>
          <t>A 684-2023</t>
        </is>
      </c>
      <c r="B38" s="1" t="n">
        <v>44925</v>
      </c>
      <c r="C38" s="1" t="n">
        <v>45170</v>
      </c>
      <c r="D38" t="inlineStr">
        <is>
          <t>VÄSTERBOTTENS LÄN</t>
        </is>
      </c>
      <c r="E38" t="inlineStr">
        <is>
          <t>UMEÅ</t>
        </is>
      </c>
      <c r="G38" t="n">
        <v>22.6</v>
      </c>
      <c r="H38" t="n">
        <v>2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Kolflarnlav
Talltita
Tretåig hackspett</t>
        </is>
      </c>
      <c r="S38">
        <f>HYPERLINK("https://klasma.github.io/Logging_UMEA/artfynd/A 684-2023.xlsx")</f>
        <v/>
      </c>
    </row>
    <row r="39" ht="15" customHeight="1">
      <c r="A39" t="inlineStr">
        <is>
          <t>A 18283-2023</t>
        </is>
      </c>
      <c r="B39" s="1" t="n">
        <v>45040</v>
      </c>
      <c r="C39" s="1" t="n">
        <v>45170</v>
      </c>
      <c r="D39" t="inlineStr">
        <is>
          <t>VÄSTERBOTTENS LÄN</t>
        </is>
      </c>
      <c r="E39" t="inlineStr">
        <is>
          <t>UMEÅ</t>
        </is>
      </c>
      <c r="G39" t="n">
        <v>13.4</v>
      </c>
      <c r="H39" t="n">
        <v>1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Järpe
Ullticka</t>
        </is>
      </c>
      <c r="S39">
        <f>HYPERLINK("https://klasma.github.io/Logging_UMEA/artfynd/A 18283-2023.xlsx")</f>
        <v/>
      </c>
    </row>
    <row r="40" ht="15" customHeight="1">
      <c r="A40" t="inlineStr">
        <is>
          <t>A 4374-2019</t>
        </is>
      </c>
      <c r="B40" s="1" t="n">
        <v>43483</v>
      </c>
      <c r="C40" s="1" t="n">
        <v>45170</v>
      </c>
      <c r="D40" t="inlineStr">
        <is>
          <t>VÄSTERBOTTENS LÄN</t>
        </is>
      </c>
      <c r="E40" t="inlineStr">
        <is>
          <t>UMEÅ</t>
        </is>
      </c>
      <c r="G40" t="n">
        <v>6.7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Rynkskinn
Ullticka</t>
        </is>
      </c>
      <c r="S40">
        <f>HYPERLINK("https://klasma.github.io/Logging_UMEA/artfynd/A 4374-2019.xlsx")</f>
        <v/>
      </c>
    </row>
    <row r="41" ht="15" customHeight="1">
      <c r="A41" t="inlineStr">
        <is>
          <t>A 40420-2020</t>
        </is>
      </c>
      <c r="B41" s="1" t="n">
        <v>44068</v>
      </c>
      <c r="C41" s="1" t="n">
        <v>45170</v>
      </c>
      <c r="D41" t="inlineStr">
        <is>
          <t>VÄSTERBOTTENS LÄN</t>
        </is>
      </c>
      <c r="E41" t="inlineStr">
        <is>
          <t>UMEÅ</t>
        </is>
      </c>
      <c r="F41" t="inlineStr">
        <is>
          <t>Kommuner</t>
        </is>
      </c>
      <c r="G41" t="n">
        <v>4.1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Leptoporus mollis
Tretåig hackspett</t>
        </is>
      </c>
      <c r="S41">
        <f>HYPERLINK("https://klasma.github.io/Logging_UMEA/artfynd/A 40420-2020.xlsx")</f>
        <v/>
      </c>
    </row>
    <row r="42" ht="15" customHeight="1">
      <c r="A42" t="inlineStr">
        <is>
          <t>A 35297-2021</t>
        </is>
      </c>
      <c r="B42" s="1" t="n">
        <v>44384</v>
      </c>
      <c r="C42" s="1" t="n">
        <v>45170</v>
      </c>
      <c r="D42" t="inlineStr">
        <is>
          <t>VÄSTERBOTTENS LÄN</t>
        </is>
      </c>
      <c r="E42" t="inlineStr">
        <is>
          <t>UMEÅ</t>
        </is>
      </c>
      <c r="G42" t="n">
        <v>8</v>
      </c>
      <c r="H42" t="n">
        <v>0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Aspgelélav
Stuplav</t>
        </is>
      </c>
      <c r="S42">
        <f>HYPERLINK("https://klasma.github.io/Logging_UMEA/artfynd/A 35297-2021.xlsx")</f>
        <v/>
      </c>
    </row>
    <row r="43" ht="15" customHeight="1">
      <c r="A43" t="inlineStr">
        <is>
          <t>A 38443-2021</t>
        </is>
      </c>
      <c r="B43" s="1" t="n">
        <v>44406</v>
      </c>
      <c r="C43" s="1" t="n">
        <v>45170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2.8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Skarp dropptaggsvamp</t>
        </is>
      </c>
      <c r="S43">
        <f>HYPERLINK("https://klasma.github.io/Logging_UMEA/artfynd/A 38443-2021.xlsx")</f>
        <v/>
      </c>
    </row>
    <row r="44" ht="15" customHeight="1">
      <c r="A44" t="inlineStr">
        <is>
          <t>A 38400-2021</t>
        </is>
      </c>
      <c r="B44" s="1" t="n">
        <v>44406</v>
      </c>
      <c r="C44" s="1" t="n">
        <v>45170</v>
      </c>
      <c r="D44" t="inlineStr">
        <is>
          <t>VÄSTERBOTTENS LÄN</t>
        </is>
      </c>
      <c r="E44" t="inlineStr">
        <is>
          <t>UMEÅ</t>
        </is>
      </c>
      <c r="F44" t="inlineStr">
        <is>
          <t>Kommuner</t>
        </is>
      </c>
      <c r="G44" t="n">
        <v>2.5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Epuraea oblonga
Gulbandad brunbagge</t>
        </is>
      </c>
      <c r="S44">
        <f>HYPERLINK("https://klasma.github.io/Logging_UMEA/artfynd/A 38400-2021.xlsx")</f>
        <v/>
      </c>
    </row>
    <row r="45" ht="15" customHeight="1">
      <c r="A45" t="inlineStr">
        <is>
          <t>A 38689-2021</t>
        </is>
      </c>
      <c r="B45" s="1" t="n">
        <v>44407</v>
      </c>
      <c r="C45" s="1" t="n">
        <v>45170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1.4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Gulbandad brunbagge
Rödhalsad vedsvampbagge</t>
        </is>
      </c>
      <c r="S45">
        <f>HYPERLINK("https://klasma.github.io/Logging_UMEA/artfynd/A 38689-2021.xlsx")</f>
        <v/>
      </c>
    </row>
    <row r="46" ht="15" customHeight="1">
      <c r="A46" t="inlineStr">
        <is>
          <t>A 45207-2021</t>
        </is>
      </c>
      <c r="B46" s="1" t="n">
        <v>44439</v>
      </c>
      <c r="C46" s="1" t="n">
        <v>45170</v>
      </c>
      <c r="D46" t="inlineStr">
        <is>
          <t>VÄSTERBOTTENS LÄN</t>
        </is>
      </c>
      <c r="E46" t="inlineStr">
        <is>
          <t>UMEÅ</t>
        </is>
      </c>
      <c r="F46" t="inlineStr">
        <is>
          <t>Holmen skog AB</t>
        </is>
      </c>
      <c r="G46" t="n">
        <v>24.3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Garnlav
Vågbandad barkbock</t>
        </is>
      </c>
      <c r="S46">
        <f>HYPERLINK("https://klasma.github.io/Logging_UMEA/artfynd/A 45207-2021.xlsx")</f>
        <v/>
      </c>
    </row>
    <row r="47" ht="15" customHeight="1">
      <c r="A47" t="inlineStr">
        <is>
          <t>A 9771-2022</t>
        </is>
      </c>
      <c r="B47" s="1" t="n">
        <v>44619</v>
      </c>
      <c r="C47" s="1" t="n">
        <v>45170</v>
      </c>
      <c r="D47" t="inlineStr">
        <is>
          <t>VÄSTERBOTTENS LÄN</t>
        </is>
      </c>
      <c r="E47" t="inlineStr">
        <is>
          <t>UMEÅ</t>
        </is>
      </c>
      <c r="G47" t="n">
        <v>39.1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Blå taggsvamp
Dropptaggsvamp</t>
        </is>
      </c>
      <c r="S47">
        <f>HYPERLINK("https://klasma.github.io/Logging_UMEA/artfynd/A 9771-2022.xlsx")</f>
        <v/>
      </c>
    </row>
    <row r="48" ht="15" customHeight="1">
      <c r="A48" t="inlineStr">
        <is>
          <t>A 44687-2022</t>
        </is>
      </c>
      <c r="B48" s="1" t="n">
        <v>44839</v>
      </c>
      <c r="C48" s="1" t="n">
        <v>45170</v>
      </c>
      <c r="D48" t="inlineStr">
        <is>
          <t>VÄSTERBOTTENS LÄN</t>
        </is>
      </c>
      <c r="E48" t="inlineStr">
        <is>
          <t>UMEÅ</t>
        </is>
      </c>
      <c r="G48" t="n">
        <v>2.3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Granticka
Ullticka</t>
        </is>
      </c>
      <c r="S48">
        <f>HYPERLINK("https://klasma.github.io/Logging_UMEA/artfynd/A 44687-2022.xlsx")</f>
        <v/>
      </c>
    </row>
    <row r="49" ht="15" customHeight="1">
      <c r="A49" t="inlineStr">
        <is>
          <t>A 52635-2022</t>
        </is>
      </c>
      <c r="B49" s="1" t="n">
        <v>44874</v>
      </c>
      <c r="C49" s="1" t="n">
        <v>45170</v>
      </c>
      <c r="D49" t="inlineStr">
        <is>
          <t>VÄSTERBOTTENS LÄN</t>
        </is>
      </c>
      <c r="E49" t="inlineStr">
        <is>
          <t>UMEÅ</t>
        </is>
      </c>
      <c r="G49" t="n">
        <v>3.1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Vågbandad barkbock</t>
        </is>
      </c>
      <c r="S49">
        <f>HYPERLINK("https://klasma.github.io/Logging_UMEA/artfynd/A 52635-2022.xlsx")</f>
        <v/>
      </c>
    </row>
    <row r="50" ht="15" customHeight="1">
      <c r="A50" t="inlineStr">
        <is>
          <t>A 10371-2023</t>
        </is>
      </c>
      <c r="B50" s="1" t="n">
        <v>44980</v>
      </c>
      <c r="C50" s="1" t="n">
        <v>45170</v>
      </c>
      <c r="D50" t="inlineStr">
        <is>
          <t>VÄSTERBOTTENS LÄN</t>
        </is>
      </c>
      <c r="E50" t="inlineStr">
        <is>
          <t>UMEÅ</t>
        </is>
      </c>
      <c r="F50" t="inlineStr">
        <is>
          <t>Kommuner</t>
        </is>
      </c>
      <c r="G50" t="n">
        <v>3.6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Tretåig hackspett
Bronshjon</t>
        </is>
      </c>
      <c r="S50">
        <f>HYPERLINK("https://klasma.github.io/Logging_UMEA/artfynd/A 10371-2023.xlsx")</f>
        <v/>
      </c>
    </row>
    <row r="51" ht="15" customHeight="1">
      <c r="A51" t="inlineStr">
        <is>
          <t>A 18922-2023</t>
        </is>
      </c>
      <c r="B51" s="1" t="n">
        <v>45043</v>
      </c>
      <c r="C51" s="1" t="n">
        <v>45170</v>
      </c>
      <c r="D51" t="inlineStr">
        <is>
          <t>VÄSTERBOTTENS LÄN</t>
        </is>
      </c>
      <c r="E51" t="inlineStr">
        <is>
          <t>UMEÅ</t>
        </is>
      </c>
      <c r="G51" t="n">
        <v>9.199999999999999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Granticka
Ullticka</t>
        </is>
      </c>
      <c r="S51">
        <f>HYPERLINK("https://klasma.github.io/Logging_UMEA/artfynd/A 18922-2023.xlsx")</f>
        <v/>
      </c>
    </row>
    <row r="52" ht="15" customHeight="1">
      <c r="A52" t="inlineStr">
        <is>
          <t>A 4489-2019</t>
        </is>
      </c>
      <c r="B52" s="1" t="n">
        <v>43479</v>
      </c>
      <c r="C52" s="1" t="n">
        <v>45170</v>
      </c>
      <c r="D52" t="inlineStr">
        <is>
          <t>VÄSTERBOTTENS LÄN</t>
        </is>
      </c>
      <c r="E52" t="inlineStr">
        <is>
          <t>UMEÅ</t>
        </is>
      </c>
      <c r="G52" t="n">
        <v>6.1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Violettgrå tagellav</t>
        </is>
      </c>
      <c r="S52">
        <f>HYPERLINK("https://klasma.github.io/Logging_UMEA/artfynd/A 4489-2019.xlsx")</f>
        <v/>
      </c>
    </row>
    <row r="53" ht="15" customHeight="1">
      <c r="A53" t="inlineStr">
        <is>
          <t>A 53745-2019</t>
        </is>
      </c>
      <c r="B53" s="1" t="n">
        <v>43749</v>
      </c>
      <c r="C53" s="1" t="n">
        <v>45170</v>
      </c>
      <c r="D53" t="inlineStr">
        <is>
          <t>VÄSTERBOTTENS LÄN</t>
        </is>
      </c>
      <c r="E53" t="inlineStr">
        <is>
          <t>UMEÅ</t>
        </is>
      </c>
      <c r="G53" t="n">
        <v>1.9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Strutbräken</t>
        </is>
      </c>
      <c r="S53">
        <f>HYPERLINK("https://klasma.github.io/Logging_UMEA/artfynd/A 53745-2019.xlsx")</f>
        <v/>
      </c>
    </row>
    <row r="54" ht="15" customHeight="1">
      <c r="A54" t="inlineStr">
        <is>
          <t>A 23492-2020</t>
        </is>
      </c>
      <c r="B54" s="1" t="n">
        <v>43966</v>
      </c>
      <c r="C54" s="1" t="n">
        <v>45170</v>
      </c>
      <c r="D54" t="inlineStr">
        <is>
          <t>VÄSTERBOTTENS LÄN</t>
        </is>
      </c>
      <c r="E54" t="inlineStr">
        <is>
          <t>UMEÅ</t>
        </is>
      </c>
      <c r="G54" t="n">
        <v>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Vanlig padda</t>
        </is>
      </c>
      <c r="S54">
        <f>HYPERLINK("https://klasma.github.io/Logging_UMEA/artfynd/A 23492-2020.xlsx")</f>
        <v/>
      </c>
    </row>
    <row r="55" ht="15" customHeight="1">
      <c r="A55" t="inlineStr">
        <is>
          <t>A 48400-2020</t>
        </is>
      </c>
      <c r="B55" s="1" t="n">
        <v>44102</v>
      </c>
      <c r="C55" s="1" t="n">
        <v>45170</v>
      </c>
      <c r="D55" t="inlineStr">
        <is>
          <t>VÄSTERBOTTENS LÄN</t>
        </is>
      </c>
      <c r="E55" t="inlineStr">
        <is>
          <t>UMEÅ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Granticka</t>
        </is>
      </c>
      <c r="S55">
        <f>HYPERLINK("https://klasma.github.io/Logging_UMEA/artfynd/A 48400-2020.xlsx")</f>
        <v/>
      </c>
    </row>
    <row r="56" ht="15" customHeight="1">
      <c r="A56" t="inlineStr">
        <is>
          <t>A 52676-2020</t>
        </is>
      </c>
      <c r="B56" s="1" t="n">
        <v>44117</v>
      </c>
      <c r="C56" s="1" t="n">
        <v>45170</v>
      </c>
      <c r="D56" t="inlineStr">
        <is>
          <t>VÄSTERBOTTENS LÄN</t>
        </is>
      </c>
      <c r="E56" t="inlineStr">
        <is>
          <t>UMEÅ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HYPERLINK("https://klasma.github.io/Logging_UMEA/artfynd/A 52676-2020.xlsx")</f>
        <v/>
      </c>
    </row>
    <row r="57" ht="15" customHeight="1">
      <c r="A57" t="inlineStr">
        <is>
          <t>A 38390-2021</t>
        </is>
      </c>
      <c r="B57" s="1" t="n">
        <v>44406</v>
      </c>
      <c r="C57" s="1" t="n">
        <v>45170</v>
      </c>
      <c r="D57" t="inlineStr">
        <is>
          <t>VÄSTERBOTTENS LÄN</t>
        </is>
      </c>
      <c r="E57" t="inlineStr">
        <is>
          <t>UMEÅ</t>
        </is>
      </c>
      <c r="F57" t="inlineStr">
        <is>
          <t>Övriga statliga verk och myndigheter</t>
        </is>
      </c>
      <c r="G57" t="n">
        <v>1.5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Ullticka</t>
        </is>
      </c>
      <c r="S57">
        <f>HYPERLINK("https://klasma.github.io/Logging_UMEA/artfynd/A 38390-2021.xlsx")</f>
        <v/>
      </c>
    </row>
    <row r="58" ht="15" customHeight="1">
      <c r="A58" t="inlineStr">
        <is>
          <t>A 38437-2021</t>
        </is>
      </c>
      <c r="B58" s="1" t="n">
        <v>44406</v>
      </c>
      <c r="C58" s="1" t="n">
        <v>45170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2.3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HYPERLINK("https://klasma.github.io/Logging_UMEA/artfynd/A 38437-2021.xlsx")</f>
        <v/>
      </c>
    </row>
    <row r="59" ht="15" customHeight="1">
      <c r="A59" t="inlineStr">
        <is>
          <t>A 38396-2021</t>
        </is>
      </c>
      <c r="B59" s="1" t="n">
        <v>44406</v>
      </c>
      <c r="C59" s="1" t="n">
        <v>45170</v>
      </c>
      <c r="D59" t="inlineStr">
        <is>
          <t>VÄSTERBOTTENS LÄN</t>
        </is>
      </c>
      <c r="E59" t="inlineStr">
        <is>
          <t>UMEÅ</t>
        </is>
      </c>
      <c r="F59" t="inlineStr">
        <is>
          <t>Kommuner</t>
        </is>
      </c>
      <c r="G59" t="n">
        <v>1.7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Strutbräken</t>
        </is>
      </c>
      <c r="S59">
        <f>HYPERLINK("https://klasma.github.io/Logging_UMEA/artfynd/A 38396-2021.xlsx")</f>
        <v/>
      </c>
    </row>
    <row r="60" ht="15" customHeight="1">
      <c r="A60" t="inlineStr">
        <is>
          <t>A 38393-2021</t>
        </is>
      </c>
      <c r="B60" s="1" t="n">
        <v>44406</v>
      </c>
      <c r="C60" s="1" t="n">
        <v>45170</v>
      </c>
      <c r="D60" t="inlineStr">
        <is>
          <t>VÄSTERBOTTENS LÄN</t>
        </is>
      </c>
      <c r="E60" t="inlineStr">
        <is>
          <t>UMEÅ</t>
        </is>
      </c>
      <c r="G60" t="n">
        <v>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HYPERLINK("https://klasma.github.io/Logging_UMEA/artfynd/A 38393-2021.xlsx")</f>
        <v/>
      </c>
    </row>
    <row r="61" ht="15" customHeight="1">
      <c r="A61" t="inlineStr">
        <is>
          <t>A 38545-2021</t>
        </is>
      </c>
      <c r="B61" s="1" t="n">
        <v>44407</v>
      </c>
      <c r="C61" s="1" t="n">
        <v>45170</v>
      </c>
      <c r="D61" t="inlineStr">
        <is>
          <t>VÄSTERBOTTENS LÄN</t>
        </is>
      </c>
      <c r="E61" t="inlineStr">
        <is>
          <t>UMEÅ</t>
        </is>
      </c>
      <c r="F61" t="inlineStr">
        <is>
          <t>Kommuner</t>
        </is>
      </c>
      <c r="G61" t="n">
        <v>0.6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Järpe</t>
        </is>
      </c>
      <c r="S61">
        <f>HYPERLINK("https://klasma.github.io/Logging_UMEA/artfynd/A 38545-2021.xlsx")</f>
        <v/>
      </c>
    </row>
    <row r="62" ht="15" customHeight="1">
      <c r="A62" t="inlineStr">
        <is>
          <t>A 38742-2021</t>
        </is>
      </c>
      <c r="B62" s="1" t="n">
        <v>44410</v>
      </c>
      <c r="C62" s="1" t="n">
        <v>45170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Stubbträfluga</t>
        </is>
      </c>
      <c r="S62">
        <f>HYPERLINK("https://klasma.github.io/Logging_UMEA/artfynd/A 38742-2021.xlsx")</f>
        <v/>
      </c>
    </row>
    <row r="63" ht="15" customHeight="1">
      <c r="A63" t="inlineStr">
        <is>
          <t>A 38700-2021</t>
        </is>
      </c>
      <c r="B63" s="1" t="n">
        <v>44410</v>
      </c>
      <c r="C63" s="1" t="n">
        <v>45170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Ullticka</t>
        </is>
      </c>
      <c r="S63">
        <f>HYPERLINK("https://klasma.github.io/Logging_UMEA/artfynd/A 38700-2021.xlsx")</f>
        <v/>
      </c>
    </row>
    <row r="64" ht="15" customHeight="1">
      <c r="A64" t="inlineStr">
        <is>
          <t>A 45430-2021</t>
        </is>
      </c>
      <c r="B64" s="1" t="n">
        <v>44440</v>
      </c>
      <c r="C64" s="1" t="n">
        <v>45170</v>
      </c>
      <c r="D64" t="inlineStr">
        <is>
          <t>VÄSTERBOTTENS LÄN</t>
        </is>
      </c>
      <c r="E64" t="inlineStr">
        <is>
          <t>UMEÅ</t>
        </is>
      </c>
      <c r="F64" t="inlineStr">
        <is>
          <t>Holmen skog AB</t>
        </is>
      </c>
      <c r="G64" t="n">
        <v>9.9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Granticka</t>
        </is>
      </c>
      <c r="S64">
        <f>HYPERLINK("https://klasma.github.io/Logging_UMEA/artfynd/A 45430-2021.xlsx")</f>
        <v/>
      </c>
    </row>
    <row r="65" ht="15" customHeight="1">
      <c r="A65" t="inlineStr">
        <is>
          <t>A 47038-2021</t>
        </is>
      </c>
      <c r="B65" s="1" t="n">
        <v>44446</v>
      </c>
      <c r="C65" s="1" t="n">
        <v>45170</v>
      </c>
      <c r="D65" t="inlineStr">
        <is>
          <t>VÄSTERBOTTENS LÄN</t>
        </is>
      </c>
      <c r="E65" t="inlineStr">
        <is>
          <t>UMEÅ</t>
        </is>
      </c>
      <c r="G65" t="n">
        <v>22.3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Ullticka</t>
        </is>
      </c>
      <c r="S65">
        <f>HYPERLINK("https://klasma.github.io/Logging_UMEA/artfynd/A 47038-2021.xlsx")</f>
        <v/>
      </c>
    </row>
    <row r="66" ht="15" customHeight="1">
      <c r="A66" t="inlineStr">
        <is>
          <t>A 49774-2021</t>
        </is>
      </c>
      <c r="B66" s="1" t="n">
        <v>44455</v>
      </c>
      <c r="C66" s="1" t="n">
        <v>45170</v>
      </c>
      <c r="D66" t="inlineStr">
        <is>
          <t>VÄSTERBOTTENS LÄN</t>
        </is>
      </c>
      <c r="E66" t="inlineStr">
        <is>
          <t>UMEÅ</t>
        </is>
      </c>
      <c r="G66" t="n">
        <v>1.7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HYPERLINK("https://klasma.github.io/Logging_UMEA/artfynd/A 49774-2021.xlsx")</f>
        <v/>
      </c>
    </row>
    <row r="67" ht="15" customHeight="1">
      <c r="A67" t="inlineStr">
        <is>
          <t>A 11502-2022</t>
        </is>
      </c>
      <c r="B67" s="1" t="n">
        <v>44631</v>
      </c>
      <c r="C67" s="1" t="n">
        <v>45170</v>
      </c>
      <c r="D67" t="inlineStr">
        <is>
          <t>VÄSTERBOTTENS LÄN</t>
        </is>
      </c>
      <c r="E67" t="inlineStr">
        <is>
          <t>UMEÅ</t>
        </is>
      </c>
      <c r="F67" t="inlineStr">
        <is>
          <t>Kommuner</t>
        </is>
      </c>
      <c r="G67" t="n">
        <v>1.8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Violettgrå tagellav</t>
        </is>
      </c>
      <c r="S67">
        <f>HYPERLINK("https://klasma.github.io/Logging_UMEA/artfynd/A 11502-2022.xlsx")</f>
        <v/>
      </c>
    </row>
    <row r="68" ht="15" customHeight="1">
      <c r="A68" t="inlineStr">
        <is>
          <t>A 16839-2022</t>
        </is>
      </c>
      <c r="B68" s="1" t="n">
        <v>44673</v>
      </c>
      <c r="C68" s="1" t="n">
        <v>45170</v>
      </c>
      <c r="D68" t="inlineStr">
        <is>
          <t>VÄSTERBOTTENS LÄN</t>
        </is>
      </c>
      <c r="E68" t="inlineStr">
        <is>
          <t>UMEÅ</t>
        </is>
      </c>
      <c r="G68" t="n">
        <v>3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Kråka</t>
        </is>
      </c>
      <c r="S68">
        <f>HYPERLINK("https://klasma.github.io/Logging_UMEA/artfynd/A 16839-2022.xlsx")</f>
        <v/>
      </c>
    </row>
    <row r="69" ht="15" customHeight="1">
      <c r="A69" t="inlineStr">
        <is>
          <t>A 23035-2022</t>
        </is>
      </c>
      <c r="B69" s="1" t="n">
        <v>44715</v>
      </c>
      <c r="C69" s="1" t="n">
        <v>45170</v>
      </c>
      <c r="D69" t="inlineStr">
        <is>
          <t>VÄSTERBOTTENS LÄN</t>
        </is>
      </c>
      <c r="E69" t="inlineStr">
        <is>
          <t>UMEÅ</t>
        </is>
      </c>
      <c r="G69" t="n">
        <v>1.2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HYPERLINK("https://klasma.github.io/Logging_UMEA/artfynd/A 23035-2022.xlsx")</f>
        <v/>
      </c>
    </row>
    <row r="70" ht="15" customHeight="1">
      <c r="A70" t="inlineStr">
        <is>
          <t>A 43519-2022</t>
        </is>
      </c>
      <c r="B70" s="1" t="n">
        <v>44837</v>
      </c>
      <c r="C70" s="1" t="n">
        <v>45170</v>
      </c>
      <c r="D70" t="inlineStr">
        <is>
          <t>VÄSTERBOTTENS LÄN</t>
        </is>
      </c>
      <c r="E70" t="inlineStr">
        <is>
          <t>UMEÅ</t>
        </is>
      </c>
      <c r="G70" t="n">
        <v>4.2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Skogshare</t>
        </is>
      </c>
      <c r="S70">
        <f>HYPERLINK("https://klasma.github.io/Logging_UMEA/artfynd/A 43519-2022.xlsx")</f>
        <v/>
      </c>
    </row>
    <row r="71" ht="15" customHeight="1">
      <c r="A71" t="inlineStr">
        <is>
          <t>A 49658-2022</t>
        </is>
      </c>
      <c r="B71" s="1" t="n">
        <v>44862</v>
      </c>
      <c r="C71" s="1" t="n">
        <v>45170</v>
      </c>
      <c r="D71" t="inlineStr">
        <is>
          <t>VÄSTERBOTTENS LÄN</t>
        </is>
      </c>
      <c r="E71" t="inlineStr">
        <is>
          <t>UMEÅ</t>
        </is>
      </c>
      <c r="F71" t="inlineStr">
        <is>
          <t>Holmen skog AB</t>
        </is>
      </c>
      <c r="G71" t="n">
        <v>2.2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Vanlig groda</t>
        </is>
      </c>
      <c r="S71">
        <f>HYPERLINK("https://klasma.github.io/Logging_UMEA/artfynd/A 49658-2022.xlsx")</f>
        <v/>
      </c>
    </row>
    <row r="72" ht="15" customHeight="1">
      <c r="A72" t="inlineStr">
        <is>
          <t>A 59075-2022</t>
        </is>
      </c>
      <c r="B72" s="1" t="n">
        <v>44904</v>
      </c>
      <c r="C72" s="1" t="n">
        <v>45170</v>
      </c>
      <c r="D72" t="inlineStr">
        <is>
          <t>VÄSTERBOTTENS LÄN</t>
        </is>
      </c>
      <c r="E72" t="inlineStr">
        <is>
          <t>UMEÅ</t>
        </is>
      </c>
      <c r="G72" t="n">
        <v>0.4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Vedticka</t>
        </is>
      </c>
      <c r="S72">
        <f>HYPERLINK("https://klasma.github.io/Logging_UMEA/artfynd/A 59075-2022.xlsx")</f>
        <v/>
      </c>
    </row>
    <row r="73" ht="15" customHeight="1">
      <c r="A73" t="inlineStr">
        <is>
          <t>A 11395-2023</t>
        </is>
      </c>
      <c r="B73" s="1" t="n">
        <v>44993</v>
      </c>
      <c r="C73" s="1" t="n">
        <v>45170</v>
      </c>
      <c r="D73" t="inlineStr">
        <is>
          <t>VÄSTERBOTTENS LÄN</t>
        </is>
      </c>
      <c r="E73" t="inlineStr">
        <is>
          <t>UMEÅ</t>
        </is>
      </c>
      <c r="G73" t="n">
        <v>6.1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HYPERLINK("https://klasma.github.io/Logging_UMEA/artfynd/A 11395-2023.xlsx")</f>
        <v/>
      </c>
    </row>
    <row r="74" ht="15" customHeight="1">
      <c r="A74" t="inlineStr">
        <is>
          <t>A 14927-2023</t>
        </is>
      </c>
      <c r="B74" s="1" t="n">
        <v>45014</v>
      </c>
      <c r="C74" s="1" t="n">
        <v>45170</v>
      </c>
      <c r="D74" t="inlineStr">
        <is>
          <t>VÄSTERBOTTENS LÄN</t>
        </is>
      </c>
      <c r="E74" t="inlineStr">
        <is>
          <t>UMEÅ</t>
        </is>
      </c>
      <c r="F74" t="inlineStr">
        <is>
          <t>Kommuner</t>
        </is>
      </c>
      <c r="G74" t="n">
        <v>6.3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Vedticka</t>
        </is>
      </c>
      <c r="S74">
        <f>HYPERLINK("https://klasma.github.io/Logging_UMEA/artfynd/A 14927-2023.xlsx")</f>
        <v/>
      </c>
    </row>
    <row r="75" ht="15" customHeight="1">
      <c r="A75" t="inlineStr">
        <is>
          <t>A 15654-2023</t>
        </is>
      </c>
      <c r="B75" s="1" t="n">
        <v>45019</v>
      </c>
      <c r="C75" s="1" t="n">
        <v>45170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Garnlav</t>
        </is>
      </c>
      <c r="S75">
        <f>HYPERLINK("https://klasma.github.io/Logging_UMEA/artfynd/A 15654-2023.xlsx")</f>
        <v/>
      </c>
    </row>
    <row r="76" ht="15" customHeight="1">
      <c r="A76" t="inlineStr">
        <is>
          <t>A 28262-2023</t>
        </is>
      </c>
      <c r="B76" s="1" t="n">
        <v>45099</v>
      </c>
      <c r="C76" s="1" t="n">
        <v>45170</v>
      </c>
      <c r="D76" t="inlineStr">
        <is>
          <t>VÄSTERBOTTENS LÄN</t>
        </is>
      </c>
      <c r="E76" t="inlineStr">
        <is>
          <t>UMEÅ</t>
        </is>
      </c>
      <c r="F76" t="inlineStr">
        <is>
          <t>Holmen skog AB</t>
        </is>
      </c>
      <c r="G76" t="n">
        <v>2.6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Gulskölding</t>
        </is>
      </c>
      <c r="S76">
        <f>HYPERLINK("https://klasma.github.io/Logging_UMEA/artfynd/A 28262-2023.xlsx")</f>
        <v/>
      </c>
    </row>
    <row r="77" ht="15" customHeight="1">
      <c r="A77" t="inlineStr">
        <is>
          <t>A 31311-2023</t>
        </is>
      </c>
      <c r="B77" s="1" t="n">
        <v>45104</v>
      </c>
      <c r="C77" s="1" t="n">
        <v>45170</v>
      </c>
      <c r="D77" t="inlineStr">
        <is>
          <t>VÄSTERBOTTENS LÄN</t>
        </is>
      </c>
      <c r="E77" t="inlineStr">
        <is>
          <t>UMEÅ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Garnlav</t>
        </is>
      </c>
      <c r="S77">
        <f>HYPERLINK("https://klasma.github.io/Logging_UMEA/artfynd/A 31311-2023.xlsx")</f>
        <v/>
      </c>
    </row>
    <row r="78" ht="15" customHeight="1">
      <c r="A78" t="inlineStr">
        <is>
          <t>A 33419-2023</t>
        </is>
      </c>
      <c r="B78" s="1" t="n">
        <v>45128</v>
      </c>
      <c r="C78" s="1" t="n">
        <v>45170</v>
      </c>
      <c r="D78" t="inlineStr">
        <is>
          <t>VÄSTERBOTTENS LÄN</t>
        </is>
      </c>
      <c r="E78" t="inlineStr">
        <is>
          <t>UMEÅ</t>
        </is>
      </c>
      <c r="G78" t="n">
        <v>6.7</v>
      </c>
      <c r="H78" t="n">
        <v>0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Goliatmusseron</t>
        </is>
      </c>
      <c r="S78">
        <f>HYPERLINK("https://klasma.github.io/Logging_UMEA/artfynd/A 33419-2023.xlsx")</f>
        <v/>
      </c>
    </row>
    <row r="79" ht="15" customHeight="1">
      <c r="A79" t="inlineStr">
        <is>
          <t>A 39118-2023</t>
        </is>
      </c>
      <c r="B79" s="1" t="n">
        <v>45165</v>
      </c>
      <c r="C79" s="1" t="n">
        <v>45170</v>
      </c>
      <c r="D79" t="inlineStr">
        <is>
          <t>VÄSTERBOTTENS LÄN</t>
        </is>
      </c>
      <c r="E79" t="inlineStr">
        <is>
          <t>UMEÅ</t>
        </is>
      </c>
      <c r="G79" t="n">
        <v>1.2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Svartvit taggsvamp</t>
        </is>
      </c>
      <c r="S79">
        <f>HYPERLINK("https://klasma.github.io/Logging_UMEA/artfynd/A 39118-2023.xlsx")</f>
        <v/>
      </c>
    </row>
    <row r="80" ht="15" customHeight="1">
      <c r="A80" t="inlineStr">
        <is>
          <t>A 36912-2018</t>
        </is>
      </c>
      <c r="B80" s="1" t="n">
        <v>43332</v>
      </c>
      <c r="C80" s="1" t="n">
        <v>45170</v>
      </c>
      <c r="D80" t="inlineStr">
        <is>
          <t>VÄSTERBOTTENS LÄN</t>
        </is>
      </c>
      <c r="E80" t="inlineStr">
        <is>
          <t>UMEÅ</t>
        </is>
      </c>
      <c r="F80" t="inlineStr">
        <is>
          <t>Holmen skog AB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41203-2018</t>
        </is>
      </c>
      <c r="B81" s="1" t="n">
        <v>43346</v>
      </c>
      <c r="C81" s="1" t="n">
        <v>45170</v>
      </c>
      <c r="D81" t="inlineStr">
        <is>
          <t>VÄSTERBOTTENS LÄN</t>
        </is>
      </c>
      <c r="E81" t="inlineStr">
        <is>
          <t>UMEÅ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42534-2018</t>
        </is>
      </c>
      <c r="B82" s="1" t="n">
        <v>43350</v>
      </c>
      <c r="C82" s="1" t="n">
        <v>45170</v>
      </c>
      <c r="D82" t="inlineStr">
        <is>
          <t>VÄSTERBOTTENS LÄN</t>
        </is>
      </c>
      <c r="E82" t="inlineStr">
        <is>
          <t>UMEÅ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42471-2018</t>
        </is>
      </c>
      <c r="B83" s="1" t="n">
        <v>43353</v>
      </c>
      <c r="C83" s="1" t="n">
        <v>45170</v>
      </c>
      <c r="D83" t="inlineStr">
        <is>
          <t>VÄSTERBOTTENS LÄN</t>
        </is>
      </c>
      <c r="E83" t="inlineStr">
        <is>
          <t>UMEÅ</t>
        </is>
      </c>
      <c r="F83" t="inlineStr">
        <is>
          <t>Holmen skog AB</t>
        </is>
      </c>
      <c r="G83" t="n">
        <v>4.6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42998-2018</t>
        </is>
      </c>
      <c r="B84" s="1" t="n">
        <v>43353</v>
      </c>
      <c r="C84" s="1" t="n">
        <v>45170</v>
      </c>
      <c r="D84" t="inlineStr">
        <is>
          <t>VÄSTERBOTTENS LÄN</t>
        </is>
      </c>
      <c r="E84" t="inlineStr">
        <is>
          <t>UMEÅ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43396-2018</t>
        </is>
      </c>
      <c r="B85" s="1" t="n">
        <v>43354</v>
      </c>
      <c r="C85" s="1" t="n">
        <v>45170</v>
      </c>
      <c r="D85" t="inlineStr">
        <is>
          <t>VÄSTERBOTTENS LÄN</t>
        </is>
      </c>
      <c r="E85" t="inlineStr">
        <is>
          <t>UMEÅ</t>
        </is>
      </c>
      <c r="G85" t="n">
        <v>10.5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44196-2018</t>
        </is>
      </c>
      <c r="B86" s="1" t="n">
        <v>43355</v>
      </c>
      <c r="C86" s="1" t="n">
        <v>45170</v>
      </c>
      <c r="D86" t="inlineStr">
        <is>
          <t>VÄSTERBOTTENS LÄN</t>
        </is>
      </c>
      <c r="E86" t="inlineStr">
        <is>
          <t>UMEÅ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46699-2018</t>
        </is>
      </c>
      <c r="B87" s="1" t="n">
        <v>43364</v>
      </c>
      <c r="C87" s="1" t="n">
        <v>45170</v>
      </c>
      <c r="D87" t="inlineStr">
        <is>
          <t>VÄSTERBOTTENS LÄN</t>
        </is>
      </c>
      <c r="E87" t="inlineStr">
        <is>
          <t>UMEÅ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47620-2018</t>
        </is>
      </c>
      <c r="B88" s="1" t="n">
        <v>43368</v>
      </c>
      <c r="C88" s="1" t="n">
        <v>45170</v>
      </c>
      <c r="D88" t="inlineStr">
        <is>
          <t>VÄSTERBOTTENS LÄN</t>
        </is>
      </c>
      <c r="E88" t="inlineStr">
        <is>
          <t>UMEÅ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47610-2018</t>
        </is>
      </c>
      <c r="B89" s="1" t="n">
        <v>43368</v>
      </c>
      <c r="C89" s="1" t="n">
        <v>45170</v>
      </c>
      <c r="D89" t="inlineStr">
        <is>
          <t>VÄSTERBOTTENS LÄN</t>
        </is>
      </c>
      <c r="E89" t="inlineStr">
        <is>
          <t>UMEÅ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47523-2018</t>
        </is>
      </c>
      <c r="B90" s="1" t="n">
        <v>43368</v>
      </c>
      <c r="C90" s="1" t="n">
        <v>45170</v>
      </c>
      <c r="D90" t="inlineStr">
        <is>
          <t>VÄSTERBOTTENS LÄN</t>
        </is>
      </c>
      <c r="E90" t="inlineStr">
        <is>
          <t>UMEÅ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47588-2018</t>
        </is>
      </c>
      <c r="B91" s="1" t="n">
        <v>43368</v>
      </c>
      <c r="C91" s="1" t="n">
        <v>45170</v>
      </c>
      <c r="D91" t="inlineStr">
        <is>
          <t>VÄSTERBOTTENS LÄN</t>
        </is>
      </c>
      <c r="E91" t="inlineStr">
        <is>
          <t>UMEÅ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48177-2018</t>
        </is>
      </c>
      <c r="B92" s="1" t="n">
        <v>43370</v>
      </c>
      <c r="C92" s="1" t="n">
        <v>45170</v>
      </c>
      <c r="D92" t="inlineStr">
        <is>
          <t>VÄSTERBOTTENS LÄN</t>
        </is>
      </c>
      <c r="E92" t="inlineStr">
        <is>
          <t>UMEÅ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48186-2018</t>
        </is>
      </c>
      <c r="B93" s="1" t="n">
        <v>43370</v>
      </c>
      <c r="C93" s="1" t="n">
        <v>45170</v>
      </c>
      <c r="D93" t="inlineStr">
        <is>
          <t>VÄSTERBOTTENS LÄN</t>
        </is>
      </c>
      <c r="E93" t="inlineStr">
        <is>
          <t>UMEÅ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48997-2018</t>
        </is>
      </c>
      <c r="B94" s="1" t="n">
        <v>43374</v>
      </c>
      <c r="C94" s="1" t="n">
        <v>45170</v>
      </c>
      <c r="D94" t="inlineStr">
        <is>
          <t>VÄSTERBOTTENS LÄN</t>
        </is>
      </c>
      <c r="E94" t="inlineStr">
        <is>
          <t>UMEÅ</t>
        </is>
      </c>
      <c r="G94" t="n">
        <v>30.2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52858-2018</t>
        </is>
      </c>
      <c r="B95" s="1" t="n">
        <v>43384</v>
      </c>
      <c r="C95" s="1" t="n">
        <v>45170</v>
      </c>
      <c r="D95" t="inlineStr">
        <is>
          <t>VÄSTERBOTTENS LÄN</t>
        </is>
      </c>
      <c r="E95" t="inlineStr">
        <is>
          <t>UMEÅ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52872-2018</t>
        </is>
      </c>
      <c r="B96" s="1" t="n">
        <v>43384</v>
      </c>
      <c r="C96" s="1" t="n">
        <v>45170</v>
      </c>
      <c r="D96" t="inlineStr">
        <is>
          <t>VÄSTERBOTTENS LÄN</t>
        </is>
      </c>
      <c r="E96" t="inlineStr">
        <is>
          <t>UMEÅ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53506-2018</t>
        </is>
      </c>
      <c r="B97" s="1" t="n">
        <v>43385</v>
      </c>
      <c r="C97" s="1" t="n">
        <v>45170</v>
      </c>
      <c r="D97" t="inlineStr">
        <is>
          <t>VÄSTERBOTTENS LÄN</t>
        </is>
      </c>
      <c r="E97" t="inlineStr">
        <is>
          <t>UMEÅ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53718-2018</t>
        </is>
      </c>
      <c r="B98" s="1" t="n">
        <v>43385</v>
      </c>
      <c r="C98" s="1" t="n">
        <v>45170</v>
      </c>
      <c r="D98" t="inlineStr">
        <is>
          <t>VÄSTERBOTTENS LÄN</t>
        </is>
      </c>
      <c r="E98" t="inlineStr">
        <is>
          <t>UMEÅ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55839-2018</t>
        </is>
      </c>
      <c r="B99" s="1" t="n">
        <v>43392</v>
      </c>
      <c r="C99" s="1" t="n">
        <v>45170</v>
      </c>
      <c r="D99" t="inlineStr">
        <is>
          <t>VÄSTERBOTTENS LÄN</t>
        </is>
      </c>
      <c r="E99" t="inlineStr">
        <is>
          <t>UMEÅ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55858-2018</t>
        </is>
      </c>
      <c r="B100" s="1" t="n">
        <v>43392</v>
      </c>
      <c r="C100" s="1" t="n">
        <v>45170</v>
      </c>
      <c r="D100" t="inlineStr">
        <is>
          <t>VÄSTERBOTTENS LÄN</t>
        </is>
      </c>
      <c r="E100" t="inlineStr">
        <is>
          <t>UMEÅ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55871-2018</t>
        </is>
      </c>
      <c r="B101" s="1" t="n">
        <v>43392</v>
      </c>
      <c r="C101" s="1" t="n">
        <v>45170</v>
      </c>
      <c r="D101" t="inlineStr">
        <is>
          <t>VÄSTERBOTTENS LÄN</t>
        </is>
      </c>
      <c r="E101" t="inlineStr">
        <is>
          <t>UMEÅ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59852-2018</t>
        </is>
      </c>
      <c r="B102" s="1" t="n">
        <v>43405</v>
      </c>
      <c r="C102" s="1" t="n">
        <v>45170</v>
      </c>
      <c r="D102" t="inlineStr">
        <is>
          <t>VÄSTERBOTTENS LÄN</t>
        </is>
      </c>
      <c r="E102" t="inlineStr">
        <is>
          <t>UMEÅ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60604-2018</t>
        </is>
      </c>
      <c r="B103" s="1" t="n">
        <v>43406</v>
      </c>
      <c r="C103" s="1" t="n">
        <v>45170</v>
      </c>
      <c r="D103" t="inlineStr">
        <is>
          <t>VÄSTERBOTTENS LÄN</t>
        </is>
      </c>
      <c r="E103" t="inlineStr">
        <is>
          <t>UMEÅ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60731-2018</t>
        </is>
      </c>
      <c r="B104" s="1" t="n">
        <v>43409</v>
      </c>
      <c r="C104" s="1" t="n">
        <v>45170</v>
      </c>
      <c r="D104" t="inlineStr">
        <is>
          <t>VÄSTERBOTTENS LÄN</t>
        </is>
      </c>
      <c r="E104" t="inlineStr">
        <is>
          <t>UMEÅ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60209-2018</t>
        </is>
      </c>
      <c r="B105" s="1" t="n">
        <v>43412</v>
      </c>
      <c r="C105" s="1" t="n">
        <v>45170</v>
      </c>
      <c r="D105" t="inlineStr">
        <is>
          <t>VÄSTERBOTTENS LÄN</t>
        </is>
      </c>
      <c r="E105" t="inlineStr">
        <is>
          <t>UMEÅ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60279-2018</t>
        </is>
      </c>
      <c r="B106" s="1" t="n">
        <v>43413</v>
      </c>
      <c r="C106" s="1" t="n">
        <v>45170</v>
      </c>
      <c r="D106" t="inlineStr">
        <is>
          <t>VÄSTERBOTTENS LÄN</t>
        </is>
      </c>
      <c r="E106" t="inlineStr">
        <is>
          <t>UMEÅ</t>
        </is>
      </c>
      <c r="F106" t="inlineStr">
        <is>
          <t>Holmen skog AB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62720-2018</t>
        </is>
      </c>
      <c r="B107" s="1" t="n">
        <v>43413</v>
      </c>
      <c r="C107" s="1" t="n">
        <v>45170</v>
      </c>
      <c r="D107" t="inlineStr">
        <is>
          <t>VÄSTERBOTTENS LÄN</t>
        </is>
      </c>
      <c r="E107" t="inlineStr">
        <is>
          <t>UMEÅ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62480-2018</t>
        </is>
      </c>
      <c r="B108" s="1" t="n">
        <v>43415</v>
      </c>
      <c r="C108" s="1" t="n">
        <v>45170</v>
      </c>
      <c r="D108" t="inlineStr">
        <is>
          <t>VÄSTERBOTTENS LÄN</t>
        </is>
      </c>
      <c r="E108" t="inlineStr">
        <is>
          <t>UMEÅ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64042-2018</t>
        </is>
      </c>
      <c r="B109" s="1" t="n">
        <v>43416</v>
      </c>
      <c r="C109" s="1" t="n">
        <v>45170</v>
      </c>
      <c r="D109" t="inlineStr">
        <is>
          <t>VÄSTERBOTTENS LÄN</t>
        </is>
      </c>
      <c r="E109" t="inlineStr">
        <is>
          <t>UMEÅ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64054-2018</t>
        </is>
      </c>
      <c r="B110" s="1" t="n">
        <v>43416</v>
      </c>
      <c r="C110" s="1" t="n">
        <v>45170</v>
      </c>
      <c r="D110" t="inlineStr">
        <is>
          <t>VÄSTERBOTTENS LÄN</t>
        </is>
      </c>
      <c r="E110" t="inlineStr">
        <is>
          <t>UMEÅ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59735-2018</t>
        </is>
      </c>
      <c r="B111" s="1" t="n">
        <v>43419</v>
      </c>
      <c r="C111" s="1" t="n">
        <v>45170</v>
      </c>
      <c r="D111" t="inlineStr">
        <is>
          <t>VÄSTERBOTTENS LÄN</t>
        </is>
      </c>
      <c r="E111" t="inlineStr">
        <is>
          <t>UMEÅ</t>
        </is>
      </c>
      <c r="G111" t="n">
        <v>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64352-2018</t>
        </is>
      </c>
      <c r="B112" s="1" t="n">
        <v>43419</v>
      </c>
      <c r="C112" s="1" t="n">
        <v>45170</v>
      </c>
      <c r="D112" t="inlineStr">
        <is>
          <t>VÄSTERBOTTENS LÄN</t>
        </is>
      </c>
      <c r="E112" t="inlineStr">
        <is>
          <t>UMEÅ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59679-2018</t>
        </is>
      </c>
      <c r="B113" s="1" t="n">
        <v>43419</v>
      </c>
      <c r="C113" s="1" t="n">
        <v>45170</v>
      </c>
      <c r="D113" t="inlineStr">
        <is>
          <t>VÄSTERBOTTENS LÄN</t>
        </is>
      </c>
      <c r="E113" t="inlineStr">
        <is>
          <t>UMEÅ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64702-2018</t>
        </is>
      </c>
      <c r="B114" s="1" t="n">
        <v>43422</v>
      </c>
      <c r="C114" s="1" t="n">
        <v>45170</v>
      </c>
      <c r="D114" t="inlineStr">
        <is>
          <t>VÄSTERBOTTENS LÄN</t>
        </is>
      </c>
      <c r="E114" t="inlineStr">
        <is>
          <t>UMEÅ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64670-2018</t>
        </is>
      </c>
      <c r="B115" s="1" t="n">
        <v>43422</v>
      </c>
      <c r="C115" s="1" t="n">
        <v>45170</v>
      </c>
      <c r="D115" t="inlineStr">
        <is>
          <t>VÄSTERBOTTENS LÄN</t>
        </is>
      </c>
      <c r="E115" t="inlineStr">
        <is>
          <t>UMEÅ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60947-2018</t>
        </is>
      </c>
      <c r="B116" s="1" t="n">
        <v>43423</v>
      </c>
      <c r="C116" s="1" t="n">
        <v>45170</v>
      </c>
      <c r="D116" t="inlineStr">
        <is>
          <t>VÄSTERBOTTENS LÄN</t>
        </is>
      </c>
      <c r="E116" t="inlineStr">
        <is>
          <t>UMEÅ</t>
        </is>
      </c>
      <c r="G116" t="n">
        <v>8.1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61321-2018</t>
        </is>
      </c>
      <c r="B117" s="1" t="n">
        <v>43424</v>
      </c>
      <c r="C117" s="1" t="n">
        <v>45170</v>
      </c>
      <c r="D117" t="inlineStr">
        <is>
          <t>VÄSTERBOTTENS LÄN</t>
        </is>
      </c>
      <c r="E117" t="inlineStr">
        <is>
          <t>UMEÅ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61543-2018</t>
        </is>
      </c>
      <c r="B118" s="1" t="n">
        <v>43424</v>
      </c>
      <c r="C118" s="1" t="n">
        <v>45170</v>
      </c>
      <c r="D118" t="inlineStr">
        <is>
          <t>VÄSTERBOTTENS LÄN</t>
        </is>
      </c>
      <c r="E118" t="inlineStr">
        <is>
          <t>UMEÅ</t>
        </is>
      </c>
      <c r="F118" t="inlineStr">
        <is>
          <t>Holmen skog AB</t>
        </is>
      </c>
      <c r="G118" t="n">
        <v>13.5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65480-2018</t>
        </is>
      </c>
      <c r="B119" s="1" t="n">
        <v>43424</v>
      </c>
      <c r="C119" s="1" t="n">
        <v>45170</v>
      </c>
      <c r="D119" t="inlineStr">
        <is>
          <t>VÄSTERBOTTENS LÄN</t>
        </is>
      </c>
      <c r="E119" t="inlineStr">
        <is>
          <t>UMEÅ</t>
        </is>
      </c>
      <c r="G119" t="n">
        <v>6.7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62864-2018</t>
        </is>
      </c>
      <c r="B120" s="1" t="n">
        <v>43426</v>
      </c>
      <c r="C120" s="1" t="n">
        <v>45170</v>
      </c>
      <c r="D120" t="inlineStr">
        <is>
          <t>VÄSTERBOTTENS LÄN</t>
        </is>
      </c>
      <c r="E120" t="inlineStr">
        <is>
          <t>UMEÅ</t>
        </is>
      </c>
      <c r="F120" t="inlineStr">
        <is>
          <t>Holmen skog AB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63394-2018</t>
        </is>
      </c>
      <c r="B121" s="1" t="n">
        <v>43427</v>
      </c>
      <c r="C121" s="1" t="n">
        <v>45170</v>
      </c>
      <c r="D121" t="inlineStr">
        <is>
          <t>VÄSTERBOTTENS LÄN</t>
        </is>
      </c>
      <c r="E121" t="inlineStr">
        <is>
          <t>UMEÅ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67691-2018</t>
        </is>
      </c>
      <c r="B122" s="1" t="n">
        <v>43433</v>
      </c>
      <c r="C122" s="1" t="n">
        <v>45170</v>
      </c>
      <c r="D122" t="inlineStr">
        <is>
          <t>VÄSTERBOTTENS LÄN</t>
        </is>
      </c>
      <c r="E122" t="inlineStr">
        <is>
          <t>UMEÅ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67785-2018</t>
        </is>
      </c>
      <c r="B123" s="1" t="n">
        <v>43440</v>
      </c>
      <c r="C123" s="1" t="n">
        <v>45170</v>
      </c>
      <c r="D123" t="inlineStr">
        <is>
          <t>VÄSTERBOTTENS LÄN</t>
        </is>
      </c>
      <c r="E123" t="inlineStr">
        <is>
          <t>UMEÅ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69747-2018</t>
        </is>
      </c>
      <c r="B124" s="1" t="n">
        <v>43444</v>
      </c>
      <c r="C124" s="1" t="n">
        <v>45170</v>
      </c>
      <c r="D124" t="inlineStr">
        <is>
          <t>VÄSTERBOTTENS LÄN</t>
        </is>
      </c>
      <c r="E124" t="inlineStr">
        <is>
          <t>UMEÅ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70049-2018</t>
        </is>
      </c>
      <c r="B125" s="1" t="n">
        <v>43448</v>
      </c>
      <c r="C125" s="1" t="n">
        <v>45170</v>
      </c>
      <c r="D125" t="inlineStr">
        <is>
          <t>VÄSTERBOTTENS LÄN</t>
        </is>
      </c>
      <c r="E125" t="inlineStr">
        <is>
          <t>UMEÅ</t>
        </is>
      </c>
      <c r="F125" t="inlineStr">
        <is>
          <t>Holmen skog AB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70733-2018</t>
        </is>
      </c>
      <c r="B126" s="1" t="n">
        <v>43451</v>
      </c>
      <c r="C126" s="1" t="n">
        <v>45170</v>
      </c>
      <c r="D126" t="inlineStr">
        <is>
          <t>VÄSTERBOTTENS LÄN</t>
        </is>
      </c>
      <c r="E126" t="inlineStr">
        <is>
          <t>UMEÅ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71444-2018</t>
        </is>
      </c>
      <c r="B127" s="1" t="n">
        <v>43451</v>
      </c>
      <c r="C127" s="1" t="n">
        <v>45170</v>
      </c>
      <c r="D127" t="inlineStr">
        <is>
          <t>VÄSTERBOTTENS LÄN</t>
        </is>
      </c>
      <c r="E127" t="inlineStr">
        <is>
          <t>UMEÅ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71448-2018</t>
        </is>
      </c>
      <c r="B128" s="1" t="n">
        <v>43451</v>
      </c>
      <c r="C128" s="1" t="n">
        <v>45170</v>
      </c>
      <c r="D128" t="inlineStr">
        <is>
          <t>VÄSTERBOTTENS LÄN</t>
        </is>
      </c>
      <c r="E128" t="inlineStr">
        <is>
          <t>UMEÅ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71678-2018</t>
        </is>
      </c>
      <c r="B129" s="1" t="n">
        <v>43452</v>
      </c>
      <c r="C129" s="1" t="n">
        <v>45170</v>
      </c>
      <c r="D129" t="inlineStr">
        <is>
          <t>VÄSTERBOTTENS LÄN</t>
        </is>
      </c>
      <c r="E129" t="inlineStr">
        <is>
          <t>UMEÅ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71811-2018</t>
        </is>
      </c>
      <c r="B130" s="1" t="n">
        <v>43454</v>
      </c>
      <c r="C130" s="1" t="n">
        <v>45170</v>
      </c>
      <c r="D130" t="inlineStr">
        <is>
          <t>VÄSTERBOTTENS LÄN</t>
        </is>
      </c>
      <c r="E130" t="inlineStr">
        <is>
          <t>UMEÅ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799-2019</t>
        </is>
      </c>
      <c r="B131" s="1" t="n">
        <v>43455</v>
      </c>
      <c r="C131" s="1" t="n">
        <v>45170</v>
      </c>
      <c r="D131" t="inlineStr">
        <is>
          <t>VÄSTERBOTTENS LÄN</t>
        </is>
      </c>
      <c r="E131" t="inlineStr">
        <is>
          <t>UMEÅ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650-2019</t>
        </is>
      </c>
      <c r="B132" s="1" t="n">
        <v>43455</v>
      </c>
      <c r="C132" s="1" t="n">
        <v>45170</v>
      </c>
      <c r="D132" t="inlineStr">
        <is>
          <t>VÄSTERBOTTENS LÄN</t>
        </is>
      </c>
      <c r="E132" t="inlineStr">
        <is>
          <t>UMEÅ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72624-2018</t>
        </is>
      </c>
      <c r="B133" s="1" t="n">
        <v>43464</v>
      </c>
      <c r="C133" s="1" t="n">
        <v>45170</v>
      </c>
      <c r="D133" t="inlineStr">
        <is>
          <t>VÄSTERBOTTENS LÄN</t>
        </is>
      </c>
      <c r="E133" t="inlineStr">
        <is>
          <t>UMEÅ</t>
        </is>
      </c>
      <c r="F133" t="inlineStr">
        <is>
          <t>Kommuner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202-2019</t>
        </is>
      </c>
      <c r="B134" s="1" t="n">
        <v>43467</v>
      </c>
      <c r="C134" s="1" t="n">
        <v>45170</v>
      </c>
      <c r="D134" t="inlineStr">
        <is>
          <t>VÄSTERBOTTENS LÄN</t>
        </is>
      </c>
      <c r="E134" t="inlineStr">
        <is>
          <t>UMEÅ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122-2019</t>
        </is>
      </c>
      <c r="B135" s="1" t="n">
        <v>43467</v>
      </c>
      <c r="C135" s="1" t="n">
        <v>45170</v>
      </c>
      <c r="D135" t="inlineStr">
        <is>
          <t>VÄSTERBOTTENS LÄN</t>
        </is>
      </c>
      <c r="E135" t="inlineStr">
        <is>
          <t>UMEÅ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1354-2019</t>
        </is>
      </c>
      <c r="B136" s="1" t="n">
        <v>43473</v>
      </c>
      <c r="C136" s="1" t="n">
        <v>45170</v>
      </c>
      <c r="D136" t="inlineStr">
        <is>
          <t>VÄSTERBOTTENS LÄN</t>
        </is>
      </c>
      <c r="E136" t="inlineStr">
        <is>
          <t>UMEÅ</t>
        </is>
      </c>
      <c r="F136" t="inlineStr">
        <is>
          <t>Kommuner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1635-2019</t>
        </is>
      </c>
      <c r="B137" s="1" t="n">
        <v>43474</v>
      </c>
      <c r="C137" s="1" t="n">
        <v>45170</v>
      </c>
      <c r="D137" t="inlineStr">
        <is>
          <t>VÄSTERBOTTENS LÄN</t>
        </is>
      </c>
      <c r="E137" t="inlineStr">
        <is>
          <t>UMEÅ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1803-2019</t>
        </is>
      </c>
      <c r="B138" s="1" t="n">
        <v>43474</v>
      </c>
      <c r="C138" s="1" t="n">
        <v>45170</v>
      </c>
      <c r="D138" t="inlineStr">
        <is>
          <t>VÄSTERBOTTENS LÄN</t>
        </is>
      </c>
      <c r="E138" t="inlineStr">
        <is>
          <t>UMEÅ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1938-2019</t>
        </is>
      </c>
      <c r="B139" s="1" t="n">
        <v>43475</v>
      </c>
      <c r="C139" s="1" t="n">
        <v>45170</v>
      </c>
      <c r="D139" t="inlineStr">
        <is>
          <t>VÄSTERBOTTENS LÄN</t>
        </is>
      </c>
      <c r="E139" t="inlineStr">
        <is>
          <t>UMEÅ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2194-2019</t>
        </is>
      </c>
      <c r="B140" s="1" t="n">
        <v>43475</v>
      </c>
      <c r="C140" s="1" t="n">
        <v>45170</v>
      </c>
      <c r="D140" t="inlineStr">
        <is>
          <t>VÄSTERBOTTENS LÄN</t>
        </is>
      </c>
      <c r="E140" t="inlineStr">
        <is>
          <t>UMEÅ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2268-2019</t>
        </is>
      </c>
      <c r="B141" s="1" t="n">
        <v>43475</v>
      </c>
      <c r="C141" s="1" t="n">
        <v>45170</v>
      </c>
      <c r="D141" t="inlineStr">
        <is>
          <t>VÄSTERBOTTENS LÄN</t>
        </is>
      </c>
      <c r="E141" t="inlineStr">
        <is>
          <t>UMEÅ</t>
        </is>
      </c>
      <c r="G141" t="n">
        <v>6.1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4175-2019</t>
        </is>
      </c>
      <c r="B142" s="1" t="n">
        <v>43476</v>
      </c>
      <c r="C142" s="1" t="n">
        <v>45170</v>
      </c>
      <c r="D142" t="inlineStr">
        <is>
          <t>VÄSTERBOTTENS LÄN</t>
        </is>
      </c>
      <c r="E142" t="inlineStr">
        <is>
          <t>UMEÅ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3453-2019</t>
        </is>
      </c>
      <c r="B143" s="1" t="n">
        <v>43481</v>
      </c>
      <c r="C143" s="1" t="n">
        <v>45170</v>
      </c>
      <c r="D143" t="inlineStr">
        <is>
          <t>VÄSTERBOTTENS LÄN</t>
        </is>
      </c>
      <c r="E143" t="inlineStr">
        <is>
          <t>UMEÅ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3948-2019</t>
        </is>
      </c>
      <c r="B144" s="1" t="n">
        <v>43482</v>
      </c>
      <c r="C144" s="1" t="n">
        <v>45170</v>
      </c>
      <c r="D144" t="inlineStr">
        <is>
          <t>VÄSTERBOTTENS LÄN</t>
        </is>
      </c>
      <c r="E144" t="inlineStr">
        <is>
          <t>UMEÅ</t>
        </is>
      </c>
      <c r="F144" t="inlineStr">
        <is>
          <t>Kommuner</t>
        </is>
      </c>
      <c r="G144" t="n">
        <v>7.7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4873-2019</t>
        </is>
      </c>
      <c r="B145" s="1" t="n">
        <v>43487</v>
      </c>
      <c r="C145" s="1" t="n">
        <v>45170</v>
      </c>
      <c r="D145" t="inlineStr">
        <is>
          <t>VÄSTERBOTTENS LÄN</t>
        </is>
      </c>
      <c r="E145" t="inlineStr">
        <is>
          <t>UMEÅ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6941-2019</t>
        </is>
      </c>
      <c r="B146" s="1" t="n">
        <v>43495</v>
      </c>
      <c r="C146" s="1" t="n">
        <v>45170</v>
      </c>
      <c r="D146" t="inlineStr">
        <is>
          <t>VÄSTERBOTTENS LÄN</t>
        </is>
      </c>
      <c r="E146" t="inlineStr">
        <is>
          <t>UMEÅ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6974-2019</t>
        </is>
      </c>
      <c r="B147" s="1" t="n">
        <v>43495</v>
      </c>
      <c r="C147" s="1" t="n">
        <v>45170</v>
      </c>
      <c r="D147" t="inlineStr">
        <is>
          <t>VÄSTERBOTTENS LÄN</t>
        </is>
      </c>
      <c r="E147" t="inlineStr">
        <is>
          <t>UMEÅ</t>
        </is>
      </c>
      <c r="G147" t="n">
        <v>8.9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9112-2019</t>
        </is>
      </c>
      <c r="B148" s="1" t="n">
        <v>43504</v>
      </c>
      <c r="C148" s="1" t="n">
        <v>45170</v>
      </c>
      <c r="D148" t="inlineStr">
        <is>
          <t>VÄSTERBOTTENS LÄN</t>
        </is>
      </c>
      <c r="E148" t="inlineStr">
        <is>
          <t>UMEÅ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9941-2019</t>
        </is>
      </c>
      <c r="B149" s="1" t="n">
        <v>43509</v>
      </c>
      <c r="C149" s="1" t="n">
        <v>45170</v>
      </c>
      <c r="D149" t="inlineStr">
        <is>
          <t>VÄSTERBOTTENS LÄN</t>
        </is>
      </c>
      <c r="E149" t="inlineStr">
        <is>
          <t>UMEÅ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9935-2019</t>
        </is>
      </c>
      <c r="B150" s="1" t="n">
        <v>43509</v>
      </c>
      <c r="C150" s="1" t="n">
        <v>45170</v>
      </c>
      <c r="D150" t="inlineStr">
        <is>
          <t>VÄSTERBOTTENS LÄN</t>
        </is>
      </c>
      <c r="E150" t="inlineStr">
        <is>
          <t>UMEÅ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11421-2019</t>
        </is>
      </c>
      <c r="B151" s="1" t="n">
        <v>43516</v>
      </c>
      <c r="C151" s="1" t="n">
        <v>45170</v>
      </c>
      <c r="D151" t="inlineStr">
        <is>
          <t>VÄSTERBOTTENS LÄN</t>
        </is>
      </c>
      <c r="E151" t="inlineStr">
        <is>
          <t>UMEÅ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11777-2019</t>
        </is>
      </c>
      <c r="B152" s="1" t="n">
        <v>43518</v>
      </c>
      <c r="C152" s="1" t="n">
        <v>45170</v>
      </c>
      <c r="D152" t="inlineStr">
        <is>
          <t>VÄSTERBOTTENS LÄN</t>
        </is>
      </c>
      <c r="E152" t="inlineStr">
        <is>
          <t>UMEÅ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11778-2019</t>
        </is>
      </c>
      <c r="B153" s="1" t="n">
        <v>43518</v>
      </c>
      <c r="C153" s="1" t="n">
        <v>45170</v>
      </c>
      <c r="D153" t="inlineStr">
        <is>
          <t>VÄSTERBOTTENS LÄN</t>
        </is>
      </c>
      <c r="E153" t="inlineStr">
        <is>
          <t>UMEÅ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11776-2019</t>
        </is>
      </c>
      <c r="B154" s="1" t="n">
        <v>43518</v>
      </c>
      <c r="C154" s="1" t="n">
        <v>45170</v>
      </c>
      <c r="D154" t="inlineStr">
        <is>
          <t>VÄSTERBOTTENS LÄN</t>
        </is>
      </c>
      <c r="E154" t="inlineStr">
        <is>
          <t>UMEÅ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12040-2019</t>
        </is>
      </c>
      <c r="B155" s="1" t="n">
        <v>43522</v>
      </c>
      <c r="C155" s="1" t="n">
        <v>45170</v>
      </c>
      <c r="D155" t="inlineStr">
        <is>
          <t>VÄSTERBOTTENS LÄN</t>
        </is>
      </c>
      <c r="E155" t="inlineStr">
        <is>
          <t>UMEÅ</t>
        </is>
      </c>
      <c r="G155" t="n">
        <v>10.4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14287-2019</t>
        </is>
      </c>
      <c r="B156" s="1" t="n">
        <v>43535</v>
      </c>
      <c r="C156" s="1" t="n">
        <v>45170</v>
      </c>
      <c r="D156" t="inlineStr">
        <is>
          <t>VÄSTERBOTTENS LÄN</t>
        </is>
      </c>
      <c r="E156" t="inlineStr">
        <is>
          <t>UMEÅ</t>
        </is>
      </c>
      <c r="F156" t="inlineStr">
        <is>
          <t>Holmen skog AB</t>
        </is>
      </c>
      <c r="G156" t="n">
        <v>17.2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15049-2019</t>
        </is>
      </c>
      <c r="B157" s="1" t="n">
        <v>43537</v>
      </c>
      <c r="C157" s="1" t="n">
        <v>45170</v>
      </c>
      <c r="D157" t="inlineStr">
        <is>
          <t>VÄSTERBOTTENS LÄN</t>
        </is>
      </c>
      <c r="E157" t="inlineStr">
        <is>
          <t>UMEÅ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14850-2019</t>
        </is>
      </c>
      <c r="B158" s="1" t="n">
        <v>43538</v>
      </c>
      <c r="C158" s="1" t="n">
        <v>45170</v>
      </c>
      <c r="D158" t="inlineStr">
        <is>
          <t>VÄSTERBOTTENS LÄN</t>
        </is>
      </c>
      <c r="E158" t="inlineStr">
        <is>
          <t>UMEÅ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15411-2019</t>
        </is>
      </c>
      <c r="B159" s="1" t="n">
        <v>43539</v>
      </c>
      <c r="C159" s="1" t="n">
        <v>45170</v>
      </c>
      <c r="D159" t="inlineStr">
        <is>
          <t>VÄSTERBOTTENS LÄN</t>
        </is>
      </c>
      <c r="E159" t="inlineStr">
        <is>
          <t>UMEÅ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17094-2019</t>
        </is>
      </c>
      <c r="B160" s="1" t="n">
        <v>43549</v>
      </c>
      <c r="C160" s="1" t="n">
        <v>45170</v>
      </c>
      <c r="D160" t="inlineStr">
        <is>
          <t>VÄSTERBOTTENS LÄN</t>
        </is>
      </c>
      <c r="E160" t="inlineStr">
        <is>
          <t>UMEÅ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16964-2019</t>
        </is>
      </c>
      <c r="B161" s="1" t="n">
        <v>43550</v>
      </c>
      <c r="C161" s="1" t="n">
        <v>45170</v>
      </c>
      <c r="D161" t="inlineStr">
        <is>
          <t>VÄSTERBOTTENS LÄN</t>
        </is>
      </c>
      <c r="E161" t="inlineStr">
        <is>
          <t>UMEÅ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17870-2019</t>
        </is>
      </c>
      <c r="B162" s="1" t="n">
        <v>43553</v>
      </c>
      <c r="C162" s="1" t="n">
        <v>45170</v>
      </c>
      <c r="D162" t="inlineStr">
        <is>
          <t>VÄSTERBOTTENS LÄN</t>
        </is>
      </c>
      <c r="E162" t="inlineStr">
        <is>
          <t>UMEÅ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17877-2019</t>
        </is>
      </c>
      <c r="B163" s="1" t="n">
        <v>43553</v>
      </c>
      <c r="C163" s="1" t="n">
        <v>45170</v>
      </c>
      <c r="D163" t="inlineStr">
        <is>
          <t>VÄSTERBOTTENS LÄN</t>
        </is>
      </c>
      <c r="E163" t="inlineStr">
        <is>
          <t>UMEÅ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17665-2019</t>
        </is>
      </c>
      <c r="B164" s="1" t="n">
        <v>43556</v>
      </c>
      <c r="C164" s="1" t="n">
        <v>45170</v>
      </c>
      <c r="D164" t="inlineStr">
        <is>
          <t>VÄSTERBOTTENS LÄN</t>
        </is>
      </c>
      <c r="E164" t="inlineStr">
        <is>
          <t>UMEÅ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18151-2019</t>
        </is>
      </c>
      <c r="B165" s="1" t="n">
        <v>43556</v>
      </c>
      <c r="C165" s="1" t="n">
        <v>45170</v>
      </c>
      <c r="D165" t="inlineStr">
        <is>
          <t>VÄSTERBOTTENS LÄN</t>
        </is>
      </c>
      <c r="E165" t="inlineStr">
        <is>
          <t>UMEÅ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20458-2019</t>
        </is>
      </c>
      <c r="B166" s="1" t="n">
        <v>43572</v>
      </c>
      <c r="C166" s="1" t="n">
        <v>45170</v>
      </c>
      <c r="D166" t="inlineStr">
        <is>
          <t>VÄSTERBOTTENS LÄN</t>
        </is>
      </c>
      <c r="E166" t="inlineStr">
        <is>
          <t>UMEÅ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22739-2019</t>
        </is>
      </c>
      <c r="B167" s="1" t="n">
        <v>43588</v>
      </c>
      <c r="C167" s="1" t="n">
        <v>45170</v>
      </c>
      <c r="D167" t="inlineStr">
        <is>
          <t>VÄSTERBOTTENS LÄN</t>
        </is>
      </c>
      <c r="E167" t="inlineStr">
        <is>
          <t>UMEÅ</t>
        </is>
      </c>
      <c r="F167" t="inlineStr">
        <is>
          <t>Kommuner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23098-2019</t>
        </is>
      </c>
      <c r="B168" s="1" t="n">
        <v>43591</v>
      </c>
      <c r="C168" s="1" t="n">
        <v>45170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23510-2019</t>
        </is>
      </c>
      <c r="B169" s="1" t="n">
        <v>43593</v>
      </c>
      <c r="C169" s="1" t="n">
        <v>45170</v>
      </c>
      <c r="D169" t="inlineStr">
        <is>
          <t>VÄSTERBOTTENS LÄN</t>
        </is>
      </c>
      <c r="E169" t="inlineStr">
        <is>
          <t>UMEÅ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23491-2019</t>
        </is>
      </c>
      <c r="B170" s="1" t="n">
        <v>43593</v>
      </c>
      <c r="C170" s="1" t="n">
        <v>45170</v>
      </c>
      <c r="D170" t="inlineStr">
        <is>
          <t>VÄSTERBOTTENS LÄN</t>
        </is>
      </c>
      <c r="E170" t="inlineStr">
        <is>
          <t>UMEÅ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23796-2019</t>
        </is>
      </c>
      <c r="B171" s="1" t="n">
        <v>43595</v>
      </c>
      <c r="C171" s="1" t="n">
        <v>45170</v>
      </c>
      <c r="D171" t="inlineStr">
        <is>
          <t>VÄSTERBOTTENS LÄN</t>
        </is>
      </c>
      <c r="E171" t="inlineStr">
        <is>
          <t>UMEÅ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25787-2019</t>
        </is>
      </c>
      <c r="B172" s="1" t="n">
        <v>43605</v>
      </c>
      <c r="C172" s="1" t="n">
        <v>45170</v>
      </c>
      <c r="D172" t="inlineStr">
        <is>
          <t>VÄSTERBOTTENS LÄN</t>
        </is>
      </c>
      <c r="E172" t="inlineStr">
        <is>
          <t>UMEÅ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25273-2019</t>
        </is>
      </c>
      <c r="B173" s="1" t="n">
        <v>43605</v>
      </c>
      <c r="C173" s="1" t="n">
        <v>45170</v>
      </c>
      <c r="D173" t="inlineStr">
        <is>
          <t>VÄSTERBOTTENS LÄN</t>
        </is>
      </c>
      <c r="E173" t="inlineStr">
        <is>
          <t>UMEÅ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26382-2019</t>
        </is>
      </c>
      <c r="B174" s="1" t="n">
        <v>43606</v>
      </c>
      <c r="C174" s="1" t="n">
        <v>45170</v>
      </c>
      <c r="D174" t="inlineStr">
        <is>
          <t>VÄSTERBOTTENS LÄN</t>
        </is>
      </c>
      <c r="E174" t="inlineStr">
        <is>
          <t>UMEÅ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25514-2019</t>
        </is>
      </c>
      <c r="B175" s="1" t="n">
        <v>43606</v>
      </c>
      <c r="C175" s="1" t="n">
        <v>45170</v>
      </c>
      <c r="D175" t="inlineStr">
        <is>
          <t>VÄSTERBOTTENS LÄN</t>
        </is>
      </c>
      <c r="E175" t="inlineStr">
        <is>
          <t>UMEÅ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28147-2019</t>
        </is>
      </c>
      <c r="B176" s="1" t="n">
        <v>43613</v>
      </c>
      <c r="C176" s="1" t="n">
        <v>45170</v>
      </c>
      <c r="D176" t="inlineStr">
        <is>
          <t>VÄSTERBOTTENS LÄN</t>
        </is>
      </c>
      <c r="E176" t="inlineStr">
        <is>
          <t>UMEÅ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28995-2019</t>
        </is>
      </c>
      <c r="B177" s="1" t="n">
        <v>43620</v>
      </c>
      <c r="C177" s="1" t="n">
        <v>45170</v>
      </c>
      <c r="D177" t="inlineStr">
        <is>
          <t>VÄSTERBOTTENS LÄN</t>
        </is>
      </c>
      <c r="E177" t="inlineStr">
        <is>
          <t>UMEÅ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29281-2019</t>
        </is>
      </c>
      <c r="B178" s="1" t="n">
        <v>43623</v>
      </c>
      <c r="C178" s="1" t="n">
        <v>45170</v>
      </c>
      <c r="D178" t="inlineStr">
        <is>
          <t>VÄSTERBOTTENS LÄN</t>
        </is>
      </c>
      <c r="E178" t="inlineStr">
        <is>
          <t>UMEÅ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29126-2019</t>
        </is>
      </c>
      <c r="B179" s="1" t="n">
        <v>43628</v>
      </c>
      <c r="C179" s="1" t="n">
        <v>45170</v>
      </c>
      <c r="D179" t="inlineStr">
        <is>
          <t>VÄSTERBOTTENS LÄN</t>
        </is>
      </c>
      <c r="E179" t="inlineStr">
        <is>
          <t>UMEÅ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29128-2019</t>
        </is>
      </c>
      <c r="B180" s="1" t="n">
        <v>43628</v>
      </c>
      <c r="C180" s="1" t="n">
        <v>45170</v>
      </c>
      <c r="D180" t="inlineStr">
        <is>
          <t>VÄSTERBOTTENS LÄN</t>
        </is>
      </c>
      <c r="E180" t="inlineStr">
        <is>
          <t>UMEÅ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30440-2019</t>
        </is>
      </c>
      <c r="B181" s="1" t="n">
        <v>43633</v>
      </c>
      <c r="C181" s="1" t="n">
        <v>45170</v>
      </c>
      <c r="D181" t="inlineStr">
        <is>
          <t>VÄSTERBOTTENS LÄN</t>
        </is>
      </c>
      <c r="E181" t="inlineStr">
        <is>
          <t>UMEÅ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30187-2019</t>
        </is>
      </c>
      <c r="B182" s="1" t="n">
        <v>43634</v>
      </c>
      <c r="C182" s="1" t="n">
        <v>45170</v>
      </c>
      <c r="D182" t="inlineStr">
        <is>
          <t>VÄSTERBOTTENS LÄN</t>
        </is>
      </c>
      <c r="E182" t="inlineStr">
        <is>
          <t>UMEÅ</t>
        </is>
      </c>
      <c r="F182" t="inlineStr">
        <is>
          <t>Holmen skog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30965-2019</t>
        </is>
      </c>
      <c r="B183" s="1" t="n">
        <v>43639</v>
      </c>
      <c r="C183" s="1" t="n">
        <v>45170</v>
      </c>
      <c r="D183" t="inlineStr">
        <is>
          <t>VÄSTERBOTTENS LÄN</t>
        </is>
      </c>
      <c r="E183" t="inlineStr">
        <is>
          <t>UMEÅ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30966-2019</t>
        </is>
      </c>
      <c r="B184" s="1" t="n">
        <v>43639</v>
      </c>
      <c r="C184" s="1" t="n">
        <v>45170</v>
      </c>
      <c r="D184" t="inlineStr">
        <is>
          <t>VÄSTERBOTTENS LÄN</t>
        </is>
      </c>
      <c r="E184" t="inlineStr">
        <is>
          <t>UMEÅ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30964-2019</t>
        </is>
      </c>
      <c r="B185" s="1" t="n">
        <v>43639</v>
      </c>
      <c r="C185" s="1" t="n">
        <v>45170</v>
      </c>
      <c r="D185" t="inlineStr">
        <is>
          <t>VÄSTERBOTTENS LÄN</t>
        </is>
      </c>
      <c r="E185" t="inlineStr">
        <is>
          <t>UMEÅ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31265-2019</t>
        </is>
      </c>
      <c r="B186" s="1" t="n">
        <v>43640</v>
      </c>
      <c r="C186" s="1" t="n">
        <v>45170</v>
      </c>
      <c r="D186" t="inlineStr">
        <is>
          <t>VÄSTERBOTTENS LÄN</t>
        </is>
      </c>
      <c r="E186" t="inlineStr">
        <is>
          <t>UMEÅ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31919-2019</t>
        </is>
      </c>
      <c r="B187" s="1" t="n">
        <v>43641</v>
      </c>
      <c r="C187" s="1" t="n">
        <v>45170</v>
      </c>
      <c r="D187" t="inlineStr">
        <is>
          <t>VÄSTERBOTTENS LÄN</t>
        </is>
      </c>
      <c r="E187" t="inlineStr">
        <is>
          <t>UMEÅ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32079-2019</t>
        </is>
      </c>
      <c r="B188" s="1" t="n">
        <v>43642</v>
      </c>
      <c r="C188" s="1" t="n">
        <v>45170</v>
      </c>
      <c r="D188" t="inlineStr">
        <is>
          <t>VÄSTERBOTTENS LÄN</t>
        </is>
      </c>
      <c r="E188" t="inlineStr">
        <is>
          <t>UMEÅ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31938-2019</t>
        </is>
      </c>
      <c r="B189" s="1" t="n">
        <v>43643</v>
      </c>
      <c r="C189" s="1" t="n">
        <v>45170</v>
      </c>
      <c r="D189" t="inlineStr">
        <is>
          <t>VÄSTERBOTTENS LÄN</t>
        </is>
      </c>
      <c r="E189" t="inlineStr">
        <is>
          <t>UMEÅ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33033-2019</t>
        </is>
      </c>
      <c r="B190" s="1" t="n">
        <v>43649</v>
      </c>
      <c r="C190" s="1" t="n">
        <v>45170</v>
      </c>
      <c r="D190" t="inlineStr">
        <is>
          <t>VÄSTERBOTTENS LÄN</t>
        </is>
      </c>
      <c r="E190" t="inlineStr">
        <is>
          <t>UMEÅ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33029-2019</t>
        </is>
      </c>
      <c r="B191" s="1" t="n">
        <v>43649</v>
      </c>
      <c r="C191" s="1" t="n">
        <v>45170</v>
      </c>
      <c r="D191" t="inlineStr">
        <is>
          <t>VÄSTERBOTTENS LÄN</t>
        </is>
      </c>
      <c r="E191" t="inlineStr">
        <is>
          <t>UMEÅ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33034-2019</t>
        </is>
      </c>
      <c r="B192" s="1" t="n">
        <v>43650</v>
      </c>
      <c r="C192" s="1" t="n">
        <v>45170</v>
      </c>
      <c r="D192" t="inlineStr">
        <is>
          <t>VÄSTERBOTTENS LÄN</t>
        </is>
      </c>
      <c r="E192" t="inlineStr">
        <is>
          <t>UMEÅ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35451-2019</t>
        </is>
      </c>
      <c r="B193" s="1" t="n">
        <v>43651</v>
      </c>
      <c r="C193" s="1" t="n">
        <v>45170</v>
      </c>
      <c r="D193" t="inlineStr">
        <is>
          <t>VÄSTERBOTTENS LÄN</t>
        </is>
      </c>
      <c r="E193" t="inlineStr">
        <is>
          <t>UMEÅ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35380-2019</t>
        </is>
      </c>
      <c r="B194" s="1" t="n">
        <v>43651</v>
      </c>
      <c r="C194" s="1" t="n">
        <v>45170</v>
      </c>
      <c r="D194" t="inlineStr">
        <is>
          <t>VÄSTERBOTTENS LÄN</t>
        </is>
      </c>
      <c r="E194" t="inlineStr">
        <is>
          <t>UMEÅ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35450-2019</t>
        </is>
      </c>
      <c r="B195" s="1" t="n">
        <v>43651</v>
      </c>
      <c r="C195" s="1" t="n">
        <v>45170</v>
      </c>
      <c r="D195" t="inlineStr">
        <is>
          <t>VÄSTERBOTTENS LÄN</t>
        </is>
      </c>
      <c r="E195" t="inlineStr">
        <is>
          <t>UMEÅ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41058-2019</t>
        </is>
      </c>
      <c r="B196" s="1" t="n">
        <v>43693</v>
      </c>
      <c r="C196" s="1" t="n">
        <v>45170</v>
      </c>
      <c r="D196" t="inlineStr">
        <is>
          <t>VÄSTERBOTTENS LÄN</t>
        </is>
      </c>
      <c r="E196" t="inlineStr">
        <is>
          <t>UMEÅ</t>
        </is>
      </c>
      <c r="G196" t="n">
        <v>12.5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40120-2019</t>
        </is>
      </c>
      <c r="B197" s="1" t="n">
        <v>43693</v>
      </c>
      <c r="C197" s="1" t="n">
        <v>45170</v>
      </c>
      <c r="D197" t="inlineStr">
        <is>
          <t>VÄSTERBOTTENS LÄN</t>
        </is>
      </c>
      <c r="E197" t="inlineStr">
        <is>
          <t>UMEÅ</t>
        </is>
      </c>
      <c r="F197" t="inlineStr">
        <is>
          <t>Holmen skog AB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41352-2019</t>
        </is>
      </c>
      <c r="B198" s="1" t="n">
        <v>43698</v>
      </c>
      <c r="C198" s="1" t="n">
        <v>45170</v>
      </c>
      <c r="D198" t="inlineStr">
        <is>
          <t>VÄSTERBOTTENS LÄN</t>
        </is>
      </c>
      <c r="E198" t="inlineStr">
        <is>
          <t>UMEÅ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41754-2019</t>
        </is>
      </c>
      <c r="B199" s="1" t="n">
        <v>43699</v>
      </c>
      <c r="C199" s="1" t="n">
        <v>45170</v>
      </c>
      <c r="D199" t="inlineStr">
        <is>
          <t>VÄSTERBOTTENS LÄN</t>
        </is>
      </c>
      <c r="E199" t="inlineStr">
        <is>
          <t>UMEÅ</t>
        </is>
      </c>
      <c r="F199" t="inlineStr">
        <is>
          <t>Holmen skog AB</t>
        </is>
      </c>
      <c r="G199" t="n">
        <v>9.9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42721-2019</t>
        </is>
      </c>
      <c r="B200" s="1" t="n">
        <v>43704</v>
      </c>
      <c r="C200" s="1" t="n">
        <v>45170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42599-2019</t>
        </is>
      </c>
      <c r="B201" s="1" t="n">
        <v>43704</v>
      </c>
      <c r="C201" s="1" t="n">
        <v>45170</v>
      </c>
      <c r="D201" t="inlineStr">
        <is>
          <t>VÄSTERBOTTENS LÄN</t>
        </is>
      </c>
      <c r="E201" t="inlineStr">
        <is>
          <t>UMEÅ</t>
        </is>
      </c>
      <c r="F201" t="inlineStr">
        <is>
          <t>Övriga Aktiebolag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42477-2019</t>
        </is>
      </c>
      <c r="B202" s="1" t="n">
        <v>43704</v>
      </c>
      <c r="C202" s="1" t="n">
        <v>45170</v>
      </c>
      <c r="D202" t="inlineStr">
        <is>
          <t>VÄSTERBOTTENS LÄN</t>
        </is>
      </c>
      <c r="E202" t="inlineStr">
        <is>
          <t>UMEÅ</t>
        </is>
      </c>
      <c r="F202" t="inlineStr">
        <is>
          <t>Holmen skog AB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43613-2019</t>
        </is>
      </c>
      <c r="B203" s="1" t="n">
        <v>43704</v>
      </c>
      <c r="C203" s="1" t="n">
        <v>45170</v>
      </c>
      <c r="D203" t="inlineStr">
        <is>
          <t>VÄSTERBOTTENS LÄN</t>
        </is>
      </c>
      <c r="E203" t="inlineStr">
        <is>
          <t>UMEÅ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44537-2019</t>
        </is>
      </c>
      <c r="B204" s="1" t="n">
        <v>43706</v>
      </c>
      <c r="C204" s="1" t="n">
        <v>45170</v>
      </c>
      <c r="D204" t="inlineStr">
        <is>
          <t>VÄSTERBOTTENS LÄN</t>
        </is>
      </c>
      <c r="E204" t="inlineStr">
        <is>
          <t>UMEÅ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45322-2019</t>
        </is>
      </c>
      <c r="B205" s="1" t="n">
        <v>43707</v>
      </c>
      <c r="C205" s="1" t="n">
        <v>45170</v>
      </c>
      <c r="D205" t="inlineStr">
        <is>
          <t>VÄSTERBOTTENS LÄN</t>
        </is>
      </c>
      <c r="E205" t="inlineStr">
        <is>
          <t>UMEÅ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45536-2019</t>
        </is>
      </c>
      <c r="B206" s="1" t="n">
        <v>43714</v>
      </c>
      <c r="C206" s="1" t="n">
        <v>45170</v>
      </c>
      <c r="D206" t="inlineStr">
        <is>
          <t>VÄSTERBOTTENS LÄN</t>
        </is>
      </c>
      <c r="E206" t="inlineStr">
        <is>
          <t>UMEÅ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45906-2019</t>
        </is>
      </c>
      <c r="B207" s="1" t="n">
        <v>43717</v>
      </c>
      <c r="C207" s="1" t="n">
        <v>45170</v>
      </c>
      <c r="D207" t="inlineStr">
        <is>
          <t>VÄSTERBOTTENS LÄN</t>
        </is>
      </c>
      <c r="E207" t="inlineStr">
        <is>
          <t>UMEÅ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45905-2019</t>
        </is>
      </c>
      <c r="B208" s="1" t="n">
        <v>43717</v>
      </c>
      <c r="C208" s="1" t="n">
        <v>45170</v>
      </c>
      <c r="D208" t="inlineStr">
        <is>
          <t>VÄSTERBOTTENS LÄN</t>
        </is>
      </c>
      <c r="E208" t="inlineStr">
        <is>
          <t>UMEÅ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46601-2019</t>
        </is>
      </c>
      <c r="B209" s="1" t="n">
        <v>43719</v>
      </c>
      <c r="C209" s="1" t="n">
        <v>45170</v>
      </c>
      <c r="D209" t="inlineStr">
        <is>
          <t>VÄSTERBOTTENS LÄN</t>
        </is>
      </c>
      <c r="E209" t="inlineStr">
        <is>
          <t>UMEÅ</t>
        </is>
      </c>
      <c r="F209" t="inlineStr">
        <is>
          <t>Holmen skog AB</t>
        </is>
      </c>
      <c r="G209" t="n">
        <v>16.3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47111-2019</t>
        </is>
      </c>
      <c r="B210" s="1" t="n">
        <v>43720</v>
      </c>
      <c r="C210" s="1" t="n">
        <v>45170</v>
      </c>
      <c r="D210" t="inlineStr">
        <is>
          <t>VÄSTERBOTTENS LÄN</t>
        </is>
      </c>
      <c r="E210" t="inlineStr">
        <is>
          <t>UMEÅ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47110-2019</t>
        </is>
      </c>
      <c r="B211" s="1" t="n">
        <v>43720</v>
      </c>
      <c r="C211" s="1" t="n">
        <v>45170</v>
      </c>
      <c r="D211" t="inlineStr">
        <is>
          <t>VÄSTERBOTTENS LÄN</t>
        </is>
      </c>
      <c r="E211" t="inlineStr">
        <is>
          <t>UMEÅ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47708-2019</t>
        </is>
      </c>
      <c r="B212" s="1" t="n">
        <v>43724</v>
      </c>
      <c r="C212" s="1" t="n">
        <v>45170</v>
      </c>
      <c r="D212" t="inlineStr">
        <is>
          <t>VÄSTERBOTTENS LÄN</t>
        </is>
      </c>
      <c r="E212" t="inlineStr">
        <is>
          <t>UMEÅ</t>
        </is>
      </c>
      <c r="F212" t="inlineStr">
        <is>
          <t>Holmen skog AB</t>
        </is>
      </c>
      <c r="G212" t="n">
        <v>8.4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47601-2019</t>
        </is>
      </c>
      <c r="B213" s="1" t="n">
        <v>43724</v>
      </c>
      <c r="C213" s="1" t="n">
        <v>45170</v>
      </c>
      <c r="D213" t="inlineStr">
        <is>
          <t>VÄSTERBOTTENS LÄN</t>
        </is>
      </c>
      <c r="E213" t="inlineStr">
        <is>
          <t>UMEÅ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47573-2019</t>
        </is>
      </c>
      <c r="B214" s="1" t="n">
        <v>43724</v>
      </c>
      <c r="C214" s="1" t="n">
        <v>45170</v>
      </c>
      <c r="D214" t="inlineStr">
        <is>
          <t>VÄSTERBOTTENS LÄN</t>
        </is>
      </c>
      <c r="E214" t="inlineStr">
        <is>
          <t>UMEÅ</t>
        </is>
      </c>
      <c r="F214" t="inlineStr">
        <is>
          <t>Holmen skog AB</t>
        </is>
      </c>
      <c r="G214" t="n">
        <v>17.1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48558-2019</t>
        </is>
      </c>
      <c r="B215" s="1" t="n">
        <v>43727</v>
      </c>
      <c r="C215" s="1" t="n">
        <v>45170</v>
      </c>
      <c r="D215" t="inlineStr">
        <is>
          <t>VÄSTERBOTTENS LÄN</t>
        </is>
      </c>
      <c r="E215" t="inlineStr">
        <is>
          <t>UMEÅ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51751-2019</t>
        </is>
      </c>
      <c r="B216" s="1" t="n">
        <v>43734</v>
      </c>
      <c r="C216" s="1" t="n">
        <v>45170</v>
      </c>
      <c r="D216" t="inlineStr">
        <is>
          <t>VÄSTERBOTTENS LÄN</t>
        </is>
      </c>
      <c r="E216" t="inlineStr">
        <is>
          <t>UMEÅ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51743-2019</t>
        </is>
      </c>
      <c r="B217" s="1" t="n">
        <v>43734</v>
      </c>
      <c r="C217" s="1" t="n">
        <v>45170</v>
      </c>
      <c r="D217" t="inlineStr">
        <is>
          <t>VÄSTERBOTTENS LÄN</t>
        </is>
      </c>
      <c r="E217" t="inlineStr">
        <is>
          <t>UMEÅ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51555-2019</t>
        </is>
      </c>
      <c r="B218" s="1" t="n">
        <v>43734</v>
      </c>
      <c r="C218" s="1" t="n">
        <v>45170</v>
      </c>
      <c r="D218" t="inlineStr">
        <is>
          <t>VÄSTERBOTTENS LÄN</t>
        </is>
      </c>
      <c r="E218" t="inlineStr">
        <is>
          <t>UMEÅ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53203-2019</t>
        </is>
      </c>
      <c r="B219" s="1" t="n">
        <v>43735</v>
      </c>
      <c r="C219" s="1" t="n">
        <v>45170</v>
      </c>
      <c r="D219" t="inlineStr">
        <is>
          <t>VÄSTERBOTTENS LÄN</t>
        </is>
      </c>
      <c r="E219" t="inlineStr">
        <is>
          <t>UMEÅ</t>
        </is>
      </c>
      <c r="G219" t="n">
        <v>8.300000000000001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50793-2019</t>
        </is>
      </c>
      <c r="B220" s="1" t="n">
        <v>43738</v>
      </c>
      <c r="C220" s="1" t="n">
        <v>45170</v>
      </c>
      <c r="D220" t="inlineStr">
        <is>
          <t>VÄSTERBOTTENS LÄN</t>
        </is>
      </c>
      <c r="E220" t="inlineStr">
        <is>
          <t>UMEÅ</t>
        </is>
      </c>
      <c r="F220" t="inlineStr">
        <is>
          <t>Holmen skog AB</t>
        </is>
      </c>
      <c r="G220" t="n">
        <v>11.5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51087-2019</t>
        </is>
      </c>
      <c r="B221" s="1" t="n">
        <v>43739</v>
      </c>
      <c r="C221" s="1" t="n">
        <v>45170</v>
      </c>
      <c r="D221" t="inlineStr">
        <is>
          <t>VÄSTERBOTTENS LÄN</t>
        </is>
      </c>
      <c r="E221" t="inlineStr">
        <is>
          <t>UMEÅ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51077-2019</t>
        </is>
      </c>
      <c r="B222" s="1" t="n">
        <v>43739</v>
      </c>
      <c r="C222" s="1" t="n">
        <v>45170</v>
      </c>
      <c r="D222" t="inlineStr">
        <is>
          <t>VÄSTERBOTTENS LÄN</t>
        </is>
      </c>
      <c r="E222" t="inlineStr">
        <is>
          <t>UMEÅ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51124-2019</t>
        </is>
      </c>
      <c r="B223" s="1" t="n">
        <v>43739</v>
      </c>
      <c r="C223" s="1" t="n">
        <v>45170</v>
      </c>
      <c r="D223" t="inlineStr">
        <is>
          <t>VÄSTERBOTTENS LÄN</t>
        </is>
      </c>
      <c r="E223" t="inlineStr">
        <is>
          <t>UMEÅ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51767-2019</t>
        </is>
      </c>
      <c r="B224" s="1" t="n">
        <v>43741</v>
      </c>
      <c r="C224" s="1" t="n">
        <v>45170</v>
      </c>
      <c r="D224" t="inlineStr">
        <is>
          <t>VÄSTERBOTTENS LÄN</t>
        </is>
      </c>
      <c r="E224" t="inlineStr">
        <is>
          <t>UMEÅ</t>
        </is>
      </c>
      <c r="F224" t="inlineStr">
        <is>
          <t>Holmen skog AB</t>
        </is>
      </c>
      <c r="G224" t="n">
        <v>12.4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52024-2019</t>
        </is>
      </c>
      <c r="B225" s="1" t="n">
        <v>43742</v>
      </c>
      <c r="C225" s="1" t="n">
        <v>45170</v>
      </c>
      <c r="D225" t="inlineStr">
        <is>
          <t>VÄSTERBOTTENS LÄN</t>
        </is>
      </c>
      <c r="E225" t="inlineStr">
        <is>
          <t>UMEÅ</t>
        </is>
      </c>
      <c r="G225" t="n">
        <v>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52475-2019</t>
        </is>
      </c>
      <c r="B226" s="1" t="n">
        <v>43745</v>
      </c>
      <c r="C226" s="1" t="n">
        <v>45170</v>
      </c>
      <c r="D226" t="inlineStr">
        <is>
          <t>VÄSTERBOTTENS LÄN</t>
        </is>
      </c>
      <c r="E226" t="inlineStr">
        <is>
          <t>UMEÅ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53268-2019</t>
        </is>
      </c>
      <c r="B227" s="1" t="n">
        <v>43748</v>
      </c>
      <c r="C227" s="1" t="n">
        <v>45170</v>
      </c>
      <c r="D227" t="inlineStr">
        <is>
          <t>VÄSTERBOTTENS LÄN</t>
        </is>
      </c>
      <c r="E227" t="inlineStr">
        <is>
          <t>UMEÅ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53813-2019</t>
        </is>
      </c>
      <c r="B228" s="1" t="n">
        <v>43751</v>
      </c>
      <c r="C228" s="1" t="n">
        <v>45170</v>
      </c>
      <c r="D228" t="inlineStr">
        <is>
          <t>VÄSTERBOTTENS LÄN</t>
        </is>
      </c>
      <c r="E228" t="inlineStr">
        <is>
          <t>UMEÅ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55275-2019</t>
        </is>
      </c>
      <c r="B229" s="1" t="n">
        <v>43753</v>
      </c>
      <c r="C229" s="1" t="n">
        <v>45170</v>
      </c>
      <c r="D229" t="inlineStr">
        <is>
          <t>VÄSTERBOTTENS LÄN</t>
        </is>
      </c>
      <c r="E229" t="inlineStr">
        <is>
          <t>UMEÅ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54880-2019</t>
        </is>
      </c>
      <c r="B230" s="1" t="n">
        <v>43755</v>
      </c>
      <c r="C230" s="1" t="n">
        <v>45170</v>
      </c>
      <c r="D230" t="inlineStr">
        <is>
          <t>VÄSTERBOTTENS LÄN</t>
        </is>
      </c>
      <c r="E230" t="inlineStr">
        <is>
          <t>UMEÅ</t>
        </is>
      </c>
      <c r="F230" t="inlineStr">
        <is>
          <t>Holmen skog AB</t>
        </is>
      </c>
      <c r="G230" t="n">
        <v>5.7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55906-2019</t>
        </is>
      </c>
      <c r="B231" s="1" t="n">
        <v>43755</v>
      </c>
      <c r="C231" s="1" t="n">
        <v>45170</v>
      </c>
      <c r="D231" t="inlineStr">
        <is>
          <t>VÄSTERBOTTENS LÄN</t>
        </is>
      </c>
      <c r="E231" t="inlineStr">
        <is>
          <t>UMEÅ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56088-2019</t>
        </is>
      </c>
      <c r="B232" s="1" t="n">
        <v>43755</v>
      </c>
      <c r="C232" s="1" t="n">
        <v>45170</v>
      </c>
      <c r="D232" t="inlineStr">
        <is>
          <t>VÄSTERBOTTENS LÄN</t>
        </is>
      </c>
      <c r="E232" t="inlineStr">
        <is>
          <t>UMEÅ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58338-2019</t>
        </is>
      </c>
      <c r="B233" s="1" t="n">
        <v>43770</v>
      </c>
      <c r="C233" s="1" t="n">
        <v>45170</v>
      </c>
      <c r="D233" t="inlineStr">
        <is>
          <t>VÄSTERBOTTENS LÄN</t>
        </is>
      </c>
      <c r="E233" t="inlineStr">
        <is>
          <t>UMEÅ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59757-2019</t>
        </is>
      </c>
      <c r="B234" s="1" t="n">
        <v>43776</v>
      </c>
      <c r="C234" s="1" t="n">
        <v>45170</v>
      </c>
      <c r="D234" t="inlineStr">
        <is>
          <t>VÄSTERBOTTENS LÄN</t>
        </is>
      </c>
      <c r="E234" t="inlineStr">
        <is>
          <t>UMEÅ</t>
        </is>
      </c>
      <c r="F234" t="inlineStr">
        <is>
          <t>Holmen skog AB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59459-2019</t>
        </is>
      </c>
      <c r="B235" s="1" t="n">
        <v>43776</v>
      </c>
      <c r="C235" s="1" t="n">
        <v>45170</v>
      </c>
      <c r="D235" t="inlineStr">
        <is>
          <t>VÄSTERBOTTENS LÄN</t>
        </is>
      </c>
      <c r="E235" t="inlineStr">
        <is>
          <t>UMEÅ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62298-2019</t>
        </is>
      </c>
      <c r="B236" s="1" t="n">
        <v>43782</v>
      </c>
      <c r="C236" s="1" t="n">
        <v>45170</v>
      </c>
      <c r="D236" t="inlineStr">
        <is>
          <t>VÄSTERBOTTENS LÄN</t>
        </is>
      </c>
      <c r="E236" t="inlineStr">
        <is>
          <t>UMEÅ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61231-2019</t>
        </is>
      </c>
      <c r="B237" s="1" t="n">
        <v>43782</v>
      </c>
      <c r="C237" s="1" t="n">
        <v>45170</v>
      </c>
      <c r="D237" t="inlineStr">
        <is>
          <t>VÄSTERBOTTENS LÄN</t>
        </is>
      </c>
      <c r="E237" t="inlineStr">
        <is>
          <t>UMEÅ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62219-2019</t>
        </is>
      </c>
      <c r="B238" s="1" t="n">
        <v>43782</v>
      </c>
      <c r="C238" s="1" t="n">
        <v>45170</v>
      </c>
      <c r="D238" t="inlineStr">
        <is>
          <t>VÄSTERBOTTENS LÄN</t>
        </is>
      </c>
      <c r="E238" t="inlineStr">
        <is>
          <t>UMEÅ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61251-2019</t>
        </is>
      </c>
      <c r="B239" s="1" t="n">
        <v>43783</v>
      </c>
      <c r="C239" s="1" t="n">
        <v>45170</v>
      </c>
      <c r="D239" t="inlineStr">
        <is>
          <t>VÄSTERBOTTENS LÄN</t>
        </is>
      </c>
      <c r="E239" t="inlineStr">
        <is>
          <t>UMEÅ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61491-2019</t>
        </is>
      </c>
      <c r="B240" s="1" t="n">
        <v>43783</v>
      </c>
      <c r="C240" s="1" t="n">
        <v>45170</v>
      </c>
      <c r="D240" t="inlineStr">
        <is>
          <t>VÄSTERBOTTENS LÄN</t>
        </is>
      </c>
      <c r="E240" t="inlineStr">
        <is>
          <t>UMEÅ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61485-2019</t>
        </is>
      </c>
      <c r="B241" s="1" t="n">
        <v>43783</v>
      </c>
      <c r="C241" s="1" t="n">
        <v>45170</v>
      </c>
      <c r="D241" t="inlineStr">
        <is>
          <t>VÄSTERBOTTENS LÄN</t>
        </is>
      </c>
      <c r="E241" t="inlineStr">
        <is>
          <t>UMEÅ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63424-2019</t>
        </is>
      </c>
      <c r="B242" s="1" t="n">
        <v>43787</v>
      </c>
      <c r="C242" s="1" t="n">
        <v>45170</v>
      </c>
      <c r="D242" t="inlineStr">
        <is>
          <t>VÄSTERBOTTENS LÄN</t>
        </is>
      </c>
      <c r="E242" t="inlineStr">
        <is>
          <t>UMEÅ</t>
        </is>
      </c>
      <c r="F242" t="inlineStr">
        <is>
          <t>SCA</t>
        </is>
      </c>
      <c r="G242" t="n">
        <v>5.6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62228-2019</t>
        </is>
      </c>
      <c r="B243" s="1" t="n">
        <v>43788</v>
      </c>
      <c r="C243" s="1" t="n">
        <v>45170</v>
      </c>
      <c r="D243" t="inlineStr">
        <is>
          <t>VÄSTERBOTTENS LÄN</t>
        </is>
      </c>
      <c r="E243" t="inlineStr">
        <is>
          <t>UMEÅ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62229-2019</t>
        </is>
      </c>
      <c r="B244" s="1" t="n">
        <v>43788</v>
      </c>
      <c r="C244" s="1" t="n">
        <v>45170</v>
      </c>
      <c r="D244" t="inlineStr">
        <is>
          <t>VÄSTERBOTTENS LÄN</t>
        </is>
      </c>
      <c r="E244" t="inlineStr">
        <is>
          <t>UMEÅ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62268-2019</t>
        </is>
      </c>
      <c r="B245" s="1" t="n">
        <v>43788</v>
      </c>
      <c r="C245" s="1" t="n">
        <v>45170</v>
      </c>
      <c r="D245" t="inlineStr">
        <is>
          <t>VÄSTERBOTTENS LÄN</t>
        </is>
      </c>
      <c r="E245" t="inlineStr">
        <is>
          <t>UMEÅ</t>
        </is>
      </c>
      <c r="F245" t="inlineStr">
        <is>
          <t>Holmen skog AB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63617-2019</t>
        </is>
      </c>
      <c r="B246" s="1" t="n">
        <v>43788</v>
      </c>
      <c r="C246" s="1" t="n">
        <v>45170</v>
      </c>
      <c r="D246" t="inlineStr">
        <is>
          <t>VÄSTERBOTTENS LÄN</t>
        </is>
      </c>
      <c r="E246" t="inlineStr">
        <is>
          <t>UMEÅ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63559-2019</t>
        </is>
      </c>
      <c r="B247" s="1" t="n">
        <v>43795</v>
      </c>
      <c r="C247" s="1" t="n">
        <v>45170</v>
      </c>
      <c r="D247" t="inlineStr">
        <is>
          <t>VÄSTERBOTTENS LÄN</t>
        </is>
      </c>
      <c r="E247" t="inlineStr">
        <is>
          <t>UMEÅ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64078-2019</t>
        </is>
      </c>
      <c r="B248" s="1" t="n">
        <v>43796</v>
      </c>
      <c r="C248" s="1" t="n">
        <v>45170</v>
      </c>
      <c r="D248" t="inlineStr">
        <is>
          <t>VÄSTERBOTTENS LÄN</t>
        </is>
      </c>
      <c r="E248" t="inlineStr">
        <is>
          <t>UMEÅ</t>
        </is>
      </c>
      <c r="F248" t="inlineStr">
        <is>
          <t>Holmen skog AB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65020-2019</t>
        </is>
      </c>
      <c r="B249" s="1" t="n">
        <v>43801</v>
      </c>
      <c r="C249" s="1" t="n">
        <v>45170</v>
      </c>
      <c r="D249" t="inlineStr">
        <is>
          <t>VÄSTERBOTTENS LÄN</t>
        </is>
      </c>
      <c r="E249" t="inlineStr">
        <is>
          <t>UMEÅ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66120-2019</t>
        </is>
      </c>
      <c r="B250" s="1" t="n">
        <v>43801</v>
      </c>
      <c r="C250" s="1" t="n">
        <v>45170</v>
      </c>
      <c r="D250" t="inlineStr">
        <is>
          <t>VÄSTERBOTTENS LÄN</t>
        </is>
      </c>
      <c r="E250" t="inlineStr">
        <is>
          <t>UMEÅ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66124-2019</t>
        </is>
      </c>
      <c r="B251" s="1" t="n">
        <v>43801</v>
      </c>
      <c r="C251" s="1" t="n">
        <v>45170</v>
      </c>
      <c r="D251" t="inlineStr">
        <is>
          <t>VÄSTERBOTTENS LÄN</t>
        </is>
      </c>
      <c r="E251" t="inlineStr">
        <is>
          <t>UMEÅ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64785-2019</t>
        </is>
      </c>
      <c r="B252" s="1" t="n">
        <v>43801</v>
      </c>
      <c r="C252" s="1" t="n">
        <v>45170</v>
      </c>
      <c r="D252" t="inlineStr">
        <is>
          <t>VÄSTERBOTTENS LÄN</t>
        </is>
      </c>
      <c r="E252" t="inlineStr">
        <is>
          <t>UMEÅ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65227-2019</t>
        </is>
      </c>
      <c r="B253" s="1" t="n">
        <v>43802</v>
      </c>
      <c r="C253" s="1" t="n">
        <v>45170</v>
      </c>
      <c r="D253" t="inlineStr">
        <is>
          <t>VÄSTERBOTTENS LÄN</t>
        </is>
      </c>
      <c r="E253" t="inlineStr">
        <is>
          <t>UMEÅ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66471-2019</t>
        </is>
      </c>
      <c r="B254" s="1" t="n">
        <v>43802</v>
      </c>
      <c r="C254" s="1" t="n">
        <v>45170</v>
      </c>
      <c r="D254" t="inlineStr">
        <is>
          <t>VÄSTERBOTTENS LÄN</t>
        </is>
      </c>
      <c r="E254" t="inlineStr">
        <is>
          <t>UMEÅ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66455-2019</t>
        </is>
      </c>
      <c r="B255" s="1" t="n">
        <v>43802</v>
      </c>
      <c r="C255" s="1" t="n">
        <v>45170</v>
      </c>
      <c r="D255" t="inlineStr">
        <is>
          <t>VÄSTERBOTTENS LÄN</t>
        </is>
      </c>
      <c r="E255" t="inlineStr">
        <is>
          <t>UMEÅ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65840-2019</t>
        </is>
      </c>
      <c r="B256" s="1" t="n">
        <v>43805</v>
      </c>
      <c r="C256" s="1" t="n">
        <v>45170</v>
      </c>
      <c r="D256" t="inlineStr">
        <is>
          <t>VÄSTERBOTTENS LÄN</t>
        </is>
      </c>
      <c r="E256" t="inlineStr">
        <is>
          <t>UMEÅ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65851-2019</t>
        </is>
      </c>
      <c r="B257" s="1" t="n">
        <v>43805</v>
      </c>
      <c r="C257" s="1" t="n">
        <v>45170</v>
      </c>
      <c r="D257" t="inlineStr">
        <is>
          <t>VÄSTERBOTTENS LÄN</t>
        </is>
      </c>
      <c r="E257" t="inlineStr">
        <is>
          <t>UMEÅ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66990-2019</t>
        </is>
      </c>
      <c r="B258" s="1" t="n">
        <v>43805</v>
      </c>
      <c r="C258" s="1" t="n">
        <v>45170</v>
      </c>
      <c r="D258" t="inlineStr">
        <is>
          <t>VÄSTERBOTTENS LÄN</t>
        </is>
      </c>
      <c r="E258" t="inlineStr">
        <is>
          <t>UMEÅ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67659-2019</t>
        </is>
      </c>
      <c r="B259" s="1" t="n">
        <v>43815</v>
      </c>
      <c r="C259" s="1" t="n">
        <v>45170</v>
      </c>
      <c r="D259" t="inlineStr">
        <is>
          <t>VÄSTERBOTTENS LÄN</t>
        </is>
      </c>
      <c r="E259" t="inlineStr">
        <is>
          <t>UMEÅ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68858-2019</t>
        </is>
      </c>
      <c r="B260" s="1" t="n">
        <v>43820</v>
      </c>
      <c r="C260" s="1" t="n">
        <v>45170</v>
      </c>
      <c r="D260" t="inlineStr">
        <is>
          <t>VÄSTERBOTTENS LÄN</t>
        </is>
      </c>
      <c r="E260" t="inlineStr">
        <is>
          <t>UMEÅ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3108-2020</t>
        </is>
      </c>
      <c r="B261" s="1" t="n">
        <v>43843</v>
      </c>
      <c r="C261" s="1" t="n">
        <v>45170</v>
      </c>
      <c r="D261" t="inlineStr">
        <is>
          <t>VÄSTERBOTTENS LÄN</t>
        </is>
      </c>
      <c r="E261" t="inlineStr">
        <is>
          <t>UMEÅ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1601-2020</t>
        </is>
      </c>
      <c r="B262" s="1" t="n">
        <v>43844</v>
      </c>
      <c r="C262" s="1" t="n">
        <v>45170</v>
      </c>
      <c r="D262" t="inlineStr">
        <is>
          <t>VÄSTERBOTTENS LÄN</t>
        </is>
      </c>
      <c r="E262" t="inlineStr">
        <is>
          <t>UMEÅ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5022-2020</t>
        </is>
      </c>
      <c r="B263" s="1" t="n">
        <v>43853</v>
      </c>
      <c r="C263" s="1" t="n">
        <v>45170</v>
      </c>
      <c r="D263" t="inlineStr">
        <is>
          <t>VÄSTERBOTTENS LÄN</t>
        </is>
      </c>
      <c r="E263" t="inlineStr">
        <is>
          <t>UMEÅ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4771-2020</t>
        </is>
      </c>
      <c r="B264" s="1" t="n">
        <v>43859</v>
      </c>
      <c r="C264" s="1" t="n">
        <v>45170</v>
      </c>
      <c r="D264" t="inlineStr">
        <is>
          <t>VÄSTERBOTTENS LÄN</t>
        </is>
      </c>
      <c r="E264" t="inlineStr">
        <is>
          <t>UMEÅ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8187-2020</t>
        </is>
      </c>
      <c r="B265" s="1" t="n">
        <v>43873</v>
      </c>
      <c r="C265" s="1" t="n">
        <v>45170</v>
      </c>
      <c r="D265" t="inlineStr">
        <is>
          <t>VÄSTERBOTTENS LÄN</t>
        </is>
      </c>
      <c r="E265" t="inlineStr">
        <is>
          <t>UMEÅ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11084-2020</t>
        </is>
      </c>
      <c r="B266" s="1" t="n">
        <v>43885</v>
      </c>
      <c r="C266" s="1" t="n">
        <v>45170</v>
      </c>
      <c r="D266" t="inlineStr">
        <is>
          <t>VÄSTERBOTTENS LÄN</t>
        </is>
      </c>
      <c r="E266" t="inlineStr">
        <is>
          <t>UMEÅ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11087-2020</t>
        </is>
      </c>
      <c r="B267" s="1" t="n">
        <v>43885</v>
      </c>
      <c r="C267" s="1" t="n">
        <v>45170</v>
      </c>
      <c r="D267" t="inlineStr">
        <is>
          <t>VÄSTERBOTTENS LÄN</t>
        </is>
      </c>
      <c r="E267" t="inlineStr">
        <is>
          <t>UMEÅ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11085-2020</t>
        </is>
      </c>
      <c r="B268" s="1" t="n">
        <v>43885</v>
      </c>
      <c r="C268" s="1" t="n">
        <v>45170</v>
      </c>
      <c r="D268" t="inlineStr">
        <is>
          <t>VÄSTERBOTTENS LÄN</t>
        </is>
      </c>
      <c r="E268" t="inlineStr">
        <is>
          <t>UMEÅ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11495-2020</t>
        </is>
      </c>
      <c r="B269" s="1" t="n">
        <v>43887</v>
      </c>
      <c r="C269" s="1" t="n">
        <v>45170</v>
      </c>
      <c r="D269" t="inlineStr">
        <is>
          <t>VÄSTERBOTTENS LÄN</t>
        </is>
      </c>
      <c r="E269" t="inlineStr">
        <is>
          <t>UMEÅ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10745-2020</t>
        </is>
      </c>
      <c r="B270" s="1" t="n">
        <v>43888</v>
      </c>
      <c r="C270" s="1" t="n">
        <v>45170</v>
      </c>
      <c r="D270" t="inlineStr">
        <is>
          <t>VÄSTERBOTTENS LÄN</t>
        </is>
      </c>
      <c r="E270" t="inlineStr">
        <is>
          <t>UMEÅ</t>
        </is>
      </c>
      <c r="F270" t="inlineStr">
        <is>
          <t>Holmen skog AB</t>
        </is>
      </c>
      <c r="G270" t="n">
        <v>29.5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11888-2020</t>
        </is>
      </c>
      <c r="B271" s="1" t="n">
        <v>43888</v>
      </c>
      <c r="C271" s="1" t="n">
        <v>45170</v>
      </c>
      <c r="D271" t="inlineStr">
        <is>
          <t>VÄSTERBOTTENS LÄN</t>
        </is>
      </c>
      <c r="E271" t="inlineStr">
        <is>
          <t>UMEÅ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11947-2020</t>
        </is>
      </c>
      <c r="B272" s="1" t="n">
        <v>43889</v>
      </c>
      <c r="C272" s="1" t="n">
        <v>45170</v>
      </c>
      <c r="D272" t="inlineStr">
        <is>
          <t>VÄSTERBOTTENS LÄN</t>
        </is>
      </c>
      <c r="E272" t="inlineStr">
        <is>
          <t>UMEÅ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16540-2020</t>
        </is>
      </c>
      <c r="B273" s="1" t="n">
        <v>43909</v>
      </c>
      <c r="C273" s="1" t="n">
        <v>45170</v>
      </c>
      <c r="D273" t="inlineStr">
        <is>
          <t>VÄSTERBOTTENS LÄN</t>
        </is>
      </c>
      <c r="E273" t="inlineStr">
        <is>
          <t>UMEÅ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15095-2020</t>
        </is>
      </c>
      <c r="B274" s="1" t="n">
        <v>43910</v>
      </c>
      <c r="C274" s="1" t="n">
        <v>45170</v>
      </c>
      <c r="D274" t="inlineStr">
        <is>
          <t>VÄSTERBOTTENS LÄN</t>
        </is>
      </c>
      <c r="E274" t="inlineStr">
        <is>
          <t>UMEÅ</t>
        </is>
      </c>
      <c r="G274" t="n">
        <v>4.4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16823-2020</t>
        </is>
      </c>
      <c r="B275" s="1" t="n">
        <v>43913</v>
      </c>
      <c r="C275" s="1" t="n">
        <v>45170</v>
      </c>
      <c r="D275" t="inlineStr">
        <is>
          <t>VÄSTERBOTTENS LÄN</t>
        </is>
      </c>
      <c r="E275" t="inlineStr">
        <is>
          <t>UMEÅ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17016-2020</t>
        </is>
      </c>
      <c r="B276" s="1" t="n">
        <v>43921</v>
      </c>
      <c r="C276" s="1" t="n">
        <v>45170</v>
      </c>
      <c r="D276" t="inlineStr">
        <is>
          <t>VÄSTERBOTTENS LÄN</t>
        </is>
      </c>
      <c r="E276" t="inlineStr">
        <is>
          <t>UMEÅ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16868-2020</t>
        </is>
      </c>
      <c r="B277" s="1" t="n">
        <v>43921</v>
      </c>
      <c r="C277" s="1" t="n">
        <v>45170</v>
      </c>
      <c r="D277" t="inlineStr">
        <is>
          <t>VÄSTERBOTTENS LÄN</t>
        </is>
      </c>
      <c r="E277" t="inlineStr">
        <is>
          <t>UMEÅ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18233-2020</t>
        </is>
      </c>
      <c r="B278" s="1" t="n">
        <v>43928</v>
      </c>
      <c r="C278" s="1" t="n">
        <v>45170</v>
      </c>
      <c r="D278" t="inlineStr">
        <is>
          <t>VÄSTERBOTTENS LÄN</t>
        </is>
      </c>
      <c r="E278" t="inlineStr">
        <is>
          <t>UMEÅ</t>
        </is>
      </c>
      <c r="G278" t="n">
        <v>26.8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18636-2020</t>
        </is>
      </c>
      <c r="B279" s="1" t="n">
        <v>43928</v>
      </c>
      <c r="C279" s="1" t="n">
        <v>45170</v>
      </c>
      <c r="D279" t="inlineStr">
        <is>
          <t>VÄSTERBOTTENS LÄN</t>
        </is>
      </c>
      <c r="E279" t="inlineStr">
        <is>
          <t>UMEÅ</t>
        </is>
      </c>
      <c r="G279" t="n">
        <v>15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18908-2020</t>
        </is>
      </c>
      <c r="B280" s="1" t="n">
        <v>43930</v>
      </c>
      <c r="C280" s="1" t="n">
        <v>45170</v>
      </c>
      <c r="D280" t="inlineStr">
        <is>
          <t>VÄSTERBOTTENS LÄN</t>
        </is>
      </c>
      <c r="E280" t="inlineStr">
        <is>
          <t>UMEÅ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19541-2020</t>
        </is>
      </c>
      <c r="B281" s="1" t="n">
        <v>43941</v>
      </c>
      <c r="C281" s="1" t="n">
        <v>45170</v>
      </c>
      <c r="D281" t="inlineStr">
        <is>
          <t>VÄSTERBOTTENS LÄN</t>
        </is>
      </c>
      <c r="E281" t="inlineStr">
        <is>
          <t>UMEÅ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19580-2020</t>
        </is>
      </c>
      <c r="B282" s="1" t="n">
        <v>43941</v>
      </c>
      <c r="C282" s="1" t="n">
        <v>45170</v>
      </c>
      <c r="D282" t="inlineStr">
        <is>
          <t>VÄSTERBOTTENS LÄN</t>
        </is>
      </c>
      <c r="E282" t="inlineStr">
        <is>
          <t>UMEÅ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19767-2020</t>
        </is>
      </c>
      <c r="B283" s="1" t="n">
        <v>43942</v>
      </c>
      <c r="C283" s="1" t="n">
        <v>45170</v>
      </c>
      <c r="D283" t="inlineStr">
        <is>
          <t>VÄSTERBOTTENS LÄN</t>
        </is>
      </c>
      <c r="E283" t="inlineStr">
        <is>
          <t>UMEÅ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20288-2020</t>
        </is>
      </c>
      <c r="B284" s="1" t="n">
        <v>43945</v>
      </c>
      <c r="C284" s="1" t="n">
        <v>45170</v>
      </c>
      <c r="D284" t="inlineStr">
        <is>
          <t>VÄSTERBOTTENS LÄN</t>
        </is>
      </c>
      <c r="E284" t="inlineStr">
        <is>
          <t>UMEÅ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20956-2020</t>
        </is>
      </c>
      <c r="B285" s="1" t="n">
        <v>43950</v>
      </c>
      <c r="C285" s="1" t="n">
        <v>45170</v>
      </c>
      <c r="D285" t="inlineStr">
        <is>
          <t>VÄSTERBOTTENS LÄN</t>
        </is>
      </c>
      <c r="E285" t="inlineStr">
        <is>
          <t>UMEÅ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21235-2020</t>
        </is>
      </c>
      <c r="B286" s="1" t="n">
        <v>43952</v>
      </c>
      <c r="C286" s="1" t="n">
        <v>45170</v>
      </c>
      <c r="D286" t="inlineStr">
        <is>
          <t>VÄSTERBOTTENS LÄN</t>
        </is>
      </c>
      <c r="E286" t="inlineStr">
        <is>
          <t>UMEÅ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21288-2020</t>
        </is>
      </c>
      <c r="B287" s="1" t="n">
        <v>43955</v>
      </c>
      <c r="C287" s="1" t="n">
        <v>45170</v>
      </c>
      <c r="D287" t="inlineStr">
        <is>
          <t>VÄSTERBOTTENS LÄN</t>
        </is>
      </c>
      <c r="E287" t="inlineStr">
        <is>
          <t>UMEÅ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22030-2020</t>
        </is>
      </c>
      <c r="B288" s="1" t="n">
        <v>43959</v>
      </c>
      <c r="C288" s="1" t="n">
        <v>45170</v>
      </c>
      <c r="D288" t="inlineStr">
        <is>
          <t>VÄSTERBOTTENS LÄN</t>
        </is>
      </c>
      <c r="E288" t="inlineStr">
        <is>
          <t>UMEÅ</t>
        </is>
      </c>
      <c r="F288" t="inlineStr">
        <is>
          <t>Holmen skog AB</t>
        </is>
      </c>
      <c r="G288" t="n">
        <v>12.5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22142-2020</t>
        </is>
      </c>
      <c r="B289" s="1" t="n">
        <v>43961</v>
      </c>
      <c r="C289" s="1" t="n">
        <v>45170</v>
      </c>
      <c r="D289" t="inlineStr">
        <is>
          <t>VÄSTERBOTTENS LÄN</t>
        </is>
      </c>
      <c r="E289" t="inlineStr">
        <is>
          <t>UMEÅ</t>
        </is>
      </c>
      <c r="G289" t="n">
        <v>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22136-2020</t>
        </is>
      </c>
      <c r="B290" s="1" t="n">
        <v>43961</v>
      </c>
      <c r="C290" s="1" t="n">
        <v>45170</v>
      </c>
      <c r="D290" t="inlineStr">
        <is>
          <t>VÄSTERBOTTENS LÄN</t>
        </is>
      </c>
      <c r="E290" t="inlineStr">
        <is>
          <t>UMEÅ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22436-2020</t>
        </is>
      </c>
      <c r="B291" s="1" t="n">
        <v>43963</v>
      </c>
      <c r="C291" s="1" t="n">
        <v>45170</v>
      </c>
      <c r="D291" t="inlineStr">
        <is>
          <t>VÄSTERBOTTENS LÄN</t>
        </is>
      </c>
      <c r="E291" t="inlineStr">
        <is>
          <t>UMEÅ</t>
        </is>
      </c>
      <c r="F291" t="inlineStr">
        <is>
          <t>Holmen skog AB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22423-2020</t>
        </is>
      </c>
      <c r="B292" s="1" t="n">
        <v>43963</v>
      </c>
      <c r="C292" s="1" t="n">
        <v>45170</v>
      </c>
      <c r="D292" t="inlineStr">
        <is>
          <t>VÄSTERBOTTENS LÄN</t>
        </is>
      </c>
      <c r="E292" t="inlineStr">
        <is>
          <t>UMEÅ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22442-2020</t>
        </is>
      </c>
      <c r="B293" s="1" t="n">
        <v>43963</v>
      </c>
      <c r="C293" s="1" t="n">
        <v>45170</v>
      </c>
      <c r="D293" t="inlineStr">
        <is>
          <t>VÄSTERBOTTENS LÄN</t>
        </is>
      </c>
      <c r="E293" t="inlineStr">
        <is>
          <t>UMEÅ</t>
        </is>
      </c>
      <c r="F293" t="inlineStr">
        <is>
          <t>Holmen skog AB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22975-2020</t>
        </is>
      </c>
      <c r="B294" s="1" t="n">
        <v>43965</v>
      </c>
      <c r="C294" s="1" t="n">
        <v>45170</v>
      </c>
      <c r="D294" t="inlineStr">
        <is>
          <t>VÄSTERBOTTENS LÄN</t>
        </is>
      </c>
      <c r="E294" t="inlineStr">
        <is>
          <t>UMEÅ</t>
        </is>
      </c>
      <c r="G294" t="n">
        <v>27.5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22956-2020</t>
        </is>
      </c>
      <c r="B295" s="1" t="n">
        <v>43965</v>
      </c>
      <c r="C295" s="1" t="n">
        <v>45170</v>
      </c>
      <c r="D295" t="inlineStr">
        <is>
          <t>VÄSTERBOTTENS LÄN</t>
        </is>
      </c>
      <c r="E295" t="inlineStr">
        <is>
          <t>UMEÅ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23106-2020</t>
        </is>
      </c>
      <c r="B296" s="1" t="n">
        <v>43965</v>
      </c>
      <c r="C296" s="1" t="n">
        <v>45170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23193-2020</t>
        </is>
      </c>
      <c r="B297" s="1" t="n">
        <v>43966</v>
      </c>
      <c r="C297" s="1" t="n">
        <v>45170</v>
      </c>
      <c r="D297" t="inlineStr">
        <is>
          <t>VÄSTERBOTTENS LÄN</t>
        </is>
      </c>
      <c r="E297" t="inlineStr">
        <is>
          <t>UMEÅ</t>
        </is>
      </c>
      <c r="F297" t="inlineStr">
        <is>
          <t>Holmen skog AB</t>
        </is>
      </c>
      <c r="G297" t="n">
        <v>25.9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23487-2020</t>
        </is>
      </c>
      <c r="B298" s="1" t="n">
        <v>43966</v>
      </c>
      <c r="C298" s="1" t="n">
        <v>45170</v>
      </c>
      <c r="D298" t="inlineStr">
        <is>
          <t>VÄSTERBOTTENS LÄN</t>
        </is>
      </c>
      <c r="E298" t="inlineStr">
        <is>
          <t>UMEÅ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23489-2020</t>
        </is>
      </c>
      <c r="B299" s="1" t="n">
        <v>43966</v>
      </c>
      <c r="C299" s="1" t="n">
        <v>45170</v>
      </c>
      <c r="D299" t="inlineStr">
        <is>
          <t>VÄSTERBOTTENS LÄN</t>
        </is>
      </c>
      <c r="E299" t="inlineStr">
        <is>
          <t>UMEÅ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24258-2020</t>
        </is>
      </c>
      <c r="B300" s="1" t="n">
        <v>43976</v>
      </c>
      <c r="C300" s="1" t="n">
        <v>45170</v>
      </c>
      <c r="D300" t="inlineStr">
        <is>
          <t>VÄSTERBOTTENS LÄN</t>
        </is>
      </c>
      <c r="E300" t="inlineStr">
        <is>
          <t>UMEÅ</t>
        </is>
      </c>
      <c r="F300" t="inlineStr">
        <is>
          <t>Kommuner</t>
        </is>
      </c>
      <c r="G300" t="n">
        <v>17.4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24715-2020</t>
        </is>
      </c>
      <c r="B301" s="1" t="n">
        <v>43978</v>
      </c>
      <c r="C301" s="1" t="n">
        <v>45170</v>
      </c>
      <c r="D301" t="inlineStr">
        <is>
          <t>VÄSTERBOTTENS LÄN</t>
        </is>
      </c>
      <c r="E301" t="inlineStr">
        <is>
          <t>UMEÅ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25178-2020</t>
        </is>
      </c>
      <c r="B302" s="1" t="n">
        <v>43980</v>
      </c>
      <c r="C302" s="1" t="n">
        <v>45170</v>
      </c>
      <c r="D302" t="inlineStr">
        <is>
          <t>VÄSTERBOTTENS LÄN</t>
        </is>
      </c>
      <c r="E302" t="inlineStr">
        <is>
          <t>UMEÅ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26362-2020</t>
        </is>
      </c>
      <c r="B303" s="1" t="n">
        <v>43986</v>
      </c>
      <c r="C303" s="1" t="n">
        <v>45170</v>
      </c>
      <c r="D303" t="inlineStr">
        <is>
          <t>VÄSTERBOTTENS LÄN</t>
        </is>
      </c>
      <c r="E303" t="inlineStr">
        <is>
          <t>UMEÅ</t>
        </is>
      </c>
      <c r="F303" t="inlineStr">
        <is>
          <t>Holmen skog AB</t>
        </is>
      </c>
      <c r="G303" t="n">
        <v>9.699999999999999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26580-2020</t>
        </is>
      </c>
      <c r="B304" s="1" t="n">
        <v>43986</v>
      </c>
      <c r="C304" s="1" t="n">
        <v>45170</v>
      </c>
      <c r="D304" t="inlineStr">
        <is>
          <t>VÄSTERBOTTENS LÄN</t>
        </is>
      </c>
      <c r="E304" t="inlineStr">
        <is>
          <t>UMEÅ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26988-2020</t>
        </is>
      </c>
      <c r="B305" s="1" t="n">
        <v>43991</v>
      </c>
      <c r="C305" s="1" t="n">
        <v>45170</v>
      </c>
      <c r="D305" t="inlineStr">
        <is>
          <t>VÄSTERBOTTENS LÄN</t>
        </is>
      </c>
      <c r="E305" t="inlineStr">
        <is>
          <t>UMEÅ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28039-2020</t>
        </is>
      </c>
      <c r="B306" s="1" t="n">
        <v>43993</v>
      </c>
      <c r="C306" s="1" t="n">
        <v>45170</v>
      </c>
      <c r="D306" t="inlineStr">
        <is>
          <t>VÄSTERBOTTENS LÄN</t>
        </is>
      </c>
      <c r="E306" t="inlineStr">
        <is>
          <t>UMEÅ</t>
        </is>
      </c>
      <c r="G306" t="n">
        <v>9.4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29026-2020</t>
        </is>
      </c>
      <c r="B307" s="1" t="n">
        <v>43999</v>
      </c>
      <c r="C307" s="1" t="n">
        <v>45170</v>
      </c>
      <c r="D307" t="inlineStr">
        <is>
          <t>VÄSTERBOTTENS LÄN</t>
        </is>
      </c>
      <c r="E307" t="inlineStr">
        <is>
          <t>UMEÅ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29252-2020</t>
        </is>
      </c>
      <c r="B308" s="1" t="n">
        <v>44000</v>
      </c>
      <c r="C308" s="1" t="n">
        <v>45170</v>
      </c>
      <c r="D308" t="inlineStr">
        <is>
          <t>VÄSTERBOTTENS LÄN</t>
        </is>
      </c>
      <c r="E308" t="inlineStr">
        <is>
          <t>UMEÅ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29720-2020</t>
        </is>
      </c>
      <c r="B309" s="1" t="n">
        <v>44005</v>
      </c>
      <c r="C309" s="1" t="n">
        <v>45170</v>
      </c>
      <c r="D309" t="inlineStr">
        <is>
          <t>VÄSTERBOTTENS LÄN</t>
        </is>
      </c>
      <c r="E309" t="inlineStr">
        <is>
          <t>UMEÅ</t>
        </is>
      </c>
      <c r="F309" t="inlineStr">
        <is>
          <t>Holmen skog AB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29735-2020</t>
        </is>
      </c>
      <c r="B310" s="1" t="n">
        <v>44005</v>
      </c>
      <c r="C310" s="1" t="n">
        <v>45170</v>
      </c>
      <c r="D310" t="inlineStr">
        <is>
          <t>VÄSTERBOTTENS LÄN</t>
        </is>
      </c>
      <c r="E310" t="inlineStr">
        <is>
          <t>UMEÅ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29734-2020</t>
        </is>
      </c>
      <c r="B311" s="1" t="n">
        <v>44005</v>
      </c>
      <c r="C311" s="1" t="n">
        <v>45170</v>
      </c>
      <c r="D311" t="inlineStr">
        <is>
          <t>VÄSTERBOTTENS LÄN</t>
        </is>
      </c>
      <c r="E311" t="inlineStr">
        <is>
          <t>UMEÅ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30234-2020</t>
        </is>
      </c>
      <c r="B312" s="1" t="n">
        <v>44006</v>
      </c>
      <c r="C312" s="1" t="n">
        <v>45170</v>
      </c>
      <c r="D312" t="inlineStr">
        <is>
          <t>VÄSTERBOTTENS LÄN</t>
        </is>
      </c>
      <c r="E312" t="inlineStr">
        <is>
          <t>UMEÅ</t>
        </is>
      </c>
      <c r="G312" t="n">
        <v>8.4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30555-2020</t>
        </is>
      </c>
      <c r="B313" s="1" t="n">
        <v>44008</v>
      </c>
      <c r="C313" s="1" t="n">
        <v>45170</v>
      </c>
      <c r="D313" t="inlineStr">
        <is>
          <t>VÄSTERBOTTENS LÄN</t>
        </is>
      </c>
      <c r="E313" t="inlineStr">
        <is>
          <t>UMEÅ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30632-2020</t>
        </is>
      </c>
      <c r="B314" s="1" t="n">
        <v>44008</v>
      </c>
      <c r="C314" s="1" t="n">
        <v>45170</v>
      </c>
      <c r="D314" t="inlineStr">
        <is>
          <t>VÄSTERBOTTENS LÄN</t>
        </is>
      </c>
      <c r="E314" t="inlineStr">
        <is>
          <t>UMEÅ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30861-2020</t>
        </is>
      </c>
      <c r="B315" s="1" t="n">
        <v>44011</v>
      </c>
      <c r="C315" s="1" t="n">
        <v>45170</v>
      </c>
      <c r="D315" t="inlineStr">
        <is>
          <t>VÄSTERBOTTENS LÄN</t>
        </is>
      </c>
      <c r="E315" t="inlineStr">
        <is>
          <t>UMEÅ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31237-2020</t>
        </is>
      </c>
      <c r="B316" s="1" t="n">
        <v>44012</v>
      </c>
      <c r="C316" s="1" t="n">
        <v>45170</v>
      </c>
      <c r="D316" t="inlineStr">
        <is>
          <t>VÄSTERBOTTENS LÄN</t>
        </is>
      </c>
      <c r="E316" t="inlineStr">
        <is>
          <t>UMEÅ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32571-2020</t>
        </is>
      </c>
      <c r="B317" s="1" t="n">
        <v>44018</v>
      </c>
      <c r="C317" s="1" t="n">
        <v>45170</v>
      </c>
      <c r="D317" t="inlineStr">
        <is>
          <t>VÄSTERBOTTENS LÄN</t>
        </is>
      </c>
      <c r="E317" t="inlineStr">
        <is>
          <t>UMEÅ</t>
        </is>
      </c>
      <c r="F317" t="inlineStr">
        <is>
          <t>Holmen skog AB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33021-2020</t>
        </is>
      </c>
      <c r="B318" s="1" t="n">
        <v>44019</v>
      </c>
      <c r="C318" s="1" t="n">
        <v>45170</v>
      </c>
      <c r="D318" t="inlineStr">
        <is>
          <t>VÄSTERBOTTENS LÄN</t>
        </is>
      </c>
      <c r="E318" t="inlineStr">
        <is>
          <t>UMEÅ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33574-2020</t>
        </is>
      </c>
      <c r="B319" s="1" t="n">
        <v>44021</v>
      </c>
      <c r="C319" s="1" t="n">
        <v>45170</v>
      </c>
      <c r="D319" t="inlineStr">
        <is>
          <t>VÄSTERBOTTENS LÄN</t>
        </is>
      </c>
      <c r="E319" t="inlineStr">
        <is>
          <t>UMEÅ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35687-2020</t>
        </is>
      </c>
      <c r="B320" s="1" t="n">
        <v>44046</v>
      </c>
      <c r="C320" s="1" t="n">
        <v>45170</v>
      </c>
      <c r="D320" t="inlineStr">
        <is>
          <t>VÄSTERBOTTENS LÄN</t>
        </is>
      </c>
      <c r="E320" t="inlineStr">
        <is>
          <t>UMEÅ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36531-2020</t>
        </is>
      </c>
      <c r="B321" s="1" t="n">
        <v>44050</v>
      </c>
      <c r="C321" s="1" t="n">
        <v>45170</v>
      </c>
      <c r="D321" t="inlineStr">
        <is>
          <t>VÄSTERBOTTENS LÄN</t>
        </is>
      </c>
      <c r="E321" t="inlineStr">
        <is>
          <t>UMEÅ</t>
        </is>
      </c>
      <c r="F321" t="inlineStr">
        <is>
          <t>Holmen skog AB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38075-2020</t>
        </is>
      </c>
      <c r="B322" s="1" t="n">
        <v>44057</v>
      </c>
      <c r="C322" s="1" t="n">
        <v>45170</v>
      </c>
      <c r="D322" t="inlineStr">
        <is>
          <t>VÄSTERBOTTENS LÄN</t>
        </is>
      </c>
      <c r="E322" t="inlineStr">
        <is>
          <t>UMEÅ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38073-2020</t>
        </is>
      </c>
      <c r="B323" s="1" t="n">
        <v>44057</v>
      </c>
      <c r="C323" s="1" t="n">
        <v>45170</v>
      </c>
      <c r="D323" t="inlineStr">
        <is>
          <t>VÄSTERBOTTENS LÄN</t>
        </is>
      </c>
      <c r="E323" t="inlineStr">
        <is>
          <t>UMEÅ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38314-2020</t>
        </is>
      </c>
      <c r="B324" s="1" t="n">
        <v>44060</v>
      </c>
      <c r="C324" s="1" t="n">
        <v>45170</v>
      </c>
      <c r="D324" t="inlineStr">
        <is>
          <t>VÄSTERBOTTENS LÄN</t>
        </is>
      </c>
      <c r="E324" t="inlineStr">
        <is>
          <t>UMEÅ</t>
        </is>
      </c>
      <c r="F324" t="inlineStr">
        <is>
          <t>Övriga Aktiebolag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45170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45170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45170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45170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45170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45170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45170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45170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45170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45170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45170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45170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45170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45170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45170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45170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45170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45170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45170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45170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45170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45170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45170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45170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45170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45170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45170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45170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45170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45170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45170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45170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45170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45170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45170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45170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45170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45170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45170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45170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45170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45170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45170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45170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45170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45170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45170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45170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45170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45170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45170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45170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45170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45170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45170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45170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45170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45170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45170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45170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45170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45170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45170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45170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45170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45170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45170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45170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45170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45170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45170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45170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45170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45170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45170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45170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45170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45170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45170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45170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45170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45170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45170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45170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45170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45170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45170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45170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45170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45170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45170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45170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45170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45170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45170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45170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45170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45170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45170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45170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45170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45170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45170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45170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45170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45170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45170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45170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45170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45170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45170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45170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45170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45170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45170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45170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45170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45170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45170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45170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45170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45170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45170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45170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45170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45170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45170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45170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45170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45170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45170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45170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45170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45170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45170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45170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45170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45170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45170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45170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45170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45170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45170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45170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45170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45170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45170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45170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45170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45170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45170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45170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45170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45170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45170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45170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45170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45170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45170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45170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45170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45170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45170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45170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45170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45170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45170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45170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45170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45170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45170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45170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45170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45170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45170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45170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45170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45170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45170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45170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45170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45170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45170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45170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45170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45170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45170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45170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45170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45170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45170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45170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45170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45170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45170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45170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45170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45170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45170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45170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45170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45170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45170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45170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45170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45170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45170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45170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45170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45170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45170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45170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45170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45170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45170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45170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45170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45170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45170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45170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45170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45170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45170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45170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45170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45170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45170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45170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45170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45170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45170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45170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45170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45170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45170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45170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45170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45170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45170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45170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45170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45170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45170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45170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45170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45170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45170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45170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45170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45170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45170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45170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45170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45170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45170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45170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45170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45170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45170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45170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45170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45170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45170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45170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45170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45170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45170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45170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45170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45170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45170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45170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45170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45170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45170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45170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45170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45170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45170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45170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45170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45170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45170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45170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45170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45170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45170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45170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45170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45170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45170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45170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45170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45170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45170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45170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45170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45170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45170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45170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45170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45170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45170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45170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45170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45170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45170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45170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45170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45170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45170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45170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45170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45170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45170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45170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45170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45170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45170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45170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45170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45170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45170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45170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45170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45170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45170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45170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45170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45170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45170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45170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45170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45170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45170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45170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45170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45170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45170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45170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45170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45170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45170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45170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45170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45170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45170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45170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45170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45170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45170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45170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45170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45170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45170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45170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45170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45170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45170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45170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45170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45170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45170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45170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45170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45170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45170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45170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45170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45170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45170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45170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45170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45170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45170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45170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45170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45170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45170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45170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45170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45170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45170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45170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45170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45170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45170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45170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45170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45170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45170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45170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45170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45170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45170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45170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45170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45170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45170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45170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45170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45170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45170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45170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45170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45170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45170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45170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45170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45170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45170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45170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45170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45170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45170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45170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45170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45170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45170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45170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45170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45170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45170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45170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45170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45170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45170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45170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45170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>
      <c r="A754" t="inlineStr">
        <is>
          <t>A 39945-2023</t>
        </is>
      </c>
      <c r="B754" s="1" t="n">
        <v>45168</v>
      </c>
      <c r="C754" s="1" t="n">
        <v>45170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2023-09-01T03:53:04Z</dcterms:created>
  <dcterms:modified xmlns:dcterms="http://purl.org/dc/terms/" xmlns:xsi="http://www.w3.org/2001/XMLSchema-instance" xsi:type="dcterms:W3CDTF">2023-09-01T03:53:04Z</dcterms:modified>
</cp:coreProperties>
</file>