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45184</v>
      </c>
      <c r="D2" t="inlineStr">
        <is>
          <t>VÄSTERNORRLANDS LÄN</t>
        </is>
      </c>
      <c r="E2" t="inlineStr">
        <is>
          <t>TIMRÅ</t>
        </is>
      </c>
      <c r="G2" t="n">
        <v>11.4</v>
      </c>
      <c r="H2" t="n">
        <v>1</v>
      </c>
      <c r="I2" t="n">
        <v>14</v>
      </c>
      <c r="J2" t="n">
        <v>11</v>
      </c>
      <c r="K2" t="n">
        <v>3</v>
      </c>
      <c r="L2" t="n">
        <v>0</v>
      </c>
      <c r="M2" t="n">
        <v>0</v>
      </c>
      <c r="N2" t="n">
        <v>0</v>
      </c>
      <c r="O2" t="n">
        <v>14</v>
      </c>
      <c r="P2" t="n">
        <v>3</v>
      </c>
      <c r="Q2" t="n">
        <v>28</v>
      </c>
      <c r="R2"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f>
        <v/>
      </c>
      <c r="T2">
        <f>HYPERLINK("https://klasma.github.io/Logging_TIMRA/kartor/A 23669-2020.png")</f>
        <v/>
      </c>
      <c r="V2">
        <f>HYPERLINK("https://klasma.github.io/Logging_TIMRA/klagomål/A 23669-2020.docx")</f>
        <v/>
      </c>
      <c r="W2">
        <f>HYPERLINK("https://klasma.github.io/Logging_TIMRA/klagomålsmail/A 23669-2020.docx")</f>
        <v/>
      </c>
      <c r="X2">
        <f>HYPERLINK("https://klasma.github.io/Logging_TIMRA/tillsyn/A 23669-2020.docx")</f>
        <v/>
      </c>
      <c r="Y2">
        <f>HYPERLINK("https://klasma.github.io/Logging_TIMRA/tillsynsmail/A 23669-2020.docx")</f>
        <v/>
      </c>
    </row>
    <row r="3" ht="15" customHeight="1">
      <c r="A3" t="inlineStr">
        <is>
          <t>A 4875-2019</t>
        </is>
      </c>
      <c r="B3" s="1" t="n">
        <v>43479</v>
      </c>
      <c r="C3" s="1" t="n">
        <v>45184</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f>
        <v/>
      </c>
      <c r="T3">
        <f>HYPERLINK("https://klasma.github.io/Logging_TIMRA/kartor/A 4875-2019.png")</f>
        <v/>
      </c>
      <c r="V3">
        <f>HYPERLINK("https://klasma.github.io/Logging_TIMRA/klagomål/A 4875-2019.docx")</f>
        <v/>
      </c>
      <c r="W3">
        <f>HYPERLINK("https://klasma.github.io/Logging_TIMRA/klagomålsmail/A 4875-2019.docx")</f>
        <v/>
      </c>
      <c r="X3">
        <f>HYPERLINK("https://klasma.github.io/Logging_TIMRA/tillsyn/A 4875-2019.docx")</f>
        <v/>
      </c>
      <c r="Y3">
        <f>HYPERLINK("https://klasma.github.io/Logging_TIMRA/tillsynsmail/A 4875-2019.docx")</f>
        <v/>
      </c>
    </row>
    <row r="4" ht="15" customHeight="1">
      <c r="A4" t="inlineStr">
        <is>
          <t>A 25919-2020</t>
        </is>
      </c>
      <c r="B4" s="1" t="n">
        <v>43984</v>
      </c>
      <c r="C4" s="1" t="n">
        <v>45184</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f>
        <v/>
      </c>
      <c r="T4">
        <f>HYPERLINK("https://klasma.github.io/Logging_TIMRA/kartor/A 25919-2020.png")</f>
        <v/>
      </c>
      <c r="V4">
        <f>HYPERLINK("https://klasma.github.io/Logging_TIMRA/klagomål/A 25919-2020.docx")</f>
        <v/>
      </c>
      <c r="W4">
        <f>HYPERLINK("https://klasma.github.io/Logging_TIMRA/klagomålsmail/A 25919-2020.docx")</f>
        <v/>
      </c>
      <c r="X4">
        <f>HYPERLINK("https://klasma.github.io/Logging_TIMRA/tillsyn/A 25919-2020.docx")</f>
        <v/>
      </c>
      <c r="Y4">
        <f>HYPERLINK("https://klasma.github.io/Logging_TIMRA/tillsynsmail/A 25919-2020.docx")</f>
        <v/>
      </c>
    </row>
    <row r="5" ht="15" customHeight="1">
      <c r="A5" t="inlineStr">
        <is>
          <t>A 65657-2018</t>
        </is>
      </c>
      <c r="B5" s="1" t="n">
        <v>43426</v>
      </c>
      <c r="C5" s="1" t="n">
        <v>45184</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f>
        <v/>
      </c>
      <c r="T5">
        <f>HYPERLINK("https://klasma.github.io/Logging_TIMRA/kartor/A 65657-2018.png")</f>
        <v/>
      </c>
      <c r="U5">
        <f>HYPERLINK("https://klasma.github.io/Logging_TIMRA/knärot/A 65657-2018.png")</f>
        <v/>
      </c>
      <c r="V5">
        <f>HYPERLINK("https://klasma.github.io/Logging_TIMRA/klagomål/A 65657-2018.docx")</f>
        <v/>
      </c>
      <c r="W5">
        <f>HYPERLINK("https://klasma.github.io/Logging_TIMRA/klagomålsmail/A 65657-2018.docx")</f>
        <v/>
      </c>
      <c r="X5">
        <f>HYPERLINK("https://klasma.github.io/Logging_TIMRA/tillsyn/A 65657-2018.docx")</f>
        <v/>
      </c>
      <c r="Y5">
        <f>HYPERLINK("https://klasma.github.io/Logging_TIMRA/tillsynsmail/A 65657-2018.docx")</f>
        <v/>
      </c>
    </row>
    <row r="6" ht="15" customHeight="1">
      <c r="A6" t="inlineStr">
        <is>
          <t>A 37600-2022</t>
        </is>
      </c>
      <c r="B6" s="1" t="n">
        <v>44809</v>
      </c>
      <c r="C6" s="1" t="n">
        <v>45184</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f>
        <v/>
      </c>
      <c r="T6">
        <f>HYPERLINK("https://klasma.github.io/Logging_TIMRA/kartor/A 37600-2022.png")</f>
        <v/>
      </c>
      <c r="V6">
        <f>HYPERLINK("https://klasma.github.io/Logging_TIMRA/klagomål/A 37600-2022.docx")</f>
        <v/>
      </c>
      <c r="W6">
        <f>HYPERLINK("https://klasma.github.io/Logging_TIMRA/klagomålsmail/A 37600-2022.docx")</f>
        <v/>
      </c>
      <c r="X6">
        <f>HYPERLINK("https://klasma.github.io/Logging_TIMRA/tillsyn/A 37600-2022.docx")</f>
        <v/>
      </c>
      <c r="Y6">
        <f>HYPERLINK("https://klasma.github.io/Logging_TIMRA/tillsynsmail/A 37600-2022.docx")</f>
        <v/>
      </c>
    </row>
    <row r="7" ht="15" customHeight="1">
      <c r="A7" t="inlineStr">
        <is>
          <t>A 56411-2022</t>
        </is>
      </c>
      <c r="B7" s="1" t="n">
        <v>44890</v>
      </c>
      <c r="C7" s="1" t="n">
        <v>45184</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f>
        <v/>
      </c>
      <c r="T7">
        <f>HYPERLINK("https://klasma.github.io/Logging_TIMRA/kartor/A 56411-2022.png")</f>
        <v/>
      </c>
      <c r="V7">
        <f>HYPERLINK("https://klasma.github.io/Logging_TIMRA/klagomål/A 56411-2022.docx")</f>
        <v/>
      </c>
      <c r="W7">
        <f>HYPERLINK("https://klasma.github.io/Logging_TIMRA/klagomålsmail/A 56411-2022.docx")</f>
        <v/>
      </c>
      <c r="X7">
        <f>HYPERLINK("https://klasma.github.io/Logging_TIMRA/tillsyn/A 56411-2022.docx")</f>
        <v/>
      </c>
      <c r="Y7">
        <f>HYPERLINK("https://klasma.github.io/Logging_TIMRA/tillsynsmail/A 56411-2022.docx")</f>
        <v/>
      </c>
    </row>
    <row r="8" ht="15" customHeight="1">
      <c r="A8" t="inlineStr">
        <is>
          <t>A 729-2021</t>
        </is>
      </c>
      <c r="B8" s="1" t="n">
        <v>44203</v>
      </c>
      <c r="C8" s="1" t="n">
        <v>45184</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f>
        <v/>
      </c>
      <c r="T8">
        <f>HYPERLINK("https://klasma.github.io/Logging_TIMRA/kartor/A 729-2021.png")</f>
        <v/>
      </c>
      <c r="V8">
        <f>HYPERLINK("https://klasma.github.io/Logging_TIMRA/klagomål/A 729-2021.docx")</f>
        <v/>
      </c>
      <c r="W8">
        <f>HYPERLINK("https://klasma.github.io/Logging_TIMRA/klagomålsmail/A 729-2021.docx")</f>
        <v/>
      </c>
      <c r="X8">
        <f>HYPERLINK("https://klasma.github.io/Logging_TIMRA/tillsyn/A 729-2021.docx")</f>
        <v/>
      </c>
      <c r="Y8">
        <f>HYPERLINK("https://klasma.github.io/Logging_TIMRA/tillsynsmail/A 729-2021.docx")</f>
        <v/>
      </c>
    </row>
    <row r="9" ht="15" customHeight="1">
      <c r="A9" t="inlineStr">
        <is>
          <t>A 4890-2019</t>
        </is>
      </c>
      <c r="B9" s="1" t="n">
        <v>43479</v>
      </c>
      <c r="C9" s="1" t="n">
        <v>45184</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f>
        <v/>
      </c>
      <c r="T9">
        <f>HYPERLINK("https://klasma.github.io/Logging_TIMRA/kartor/A 4890-2019.png")</f>
        <v/>
      </c>
      <c r="V9">
        <f>HYPERLINK("https://klasma.github.io/Logging_TIMRA/klagomål/A 4890-2019.docx")</f>
        <v/>
      </c>
      <c r="W9">
        <f>HYPERLINK("https://klasma.github.io/Logging_TIMRA/klagomålsmail/A 4890-2019.docx")</f>
        <v/>
      </c>
      <c r="X9">
        <f>HYPERLINK("https://klasma.github.io/Logging_TIMRA/tillsyn/A 4890-2019.docx")</f>
        <v/>
      </c>
      <c r="Y9">
        <f>HYPERLINK("https://klasma.github.io/Logging_TIMRA/tillsynsmail/A 4890-2019.docx")</f>
        <v/>
      </c>
    </row>
    <row r="10" ht="15" customHeight="1">
      <c r="A10" t="inlineStr">
        <is>
          <t>A 19798-2020</t>
        </is>
      </c>
      <c r="B10" s="1" t="n">
        <v>43937</v>
      </c>
      <c r="C10" s="1" t="n">
        <v>45184</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f>
        <v/>
      </c>
      <c r="T10">
        <f>HYPERLINK("https://klasma.github.io/Logging_TIMRA/kartor/A 19798-2020.png")</f>
        <v/>
      </c>
      <c r="V10">
        <f>HYPERLINK("https://klasma.github.io/Logging_TIMRA/klagomål/A 19798-2020.docx")</f>
        <v/>
      </c>
      <c r="W10">
        <f>HYPERLINK("https://klasma.github.io/Logging_TIMRA/klagomålsmail/A 19798-2020.docx")</f>
        <v/>
      </c>
      <c r="X10">
        <f>HYPERLINK("https://klasma.github.io/Logging_TIMRA/tillsyn/A 19798-2020.docx")</f>
        <v/>
      </c>
      <c r="Y10">
        <f>HYPERLINK("https://klasma.github.io/Logging_TIMRA/tillsynsmail/A 19798-2020.docx")</f>
        <v/>
      </c>
    </row>
    <row r="11" ht="15" customHeight="1">
      <c r="A11" t="inlineStr">
        <is>
          <t>A 19805-2020</t>
        </is>
      </c>
      <c r="B11" s="1" t="n">
        <v>43937</v>
      </c>
      <c r="C11" s="1" t="n">
        <v>45184</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f>
        <v/>
      </c>
      <c r="T11">
        <f>HYPERLINK("https://klasma.github.io/Logging_TIMRA/kartor/A 19805-2020.png")</f>
        <v/>
      </c>
      <c r="V11">
        <f>HYPERLINK("https://klasma.github.io/Logging_TIMRA/klagomål/A 19805-2020.docx")</f>
        <v/>
      </c>
      <c r="W11">
        <f>HYPERLINK("https://klasma.github.io/Logging_TIMRA/klagomålsmail/A 19805-2020.docx")</f>
        <v/>
      </c>
      <c r="X11">
        <f>HYPERLINK("https://klasma.github.io/Logging_TIMRA/tillsyn/A 19805-2020.docx")</f>
        <v/>
      </c>
      <c r="Y11">
        <f>HYPERLINK("https://klasma.github.io/Logging_TIMRA/tillsynsmail/A 19805-2020.docx")</f>
        <v/>
      </c>
    </row>
    <row r="12" ht="15" customHeight="1">
      <c r="A12" t="inlineStr">
        <is>
          <t>A 16853-2019</t>
        </is>
      </c>
      <c r="B12" s="1" t="n">
        <v>43549</v>
      </c>
      <c r="C12" s="1" t="n">
        <v>45184</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f>
        <v/>
      </c>
      <c r="T12">
        <f>HYPERLINK("https://klasma.github.io/Logging_TIMRA/kartor/A 16853-2019.png")</f>
        <v/>
      </c>
      <c r="V12">
        <f>HYPERLINK("https://klasma.github.io/Logging_TIMRA/klagomål/A 16853-2019.docx")</f>
        <v/>
      </c>
      <c r="W12">
        <f>HYPERLINK("https://klasma.github.io/Logging_TIMRA/klagomålsmail/A 16853-2019.docx")</f>
        <v/>
      </c>
      <c r="X12">
        <f>HYPERLINK("https://klasma.github.io/Logging_TIMRA/tillsyn/A 16853-2019.docx")</f>
        <v/>
      </c>
      <c r="Y12">
        <f>HYPERLINK("https://klasma.github.io/Logging_TIMRA/tillsynsmail/A 16853-2019.docx")</f>
        <v/>
      </c>
    </row>
    <row r="13" ht="15" customHeight="1">
      <c r="A13" t="inlineStr">
        <is>
          <t>A 47816-2022</t>
        </is>
      </c>
      <c r="B13" s="1" t="n">
        <v>44854</v>
      </c>
      <c r="C13" s="1" t="n">
        <v>45184</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f>
        <v/>
      </c>
      <c r="T13">
        <f>HYPERLINK("https://klasma.github.io/Logging_TIMRA/kartor/A 47816-2022.png")</f>
        <v/>
      </c>
      <c r="V13">
        <f>HYPERLINK("https://klasma.github.io/Logging_TIMRA/klagomål/A 47816-2022.docx")</f>
        <v/>
      </c>
      <c r="W13">
        <f>HYPERLINK("https://klasma.github.io/Logging_TIMRA/klagomålsmail/A 47816-2022.docx")</f>
        <v/>
      </c>
      <c r="X13">
        <f>HYPERLINK("https://klasma.github.io/Logging_TIMRA/tillsyn/A 47816-2022.docx")</f>
        <v/>
      </c>
      <c r="Y13">
        <f>HYPERLINK("https://klasma.github.io/Logging_TIMRA/tillsynsmail/A 47816-2022.docx")</f>
        <v/>
      </c>
    </row>
    <row r="14" ht="15" customHeight="1">
      <c r="A14" t="inlineStr">
        <is>
          <t>A 10766-2023</t>
        </is>
      </c>
      <c r="B14" s="1" t="n">
        <v>44988</v>
      </c>
      <c r="C14" s="1" t="n">
        <v>45184</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f>
        <v/>
      </c>
      <c r="T14">
        <f>HYPERLINK("https://klasma.github.io/Logging_TIMRA/kartor/A 10766-2023.png")</f>
        <v/>
      </c>
      <c r="V14">
        <f>HYPERLINK("https://klasma.github.io/Logging_TIMRA/klagomål/A 10766-2023.docx")</f>
        <v/>
      </c>
      <c r="W14">
        <f>HYPERLINK("https://klasma.github.io/Logging_TIMRA/klagomålsmail/A 10766-2023.docx")</f>
        <v/>
      </c>
      <c r="X14">
        <f>HYPERLINK("https://klasma.github.io/Logging_TIMRA/tillsyn/A 10766-2023.docx")</f>
        <v/>
      </c>
      <c r="Y14">
        <f>HYPERLINK("https://klasma.github.io/Logging_TIMRA/tillsynsmail/A 10766-2023.docx")</f>
        <v/>
      </c>
    </row>
    <row r="15" ht="15" customHeight="1">
      <c r="A15" t="inlineStr">
        <is>
          <t>A 17217-2023</t>
        </is>
      </c>
      <c r="B15" s="1" t="n">
        <v>45034</v>
      </c>
      <c r="C15" s="1" t="n">
        <v>45184</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f>
        <v/>
      </c>
      <c r="T15">
        <f>HYPERLINK("https://klasma.github.io/Logging_TIMRA/kartor/A 17217-2023.png")</f>
        <v/>
      </c>
      <c r="V15">
        <f>HYPERLINK("https://klasma.github.io/Logging_TIMRA/klagomål/A 17217-2023.docx")</f>
        <v/>
      </c>
      <c r="W15">
        <f>HYPERLINK("https://klasma.github.io/Logging_TIMRA/klagomålsmail/A 17217-2023.docx")</f>
        <v/>
      </c>
      <c r="X15">
        <f>HYPERLINK("https://klasma.github.io/Logging_TIMRA/tillsyn/A 17217-2023.docx")</f>
        <v/>
      </c>
      <c r="Y15">
        <f>HYPERLINK("https://klasma.github.io/Logging_TIMRA/tillsynsmail/A 17217-2023.docx")</f>
        <v/>
      </c>
    </row>
    <row r="16" ht="15" customHeight="1">
      <c r="A16" t="inlineStr">
        <is>
          <t>A 37799-2023</t>
        </is>
      </c>
      <c r="B16" s="1" t="n">
        <v>45159</v>
      </c>
      <c r="C16" s="1" t="n">
        <v>45184</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f>
        <v/>
      </c>
      <c r="T16">
        <f>HYPERLINK("https://klasma.github.io/Logging_TIMRA/kartor/A 37799-2023.png")</f>
        <v/>
      </c>
      <c r="V16">
        <f>HYPERLINK("https://klasma.github.io/Logging_TIMRA/klagomål/A 37799-2023.docx")</f>
        <v/>
      </c>
      <c r="W16">
        <f>HYPERLINK("https://klasma.github.io/Logging_TIMRA/klagomålsmail/A 37799-2023.docx")</f>
        <v/>
      </c>
      <c r="X16">
        <f>HYPERLINK("https://klasma.github.io/Logging_TIMRA/tillsyn/A 37799-2023.docx")</f>
        <v/>
      </c>
      <c r="Y16">
        <f>HYPERLINK("https://klasma.github.io/Logging_TIMRA/tillsynsmail/A 37799-2023.docx")</f>
        <v/>
      </c>
    </row>
    <row r="17" ht="15" customHeight="1">
      <c r="A17" t="inlineStr">
        <is>
          <t>A 18510-2021</t>
        </is>
      </c>
      <c r="B17" s="1" t="n">
        <v>44306</v>
      </c>
      <c r="C17" s="1" t="n">
        <v>45184</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f>
        <v/>
      </c>
      <c r="T17">
        <f>HYPERLINK("https://klasma.github.io/Logging_TIMRA/kartor/A 18510-2021.png")</f>
        <v/>
      </c>
      <c r="V17">
        <f>HYPERLINK("https://klasma.github.io/Logging_TIMRA/klagomål/A 18510-2021.docx")</f>
        <v/>
      </c>
      <c r="W17">
        <f>HYPERLINK("https://klasma.github.io/Logging_TIMRA/klagomålsmail/A 18510-2021.docx")</f>
        <v/>
      </c>
      <c r="X17">
        <f>HYPERLINK("https://klasma.github.io/Logging_TIMRA/tillsyn/A 18510-2021.docx")</f>
        <v/>
      </c>
      <c r="Y17">
        <f>HYPERLINK("https://klasma.github.io/Logging_TIMRA/tillsynsmail/A 18510-2021.docx")</f>
        <v/>
      </c>
    </row>
    <row r="18" ht="15" customHeight="1">
      <c r="A18" t="inlineStr">
        <is>
          <t>A 42284-2022</t>
        </is>
      </c>
      <c r="B18" s="1" t="n">
        <v>44830</v>
      </c>
      <c r="C18" s="1" t="n">
        <v>45184</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f>
        <v/>
      </c>
      <c r="T18">
        <f>HYPERLINK("https://klasma.github.io/Logging_TIMRA/kartor/A 42284-2022.png")</f>
        <v/>
      </c>
      <c r="V18">
        <f>HYPERLINK("https://klasma.github.io/Logging_TIMRA/klagomål/A 42284-2022.docx")</f>
        <v/>
      </c>
      <c r="W18">
        <f>HYPERLINK("https://klasma.github.io/Logging_TIMRA/klagomålsmail/A 42284-2022.docx")</f>
        <v/>
      </c>
      <c r="X18">
        <f>HYPERLINK("https://klasma.github.io/Logging_TIMRA/tillsyn/A 42284-2022.docx")</f>
        <v/>
      </c>
      <c r="Y18">
        <f>HYPERLINK("https://klasma.github.io/Logging_TIMRA/tillsynsmail/A 42284-2022.docx")</f>
        <v/>
      </c>
    </row>
    <row r="19" ht="15" customHeight="1">
      <c r="A19" t="inlineStr">
        <is>
          <t>A 42285-2022</t>
        </is>
      </c>
      <c r="B19" s="1" t="n">
        <v>44830</v>
      </c>
      <c r="C19" s="1" t="n">
        <v>45184</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f>
        <v/>
      </c>
      <c r="T19">
        <f>HYPERLINK("https://klasma.github.io/Logging_TIMRA/kartor/A 42285-2022.png")</f>
        <v/>
      </c>
      <c r="V19">
        <f>HYPERLINK("https://klasma.github.io/Logging_TIMRA/klagomål/A 42285-2022.docx")</f>
        <v/>
      </c>
      <c r="W19">
        <f>HYPERLINK("https://klasma.github.io/Logging_TIMRA/klagomålsmail/A 42285-2022.docx")</f>
        <v/>
      </c>
      <c r="X19">
        <f>HYPERLINK("https://klasma.github.io/Logging_TIMRA/tillsyn/A 42285-2022.docx")</f>
        <v/>
      </c>
      <c r="Y19">
        <f>HYPERLINK("https://klasma.github.io/Logging_TIMRA/tillsynsmail/A 42285-2022.docx")</f>
        <v/>
      </c>
    </row>
    <row r="20" ht="15" customHeight="1">
      <c r="A20" t="inlineStr">
        <is>
          <t>A 42283-2022</t>
        </is>
      </c>
      <c r="B20" s="1" t="n">
        <v>44830</v>
      </c>
      <c r="C20" s="1" t="n">
        <v>45184</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f>
        <v/>
      </c>
      <c r="T20">
        <f>HYPERLINK("https://klasma.github.io/Logging_TIMRA/kartor/A 42283-2022.png")</f>
        <v/>
      </c>
      <c r="V20">
        <f>HYPERLINK("https://klasma.github.io/Logging_TIMRA/klagomål/A 42283-2022.docx")</f>
        <v/>
      </c>
      <c r="W20">
        <f>HYPERLINK("https://klasma.github.io/Logging_TIMRA/klagomålsmail/A 42283-2022.docx")</f>
        <v/>
      </c>
      <c r="X20">
        <f>HYPERLINK("https://klasma.github.io/Logging_TIMRA/tillsyn/A 42283-2022.docx")</f>
        <v/>
      </c>
      <c r="Y20">
        <f>HYPERLINK("https://klasma.github.io/Logging_TIMRA/tillsynsmail/A 42283-2022.docx")</f>
        <v/>
      </c>
    </row>
    <row r="21" ht="15" customHeight="1">
      <c r="A21" t="inlineStr">
        <is>
          <t>A 42889-2022</t>
        </is>
      </c>
      <c r="B21" s="1" t="n">
        <v>44832</v>
      </c>
      <c r="C21" s="1" t="n">
        <v>45184</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f>
        <v/>
      </c>
      <c r="T21">
        <f>HYPERLINK("https://klasma.github.io/Logging_TIMRA/kartor/A 42889-2022.png")</f>
        <v/>
      </c>
      <c r="V21">
        <f>HYPERLINK("https://klasma.github.io/Logging_TIMRA/klagomål/A 42889-2022.docx")</f>
        <v/>
      </c>
      <c r="W21">
        <f>HYPERLINK("https://klasma.github.io/Logging_TIMRA/klagomålsmail/A 42889-2022.docx")</f>
        <v/>
      </c>
      <c r="X21">
        <f>HYPERLINK("https://klasma.github.io/Logging_TIMRA/tillsyn/A 42889-2022.docx")</f>
        <v/>
      </c>
      <c r="Y21">
        <f>HYPERLINK("https://klasma.github.io/Logging_TIMRA/tillsynsmail/A 42889-2022.docx")</f>
        <v/>
      </c>
    </row>
    <row r="22" ht="15" customHeight="1">
      <c r="A22" t="inlineStr">
        <is>
          <t>A 49202-2022</t>
        </is>
      </c>
      <c r="B22" s="1" t="n">
        <v>44860</v>
      </c>
      <c r="C22" s="1" t="n">
        <v>45184</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f>
        <v/>
      </c>
      <c r="T22">
        <f>HYPERLINK("https://klasma.github.io/Logging_TIMRA/kartor/A 49202-2022.png")</f>
        <v/>
      </c>
      <c r="V22">
        <f>HYPERLINK("https://klasma.github.io/Logging_TIMRA/klagomål/A 49202-2022.docx")</f>
        <v/>
      </c>
      <c r="W22">
        <f>HYPERLINK("https://klasma.github.io/Logging_TIMRA/klagomålsmail/A 49202-2022.docx")</f>
        <v/>
      </c>
      <c r="X22">
        <f>HYPERLINK("https://klasma.github.io/Logging_TIMRA/tillsyn/A 49202-2022.docx")</f>
        <v/>
      </c>
      <c r="Y22">
        <f>HYPERLINK("https://klasma.github.io/Logging_TIMRA/tillsynsmail/A 49202-2022.docx")</f>
        <v/>
      </c>
    </row>
    <row r="23" ht="15" customHeight="1">
      <c r="A23" t="inlineStr">
        <is>
          <t>A 24539-2023</t>
        </is>
      </c>
      <c r="B23" s="1" t="n">
        <v>45082</v>
      </c>
      <c r="C23" s="1" t="n">
        <v>45184</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f>
        <v/>
      </c>
      <c r="T23">
        <f>HYPERLINK("https://klasma.github.io/Logging_TIMRA/kartor/A 24539-2023.png")</f>
        <v/>
      </c>
      <c r="U23">
        <f>HYPERLINK("https://klasma.github.io/Logging_TIMRA/knärot/A 24539-2023.png")</f>
        <v/>
      </c>
      <c r="V23">
        <f>HYPERLINK("https://klasma.github.io/Logging_TIMRA/klagomål/A 24539-2023.docx")</f>
        <v/>
      </c>
      <c r="W23">
        <f>HYPERLINK("https://klasma.github.io/Logging_TIMRA/klagomålsmail/A 24539-2023.docx")</f>
        <v/>
      </c>
      <c r="X23">
        <f>HYPERLINK("https://klasma.github.io/Logging_TIMRA/tillsyn/A 24539-2023.docx")</f>
        <v/>
      </c>
      <c r="Y23">
        <f>HYPERLINK("https://klasma.github.io/Logging_TIMRA/tillsynsmail/A 24539-2023.docx")</f>
        <v/>
      </c>
    </row>
    <row r="24" ht="15" customHeight="1">
      <c r="A24" t="inlineStr">
        <is>
          <t>A 35003-2023</t>
        </is>
      </c>
      <c r="B24" s="1" t="n">
        <v>45142</v>
      </c>
      <c r="C24" s="1" t="n">
        <v>45184</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f>
        <v/>
      </c>
      <c r="T24">
        <f>HYPERLINK("https://klasma.github.io/Logging_TIMRA/kartor/A 35003-2023.png")</f>
        <v/>
      </c>
      <c r="V24">
        <f>HYPERLINK("https://klasma.github.io/Logging_TIMRA/klagomål/A 35003-2023.docx")</f>
        <v/>
      </c>
      <c r="W24">
        <f>HYPERLINK("https://klasma.github.io/Logging_TIMRA/klagomålsmail/A 35003-2023.docx")</f>
        <v/>
      </c>
      <c r="X24">
        <f>HYPERLINK("https://klasma.github.io/Logging_TIMRA/tillsyn/A 35003-2023.docx")</f>
        <v/>
      </c>
      <c r="Y24">
        <f>HYPERLINK("https://klasma.github.io/Logging_TIMRA/tillsynsmail/A 35003-2023.docx")</f>
        <v/>
      </c>
    </row>
    <row r="25" ht="15" customHeight="1">
      <c r="A25" t="inlineStr">
        <is>
          <t>A 16852-2019</t>
        </is>
      </c>
      <c r="B25" s="1" t="n">
        <v>43549</v>
      </c>
      <c r="C25" s="1" t="n">
        <v>45184</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f>
        <v/>
      </c>
      <c r="T25">
        <f>HYPERLINK("https://klasma.github.io/Logging_TIMRA/kartor/A 16852-2019.png")</f>
        <v/>
      </c>
      <c r="V25">
        <f>HYPERLINK("https://klasma.github.io/Logging_TIMRA/klagomål/A 16852-2019.docx")</f>
        <v/>
      </c>
      <c r="W25">
        <f>HYPERLINK("https://klasma.github.io/Logging_TIMRA/klagomålsmail/A 16852-2019.docx")</f>
        <v/>
      </c>
      <c r="X25">
        <f>HYPERLINK("https://klasma.github.io/Logging_TIMRA/tillsyn/A 16852-2019.docx")</f>
        <v/>
      </c>
      <c r="Y25">
        <f>HYPERLINK("https://klasma.github.io/Logging_TIMRA/tillsynsmail/A 16852-2019.docx")</f>
        <v/>
      </c>
    </row>
    <row r="26" ht="15" customHeight="1">
      <c r="A26" t="inlineStr">
        <is>
          <t>A 16858-2019</t>
        </is>
      </c>
      <c r="B26" s="1" t="n">
        <v>43549</v>
      </c>
      <c r="C26" s="1" t="n">
        <v>45184</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f>
        <v/>
      </c>
      <c r="T26">
        <f>HYPERLINK("https://klasma.github.io/Logging_TIMRA/kartor/A 16858-2019.png")</f>
        <v/>
      </c>
      <c r="V26">
        <f>HYPERLINK("https://klasma.github.io/Logging_TIMRA/klagomål/A 16858-2019.docx")</f>
        <v/>
      </c>
      <c r="W26">
        <f>HYPERLINK("https://klasma.github.io/Logging_TIMRA/klagomålsmail/A 16858-2019.docx")</f>
        <v/>
      </c>
      <c r="X26">
        <f>HYPERLINK("https://klasma.github.io/Logging_TIMRA/tillsyn/A 16858-2019.docx")</f>
        <v/>
      </c>
      <c r="Y26">
        <f>HYPERLINK("https://klasma.github.io/Logging_TIMRA/tillsynsmail/A 16858-2019.docx")</f>
        <v/>
      </c>
    </row>
    <row r="27" ht="15" customHeight="1">
      <c r="A27" t="inlineStr">
        <is>
          <t>A 66710-2019</t>
        </is>
      </c>
      <c r="B27" s="1" t="n">
        <v>43809</v>
      </c>
      <c r="C27" s="1" t="n">
        <v>45184</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f>
        <v/>
      </c>
      <c r="T27">
        <f>HYPERLINK("https://klasma.github.io/Logging_TIMRA/kartor/A 66710-2019.png")</f>
        <v/>
      </c>
      <c r="V27">
        <f>HYPERLINK("https://klasma.github.io/Logging_TIMRA/klagomål/A 66710-2019.docx")</f>
        <v/>
      </c>
      <c r="W27">
        <f>HYPERLINK("https://klasma.github.io/Logging_TIMRA/klagomålsmail/A 66710-2019.docx")</f>
        <v/>
      </c>
      <c r="X27">
        <f>HYPERLINK("https://klasma.github.io/Logging_TIMRA/tillsyn/A 66710-2019.docx")</f>
        <v/>
      </c>
      <c r="Y27">
        <f>HYPERLINK("https://klasma.github.io/Logging_TIMRA/tillsynsmail/A 66710-2019.docx")</f>
        <v/>
      </c>
    </row>
    <row r="28" ht="15" customHeight="1">
      <c r="A28" t="inlineStr">
        <is>
          <t>A 24277-2020</t>
        </is>
      </c>
      <c r="B28" s="1" t="n">
        <v>43971</v>
      </c>
      <c r="C28" s="1" t="n">
        <v>45184</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f>
        <v/>
      </c>
      <c r="T28">
        <f>HYPERLINK("https://klasma.github.io/Logging_TIMRA/kartor/A 24277-2020.png")</f>
        <v/>
      </c>
      <c r="V28">
        <f>HYPERLINK("https://klasma.github.io/Logging_TIMRA/klagomål/A 24277-2020.docx")</f>
        <v/>
      </c>
      <c r="W28">
        <f>HYPERLINK("https://klasma.github.io/Logging_TIMRA/klagomålsmail/A 24277-2020.docx")</f>
        <v/>
      </c>
      <c r="X28">
        <f>HYPERLINK("https://klasma.github.io/Logging_TIMRA/tillsyn/A 24277-2020.docx")</f>
        <v/>
      </c>
      <c r="Y28">
        <f>HYPERLINK("https://klasma.github.io/Logging_TIMRA/tillsynsmail/A 24277-2020.docx")</f>
        <v/>
      </c>
    </row>
    <row r="29" ht="15" customHeight="1">
      <c r="A29" t="inlineStr">
        <is>
          <t>A 27879-2020</t>
        </is>
      </c>
      <c r="B29" s="1" t="n">
        <v>43994</v>
      </c>
      <c r="C29" s="1" t="n">
        <v>45184</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f>
        <v/>
      </c>
      <c r="T29">
        <f>HYPERLINK("https://klasma.github.io/Logging_TIMRA/kartor/A 27879-2020.png")</f>
        <v/>
      </c>
      <c r="V29">
        <f>HYPERLINK("https://klasma.github.io/Logging_TIMRA/klagomål/A 27879-2020.docx")</f>
        <v/>
      </c>
      <c r="W29">
        <f>HYPERLINK("https://klasma.github.io/Logging_TIMRA/klagomålsmail/A 27879-2020.docx")</f>
        <v/>
      </c>
      <c r="X29">
        <f>HYPERLINK("https://klasma.github.io/Logging_TIMRA/tillsyn/A 27879-2020.docx")</f>
        <v/>
      </c>
      <c r="Y29">
        <f>HYPERLINK("https://klasma.github.io/Logging_TIMRA/tillsynsmail/A 27879-2020.docx")</f>
        <v/>
      </c>
    </row>
    <row r="30" ht="15" customHeight="1">
      <c r="A30" t="inlineStr">
        <is>
          <t>A 40407-2020</t>
        </is>
      </c>
      <c r="B30" s="1" t="n">
        <v>44068</v>
      </c>
      <c r="C30" s="1" t="n">
        <v>45184</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f>
        <v/>
      </c>
      <c r="T30">
        <f>HYPERLINK("https://klasma.github.io/Logging_TIMRA/kartor/A 40407-2020.png")</f>
        <v/>
      </c>
      <c r="V30">
        <f>HYPERLINK("https://klasma.github.io/Logging_TIMRA/klagomål/A 40407-2020.docx")</f>
        <v/>
      </c>
      <c r="W30">
        <f>HYPERLINK("https://klasma.github.io/Logging_TIMRA/klagomålsmail/A 40407-2020.docx")</f>
        <v/>
      </c>
      <c r="X30">
        <f>HYPERLINK("https://klasma.github.io/Logging_TIMRA/tillsyn/A 40407-2020.docx")</f>
        <v/>
      </c>
      <c r="Y30">
        <f>HYPERLINK("https://klasma.github.io/Logging_TIMRA/tillsynsmail/A 40407-2020.docx")</f>
        <v/>
      </c>
    </row>
    <row r="31" ht="15" customHeight="1">
      <c r="A31" t="inlineStr">
        <is>
          <t>A 69202-2020</t>
        </is>
      </c>
      <c r="B31" s="1" t="n">
        <v>44191</v>
      </c>
      <c r="C31" s="1" t="n">
        <v>45184</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f>
        <v/>
      </c>
      <c r="T31">
        <f>HYPERLINK("https://klasma.github.io/Logging_TIMRA/kartor/A 69202-2020.png")</f>
        <v/>
      </c>
      <c r="V31">
        <f>HYPERLINK("https://klasma.github.io/Logging_TIMRA/klagomål/A 69202-2020.docx")</f>
        <v/>
      </c>
      <c r="W31">
        <f>HYPERLINK("https://klasma.github.io/Logging_TIMRA/klagomålsmail/A 69202-2020.docx")</f>
        <v/>
      </c>
      <c r="X31">
        <f>HYPERLINK("https://klasma.github.io/Logging_TIMRA/tillsyn/A 69202-2020.docx")</f>
        <v/>
      </c>
      <c r="Y31">
        <f>HYPERLINK("https://klasma.github.io/Logging_TIMRA/tillsynsmail/A 69202-2020.docx")</f>
        <v/>
      </c>
    </row>
    <row r="32" ht="15" customHeight="1">
      <c r="A32" t="inlineStr">
        <is>
          <t>A 18969-2021</t>
        </is>
      </c>
      <c r="B32" s="1" t="n">
        <v>44308</v>
      </c>
      <c r="C32" s="1" t="n">
        <v>45184</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f>
        <v/>
      </c>
      <c r="T32">
        <f>HYPERLINK("https://klasma.github.io/Logging_TIMRA/kartor/A 18969-2021.png")</f>
        <v/>
      </c>
      <c r="V32">
        <f>HYPERLINK("https://klasma.github.io/Logging_TIMRA/klagomål/A 18969-2021.docx")</f>
        <v/>
      </c>
      <c r="W32">
        <f>HYPERLINK("https://klasma.github.io/Logging_TIMRA/klagomålsmail/A 18969-2021.docx")</f>
        <v/>
      </c>
      <c r="X32">
        <f>HYPERLINK("https://klasma.github.io/Logging_TIMRA/tillsyn/A 18969-2021.docx")</f>
        <v/>
      </c>
      <c r="Y32">
        <f>HYPERLINK("https://klasma.github.io/Logging_TIMRA/tillsynsmail/A 18969-2021.docx")</f>
        <v/>
      </c>
    </row>
    <row r="33" ht="15" customHeight="1">
      <c r="A33" t="inlineStr">
        <is>
          <t>A 12753-2022</t>
        </is>
      </c>
      <c r="B33" s="1" t="n">
        <v>44641</v>
      </c>
      <c r="C33" s="1" t="n">
        <v>45184</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f>
        <v/>
      </c>
      <c r="T33">
        <f>HYPERLINK("https://klasma.github.io/Logging_TIMRA/kartor/A 12753-2022.png")</f>
        <v/>
      </c>
      <c r="V33">
        <f>HYPERLINK("https://klasma.github.io/Logging_TIMRA/klagomål/A 12753-2022.docx")</f>
        <v/>
      </c>
      <c r="W33">
        <f>HYPERLINK("https://klasma.github.io/Logging_TIMRA/klagomålsmail/A 12753-2022.docx")</f>
        <v/>
      </c>
      <c r="X33">
        <f>HYPERLINK("https://klasma.github.io/Logging_TIMRA/tillsyn/A 12753-2022.docx")</f>
        <v/>
      </c>
      <c r="Y33">
        <f>HYPERLINK("https://klasma.github.io/Logging_TIMRA/tillsynsmail/A 12753-2022.docx")</f>
        <v/>
      </c>
    </row>
    <row r="34" ht="15" customHeight="1">
      <c r="A34" t="inlineStr">
        <is>
          <t>A 12785-2022</t>
        </is>
      </c>
      <c r="B34" s="1" t="n">
        <v>44641</v>
      </c>
      <c r="C34" s="1" t="n">
        <v>45184</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f>
        <v/>
      </c>
      <c r="T34">
        <f>HYPERLINK("https://klasma.github.io/Logging_TIMRA/kartor/A 12785-2022.png")</f>
        <v/>
      </c>
      <c r="V34">
        <f>HYPERLINK("https://klasma.github.io/Logging_TIMRA/klagomål/A 12785-2022.docx")</f>
        <v/>
      </c>
      <c r="W34">
        <f>HYPERLINK("https://klasma.github.io/Logging_TIMRA/klagomålsmail/A 12785-2022.docx")</f>
        <v/>
      </c>
      <c r="X34">
        <f>HYPERLINK("https://klasma.github.io/Logging_TIMRA/tillsyn/A 12785-2022.docx")</f>
        <v/>
      </c>
      <c r="Y34">
        <f>HYPERLINK("https://klasma.github.io/Logging_TIMRA/tillsynsmail/A 12785-2022.docx")</f>
        <v/>
      </c>
    </row>
    <row r="35" ht="15" customHeight="1">
      <c r="A35" t="inlineStr">
        <is>
          <t>A 23222-2022</t>
        </is>
      </c>
      <c r="B35" s="1" t="n">
        <v>44719</v>
      </c>
      <c r="C35" s="1" t="n">
        <v>45184</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f>
        <v/>
      </c>
      <c r="T35">
        <f>HYPERLINK("https://klasma.github.io/Logging_TIMRA/kartor/A 23222-2022.png")</f>
        <v/>
      </c>
      <c r="V35">
        <f>HYPERLINK("https://klasma.github.io/Logging_TIMRA/klagomål/A 23222-2022.docx")</f>
        <v/>
      </c>
      <c r="W35">
        <f>HYPERLINK("https://klasma.github.io/Logging_TIMRA/klagomålsmail/A 23222-2022.docx")</f>
        <v/>
      </c>
      <c r="X35">
        <f>HYPERLINK("https://klasma.github.io/Logging_TIMRA/tillsyn/A 23222-2022.docx")</f>
        <v/>
      </c>
      <c r="Y35">
        <f>HYPERLINK("https://klasma.github.io/Logging_TIMRA/tillsynsmail/A 23222-2022.docx")</f>
        <v/>
      </c>
    </row>
    <row r="36" ht="15" customHeight="1">
      <c r="A36" t="inlineStr">
        <is>
          <t>A 57242-2022</t>
        </is>
      </c>
      <c r="B36" s="1" t="n">
        <v>44889</v>
      </c>
      <c r="C36" s="1" t="n">
        <v>45184</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f>
        <v/>
      </c>
      <c r="T36">
        <f>HYPERLINK("https://klasma.github.io/Logging_TIMRA/kartor/A 57242-2022.png")</f>
        <v/>
      </c>
      <c r="V36">
        <f>HYPERLINK("https://klasma.github.io/Logging_TIMRA/klagomål/A 57242-2022.docx")</f>
        <v/>
      </c>
      <c r="W36">
        <f>HYPERLINK("https://klasma.github.io/Logging_TIMRA/klagomålsmail/A 57242-2022.docx")</f>
        <v/>
      </c>
      <c r="X36">
        <f>HYPERLINK("https://klasma.github.io/Logging_TIMRA/tillsyn/A 57242-2022.docx")</f>
        <v/>
      </c>
      <c r="Y36">
        <f>HYPERLINK("https://klasma.github.io/Logging_TIMRA/tillsynsmail/A 57242-2022.docx")</f>
        <v/>
      </c>
    </row>
    <row r="37" ht="15" customHeight="1">
      <c r="A37" t="inlineStr">
        <is>
          <t>A 10313-2023</t>
        </is>
      </c>
      <c r="B37" s="1" t="n">
        <v>44986</v>
      </c>
      <c r="C37" s="1" t="n">
        <v>45184</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f>
        <v/>
      </c>
      <c r="T37">
        <f>HYPERLINK("https://klasma.github.io/Logging_TIMRA/kartor/A 10313-2023.png")</f>
        <v/>
      </c>
      <c r="V37">
        <f>HYPERLINK("https://klasma.github.io/Logging_TIMRA/klagomål/A 10313-2023.docx")</f>
        <v/>
      </c>
      <c r="W37">
        <f>HYPERLINK("https://klasma.github.io/Logging_TIMRA/klagomålsmail/A 10313-2023.docx")</f>
        <v/>
      </c>
      <c r="X37">
        <f>HYPERLINK("https://klasma.github.io/Logging_TIMRA/tillsyn/A 10313-2023.docx")</f>
        <v/>
      </c>
      <c r="Y37">
        <f>HYPERLINK("https://klasma.github.io/Logging_TIMRA/tillsynsmail/A 10313-2023.docx")</f>
        <v/>
      </c>
    </row>
    <row r="38" ht="15" customHeight="1">
      <c r="A38" t="inlineStr">
        <is>
          <t>A 33330-2023</t>
        </is>
      </c>
      <c r="B38" s="1" t="n">
        <v>45127</v>
      </c>
      <c r="C38" s="1" t="n">
        <v>45184</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f>
        <v/>
      </c>
      <c r="T38">
        <f>HYPERLINK("https://klasma.github.io/Logging_TIMRA/kartor/A 33330-2023.png")</f>
        <v/>
      </c>
      <c r="V38">
        <f>HYPERLINK("https://klasma.github.io/Logging_TIMRA/klagomål/A 33330-2023.docx")</f>
        <v/>
      </c>
      <c r="W38">
        <f>HYPERLINK("https://klasma.github.io/Logging_TIMRA/klagomålsmail/A 33330-2023.docx")</f>
        <v/>
      </c>
      <c r="X38">
        <f>HYPERLINK("https://klasma.github.io/Logging_TIMRA/tillsyn/A 33330-2023.docx")</f>
        <v/>
      </c>
      <c r="Y38">
        <f>HYPERLINK("https://klasma.github.io/Logging_TIMRA/tillsynsmail/A 33330-2023.docx")</f>
        <v/>
      </c>
    </row>
    <row r="39" ht="15" customHeight="1">
      <c r="A39" t="inlineStr">
        <is>
          <t>A 33503-2023</t>
        </is>
      </c>
      <c r="B39" s="1" t="n">
        <v>45131</v>
      </c>
      <c r="C39" s="1" t="n">
        <v>45184</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f>
        <v/>
      </c>
      <c r="T39">
        <f>HYPERLINK("https://klasma.github.io/Logging_TIMRA/kartor/A 33503-2023.png")</f>
        <v/>
      </c>
      <c r="V39">
        <f>HYPERLINK("https://klasma.github.io/Logging_TIMRA/klagomål/A 33503-2023.docx")</f>
        <v/>
      </c>
      <c r="W39">
        <f>HYPERLINK("https://klasma.github.io/Logging_TIMRA/klagomålsmail/A 33503-2023.docx")</f>
        <v/>
      </c>
      <c r="X39">
        <f>HYPERLINK("https://klasma.github.io/Logging_TIMRA/tillsyn/A 33503-2023.docx")</f>
        <v/>
      </c>
      <c r="Y39">
        <f>HYPERLINK("https://klasma.github.io/Logging_TIMRA/tillsynsmail/A 33503-2023.docx")</f>
        <v/>
      </c>
    </row>
    <row r="40" ht="15" customHeight="1">
      <c r="A40" t="inlineStr">
        <is>
          <t>A 54637-2018</t>
        </is>
      </c>
      <c r="B40" s="1" t="n">
        <v>43389</v>
      </c>
      <c r="C40" s="1" t="n">
        <v>45184</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45184</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45184</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45184</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45184</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45184</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45184</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45184</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45184</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45184</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45184</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45184</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45184</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45184</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45184</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45184</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45184</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45184</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45184</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45184</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45184</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45184</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45184</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45184</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45184</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45184</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45184</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45184</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45184</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45184</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45184</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45184</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45184</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45184</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45184</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45184</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45184</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45184</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45184</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45184</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45184</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45184</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45184</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45184</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45184</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45184</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45184</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45184</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45184</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45184</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45184</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45184</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45184</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45184</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45184</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45184</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45184</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45184</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45184</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45184</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45184</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45184</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45184</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45184</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45184</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45184</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45184</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45184</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45184</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45184</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45184</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45184</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45184</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45184</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45184</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45184</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45184</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45184</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45184</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45184</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45184</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45184</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45184</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45184</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45184</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45184</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45184</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45184</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45184</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45184</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45184</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45184</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45184</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45184</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45184</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45184</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45184</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45184</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45184</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45184</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45184</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45184</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45184</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45184</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45184</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45184</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45184</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45184</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45184</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45184</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45184</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45184</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45184</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45184</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45184</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45184</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45184</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45184</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45184</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45184</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45184</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45184</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45184</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45184</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45184</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45184</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45184</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45184</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45184</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45184</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45184</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45184</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45184</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45184</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45184</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45184</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45184</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45184</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45184</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45184</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45184</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45184</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45184</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45184</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45184</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45184</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45184</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45184</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45184</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45184</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45184</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45184</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45184</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45184</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45184</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45184</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45184</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45184</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45184</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45184</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45184</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45184</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45184</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45184</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45184</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45184</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45184</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45184</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45184</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45184</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45184</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45184</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45184</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45184</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45184</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45184</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45184</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45184</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45184</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45184</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45184</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45184</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45184</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45184</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45184</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45184</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45184</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45184</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45184</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45184</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45184</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45184</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45184</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45184</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45184</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45184</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45184</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45184</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45184</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45184</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45184</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45184</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45184</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45184</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45184</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45184</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45184</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45184</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45184</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45184</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45184</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45184</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45184</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45184</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45184</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45184</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45184</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45184</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45184</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45184</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45184</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45184</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45184</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45184</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45184</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45184</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45184</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45184</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45184</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45184</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45184</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45184</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45184</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45184</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45184</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45184</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45184</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45184</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45184</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45184</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45184</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45184</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45184</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45184</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45184</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45184</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45184</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45184</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45184</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45184</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45184</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45184</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45184</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45184</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45184</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45184</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45184</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45184</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45184</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45184</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45184</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45184</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45184</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45184</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45184</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45184</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45184</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45184</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45184</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45184</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45184</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45184</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45184</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45184</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45184</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45184</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45184</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45184</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45184</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45184</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45184</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45184</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45184</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45184</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45184</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45184</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45184</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45184</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45184</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45184</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45184</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45184</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45184</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45184</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45184</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45184</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45184</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45184</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45184</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45184</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45184</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45184</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45184</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45184</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45184</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45184</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45184</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45184</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45184</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45184</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45184</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45184</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45184</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45184</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45184</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45184</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45184</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45184</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45184</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45184</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45184</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45184</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45184</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45184</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45184</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45184</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45184</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45184</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45184</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45184</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45184</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45184</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45184</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45184</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45184</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45184</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45184</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45184</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45184</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45184</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45184</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45184</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45184</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45184</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45184</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45184</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45184</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45184</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45184</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45184</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45184</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45184</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45184</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45184</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45184</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45184</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45184</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ht="15" customHeight="1">
      <c r="A397" t="inlineStr">
        <is>
          <t>A 39693-2023</t>
        </is>
      </c>
      <c r="B397" s="1" t="n">
        <v>45166</v>
      </c>
      <c r="C397" s="1" t="n">
        <v>45184</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row r="398" ht="15" customHeight="1">
      <c r="A398" t="inlineStr">
        <is>
          <t>A 42513-2023</t>
        </is>
      </c>
      <c r="B398" s="1" t="n">
        <v>45180</v>
      </c>
      <c r="C398" s="1" t="n">
        <v>45184</v>
      </c>
      <c r="D398" t="inlineStr">
        <is>
          <t>VÄSTERNORRLANDS LÄN</t>
        </is>
      </c>
      <c r="E398" t="inlineStr">
        <is>
          <t>TIMRÅ</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42516-2023</t>
        </is>
      </c>
      <c r="B399" s="1" t="n">
        <v>45180</v>
      </c>
      <c r="C399" s="1" t="n">
        <v>45184</v>
      </c>
      <c r="D399" t="inlineStr">
        <is>
          <t>VÄSTERNORRLANDS LÄN</t>
        </is>
      </c>
      <c r="E399" t="inlineStr">
        <is>
          <t>TIMRÅ</t>
        </is>
      </c>
      <c r="F399" t="inlineStr">
        <is>
          <t>SCA</t>
        </is>
      </c>
      <c r="G399" t="n">
        <v>2.7</v>
      </c>
      <c r="H399" t="n">
        <v>0</v>
      </c>
      <c r="I399" t="n">
        <v>0</v>
      </c>
      <c r="J399" t="n">
        <v>0</v>
      </c>
      <c r="K399" t="n">
        <v>0</v>
      </c>
      <c r="L399" t="n">
        <v>0</v>
      </c>
      <c r="M399" t="n">
        <v>0</v>
      </c>
      <c r="N399" t="n">
        <v>0</v>
      </c>
      <c r="O399" t="n">
        <v>0</v>
      </c>
      <c r="P399" t="n">
        <v>0</v>
      </c>
      <c r="Q399" t="n">
        <v>0</v>
      </c>
      <c r="R399" s="2" t="inlineStr"/>
    </row>
    <row r="400">
      <c r="A400" t="inlineStr">
        <is>
          <t>A 43128-2023</t>
        </is>
      </c>
      <c r="B400" s="1" t="n">
        <v>45182</v>
      </c>
      <c r="C400" s="1" t="n">
        <v>45184</v>
      </c>
      <c r="D400" t="inlineStr">
        <is>
          <t>VÄSTERNORRLANDS LÄN</t>
        </is>
      </c>
      <c r="E400" t="inlineStr">
        <is>
          <t>TIMRÅ</t>
        </is>
      </c>
      <c r="F400" t="inlineStr">
        <is>
          <t>SCA</t>
        </is>
      </c>
      <c r="G400" t="n">
        <v>0.8</v>
      </c>
      <c r="H400" t="n">
        <v>0</v>
      </c>
      <c r="I400" t="n">
        <v>0</v>
      </c>
      <c r="J400" t="n">
        <v>0</v>
      </c>
      <c r="K400" t="n">
        <v>0</v>
      </c>
      <c r="L400" t="n">
        <v>0</v>
      </c>
      <c r="M400" t="n">
        <v>0</v>
      </c>
      <c r="N400" t="n">
        <v>0</v>
      </c>
      <c r="O400" t="n">
        <v>0</v>
      </c>
      <c r="P400" t="n">
        <v>0</v>
      </c>
      <c r="Q400" t="n">
        <v>0</v>
      </c>
      <c r="R4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2023-09-15T06:04:28Z</dcterms:created>
  <dcterms:modified xmlns:dcterms="http://purl.org/dc/terms/" xmlns:xsi="http://www.w3.org/2001/XMLSchema-instance" xsi:type="dcterms:W3CDTF">2023-09-15T06:04:28Z</dcterms:modified>
</cp:coreProperties>
</file>