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29860-2022</t>
        </is>
      </c>
      <c r="B2" s="1" t="n">
        <v>44756</v>
      </c>
      <c r="C2" s="1" t="n">
        <v>45179</v>
      </c>
      <c r="D2" t="inlineStr">
        <is>
          <t>SKÅNE LÄN</t>
        </is>
      </c>
      <c r="E2" t="inlineStr">
        <is>
          <t>TOMELILLA</t>
        </is>
      </c>
      <c r="G2" t="n">
        <v>14.1</v>
      </c>
      <c r="H2" t="n">
        <v>1</v>
      </c>
      <c r="I2" t="n">
        <v>4</v>
      </c>
      <c r="J2" t="n">
        <v>6</v>
      </c>
      <c r="K2" t="n">
        <v>2</v>
      </c>
      <c r="L2" t="n">
        <v>2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Ask
Askvårtlav
Fläcklungört
Mulmknäppare
Bokvårtlav
Desmeknopp
Hålnunneört
Jordtistel
Sommarfibbla
Stiftklotterlav
Grå skärelav
Guldlockmossa
Rikfruktig blemlav
Strävlosta
Sankt pers nycklar</t>
        </is>
      </c>
      <c r="S2">
        <f>HYPERLINK("https://klasma.github.io/Logging_TOMELILLA/artfynd/A 29860-2022.xlsx")</f>
        <v/>
      </c>
      <c r="T2">
        <f>HYPERLINK("https://klasma.github.io/Logging_TOMELILLA/kartor/A 29860-2022.png")</f>
        <v/>
      </c>
      <c r="V2">
        <f>HYPERLINK("https://klasma.github.io/Logging_TOMELILLA/klagomål/A 29860-2022.docx")</f>
        <v/>
      </c>
      <c r="W2">
        <f>HYPERLINK("https://klasma.github.io/Logging_TOMELILLA/klagomålsmail/A 29860-2022.docx")</f>
        <v/>
      </c>
      <c r="X2">
        <f>HYPERLINK("https://klasma.github.io/Logging_TOMELILLA/tillsyn/A 29860-2022.docx")</f>
        <v/>
      </c>
      <c r="Y2">
        <f>HYPERLINK("https://klasma.github.io/Logging_TOMELILLA/tillsynsmail/A 29860-2022.docx")</f>
        <v/>
      </c>
    </row>
    <row r="3" ht="15" customHeight="1">
      <c r="A3" t="inlineStr">
        <is>
          <t>A 32389-2023</t>
        </is>
      </c>
      <c r="B3" s="1" t="n">
        <v>45120</v>
      </c>
      <c r="C3" s="1" t="n">
        <v>45179</v>
      </c>
      <c r="D3" t="inlineStr">
        <is>
          <t>SKÅNE LÄN</t>
        </is>
      </c>
      <c r="E3" t="inlineStr">
        <is>
          <t>TOMELILLA</t>
        </is>
      </c>
      <c r="F3" t="inlineStr">
        <is>
          <t>Övriga Aktiebolag</t>
        </is>
      </c>
      <c r="G3" t="n">
        <v>10.8</v>
      </c>
      <c r="H3" t="n">
        <v>6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Större musöra
Barbastell
Brunlångöra
Tibast
Dvärgpipistrell
Större brunfladdermus
Vattenfladdermus</t>
        </is>
      </c>
      <c r="S3">
        <f>HYPERLINK("https://klasma.github.io/Logging_TOMELILLA/artfynd/A 32389-2023.xlsx")</f>
        <v/>
      </c>
      <c r="T3">
        <f>HYPERLINK("https://klasma.github.io/Logging_TOMELILLA/kartor/A 32389-2023.png")</f>
        <v/>
      </c>
      <c r="V3">
        <f>HYPERLINK("https://klasma.github.io/Logging_TOMELILLA/klagomål/A 32389-2023.docx")</f>
        <v/>
      </c>
      <c r="W3">
        <f>HYPERLINK("https://klasma.github.io/Logging_TOMELILLA/klagomålsmail/A 32389-2023.docx")</f>
        <v/>
      </c>
      <c r="X3">
        <f>HYPERLINK("https://klasma.github.io/Logging_TOMELILLA/tillsyn/A 32389-2023.docx")</f>
        <v/>
      </c>
      <c r="Y3">
        <f>HYPERLINK("https://klasma.github.io/Logging_TOMELILLA/tillsynsmail/A 32389-2023.docx")</f>
        <v/>
      </c>
    </row>
    <row r="4" ht="15" customHeight="1">
      <c r="A4" t="inlineStr">
        <is>
          <t>A 56519-2019</t>
        </is>
      </c>
      <c r="B4" s="1" t="n">
        <v>43763</v>
      </c>
      <c r="C4" s="1" t="n">
        <v>45179</v>
      </c>
      <c r="D4" t="inlineStr">
        <is>
          <t>SKÅNE LÄN</t>
        </is>
      </c>
      <c r="E4" t="inlineStr">
        <is>
          <t>TOMELILLA</t>
        </is>
      </c>
      <c r="F4" t="inlineStr">
        <is>
          <t>Övriga Aktiebolag</t>
        </is>
      </c>
      <c r="G4" t="n">
        <v>3.2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Barbastell
Krusfrö
Kransrams
Sårläka</t>
        </is>
      </c>
      <c r="S4">
        <f>HYPERLINK("https://klasma.github.io/Logging_TOMELILLA/artfynd/A 56519-2019.xlsx")</f>
        <v/>
      </c>
      <c r="T4">
        <f>HYPERLINK("https://klasma.github.io/Logging_TOMELILLA/kartor/A 56519-2019.png")</f>
        <v/>
      </c>
      <c r="V4">
        <f>HYPERLINK("https://klasma.github.io/Logging_TOMELILLA/klagomål/A 56519-2019.docx")</f>
        <v/>
      </c>
      <c r="W4">
        <f>HYPERLINK("https://klasma.github.io/Logging_TOMELILLA/klagomålsmail/A 56519-2019.docx")</f>
        <v/>
      </c>
      <c r="X4">
        <f>HYPERLINK("https://klasma.github.io/Logging_TOMELILLA/tillsyn/A 56519-2019.docx")</f>
        <v/>
      </c>
      <c r="Y4">
        <f>HYPERLINK("https://klasma.github.io/Logging_TOMELILLA/tillsynsmail/A 56519-2019.docx")</f>
        <v/>
      </c>
    </row>
    <row r="5" ht="15" customHeight="1">
      <c r="A5" t="inlineStr">
        <is>
          <t>A 28124-2021</t>
        </is>
      </c>
      <c r="B5" s="1" t="n">
        <v>44355</v>
      </c>
      <c r="C5" s="1" t="n">
        <v>45179</v>
      </c>
      <c r="D5" t="inlineStr">
        <is>
          <t>SKÅNE LÄN</t>
        </is>
      </c>
      <c r="E5" t="inlineStr">
        <is>
          <t>TOMELILLA</t>
        </is>
      </c>
      <c r="F5" t="inlineStr">
        <is>
          <t>Övriga Aktiebolag</t>
        </is>
      </c>
      <c r="G5" t="n">
        <v>7.4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Bokvårtlav
Guldlockmossa</t>
        </is>
      </c>
      <c r="S5">
        <f>HYPERLINK("https://klasma.github.io/Logging_TOMELILLA/artfynd/A 28124-2021.xlsx")</f>
        <v/>
      </c>
      <c r="T5">
        <f>HYPERLINK("https://klasma.github.io/Logging_TOMELILLA/kartor/A 28124-2021.png")</f>
        <v/>
      </c>
      <c r="V5">
        <f>HYPERLINK("https://klasma.github.io/Logging_TOMELILLA/klagomål/A 28124-2021.docx")</f>
        <v/>
      </c>
      <c r="W5">
        <f>HYPERLINK("https://klasma.github.io/Logging_TOMELILLA/klagomålsmail/A 28124-2021.docx")</f>
        <v/>
      </c>
      <c r="X5">
        <f>HYPERLINK("https://klasma.github.io/Logging_TOMELILLA/tillsyn/A 28124-2021.docx")</f>
        <v/>
      </c>
      <c r="Y5">
        <f>HYPERLINK("https://klasma.github.io/Logging_TOMELILLA/tillsynsmail/A 28124-2021.docx")</f>
        <v/>
      </c>
    </row>
    <row r="6" ht="15" customHeight="1">
      <c r="A6" t="inlineStr">
        <is>
          <t>A 3218-2019</t>
        </is>
      </c>
      <c r="B6" s="1" t="n">
        <v>43480</v>
      </c>
      <c r="C6" s="1" t="n">
        <v>45179</v>
      </c>
      <c r="D6" t="inlineStr">
        <is>
          <t>SKÅNE LÄN</t>
        </is>
      </c>
      <c r="E6" t="inlineStr">
        <is>
          <t>TOMELILLA</t>
        </is>
      </c>
      <c r="F6" t="inlineStr">
        <is>
          <t>Övriga Aktiebolag</t>
        </is>
      </c>
      <c r="G6" t="n">
        <v>7.5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Vit stork</t>
        </is>
      </c>
      <c r="S6">
        <f>HYPERLINK("https://klasma.github.io/Logging_TOMELILLA/artfynd/A 3218-2019.xlsx")</f>
        <v/>
      </c>
      <c r="T6">
        <f>HYPERLINK("https://klasma.github.io/Logging_TOMELILLA/kartor/A 3218-2019.png")</f>
        <v/>
      </c>
      <c r="V6">
        <f>HYPERLINK("https://klasma.github.io/Logging_TOMELILLA/klagomål/A 3218-2019.docx")</f>
        <v/>
      </c>
      <c r="W6">
        <f>HYPERLINK("https://klasma.github.io/Logging_TOMELILLA/klagomålsmail/A 3218-2019.docx")</f>
        <v/>
      </c>
      <c r="X6">
        <f>HYPERLINK("https://klasma.github.io/Logging_TOMELILLA/tillsyn/A 3218-2019.docx")</f>
        <v/>
      </c>
      <c r="Y6">
        <f>HYPERLINK("https://klasma.github.io/Logging_TOMELILLA/tillsynsmail/A 3218-2019.docx")</f>
        <v/>
      </c>
    </row>
    <row r="7" ht="15" customHeight="1">
      <c r="A7" t="inlineStr">
        <is>
          <t>A 11722-2020</t>
        </is>
      </c>
      <c r="B7" s="1" t="n">
        <v>43892</v>
      </c>
      <c r="C7" s="1" t="n">
        <v>45179</v>
      </c>
      <c r="D7" t="inlineStr">
        <is>
          <t>SKÅNE LÄN</t>
        </is>
      </c>
      <c r="E7" t="inlineStr">
        <is>
          <t>TOMELILLA</t>
        </is>
      </c>
      <c r="G7" t="n">
        <v>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Sprengelsbjörnbär</t>
        </is>
      </c>
      <c r="S7">
        <f>HYPERLINK("https://klasma.github.io/Logging_TOMELILLA/artfynd/A 11722-2020.xlsx")</f>
        <v/>
      </c>
      <c r="T7">
        <f>HYPERLINK("https://klasma.github.io/Logging_TOMELILLA/kartor/A 11722-2020.png")</f>
        <v/>
      </c>
      <c r="V7">
        <f>HYPERLINK("https://klasma.github.io/Logging_TOMELILLA/klagomål/A 11722-2020.docx")</f>
        <v/>
      </c>
      <c r="W7">
        <f>HYPERLINK("https://klasma.github.io/Logging_TOMELILLA/klagomålsmail/A 11722-2020.docx")</f>
        <v/>
      </c>
      <c r="X7">
        <f>HYPERLINK("https://klasma.github.io/Logging_TOMELILLA/tillsyn/A 11722-2020.docx")</f>
        <v/>
      </c>
      <c r="Y7">
        <f>HYPERLINK("https://klasma.github.io/Logging_TOMELILLA/tillsynsmail/A 11722-2020.docx")</f>
        <v/>
      </c>
    </row>
    <row r="8" ht="15" customHeight="1">
      <c r="A8" t="inlineStr">
        <is>
          <t>A 17496-2020</t>
        </is>
      </c>
      <c r="B8" s="1" t="n">
        <v>43923</v>
      </c>
      <c r="C8" s="1" t="n">
        <v>45179</v>
      </c>
      <c r="D8" t="inlineStr">
        <is>
          <t>SKÅNE LÄN</t>
        </is>
      </c>
      <c r="E8" t="inlineStr">
        <is>
          <t>TOMELILLA</t>
        </is>
      </c>
      <c r="F8" t="inlineStr">
        <is>
          <t>Övriga Aktiebolag</t>
        </is>
      </c>
      <c r="G8" t="n">
        <v>1.9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Hasselmus</t>
        </is>
      </c>
      <c r="S8">
        <f>HYPERLINK("https://klasma.github.io/Logging_TOMELILLA/artfynd/A 17496-2020.xlsx")</f>
        <v/>
      </c>
      <c r="T8">
        <f>HYPERLINK("https://klasma.github.io/Logging_TOMELILLA/kartor/A 17496-2020.png")</f>
        <v/>
      </c>
      <c r="V8">
        <f>HYPERLINK("https://klasma.github.io/Logging_TOMELILLA/klagomål/A 17496-2020.docx")</f>
        <v/>
      </c>
      <c r="W8">
        <f>HYPERLINK("https://klasma.github.io/Logging_TOMELILLA/klagomålsmail/A 17496-2020.docx")</f>
        <v/>
      </c>
      <c r="X8">
        <f>HYPERLINK("https://klasma.github.io/Logging_TOMELILLA/tillsyn/A 17496-2020.docx")</f>
        <v/>
      </c>
      <c r="Y8">
        <f>HYPERLINK("https://klasma.github.io/Logging_TOMELILLA/tillsynsmail/A 17496-2020.docx")</f>
        <v/>
      </c>
    </row>
    <row r="9" ht="15" customHeight="1">
      <c r="A9" t="inlineStr">
        <is>
          <t>A 23466-2022</t>
        </is>
      </c>
      <c r="B9" s="1" t="n">
        <v>44721</v>
      </c>
      <c r="C9" s="1" t="n">
        <v>45179</v>
      </c>
      <c r="D9" t="inlineStr">
        <is>
          <t>SKÅNE LÄN</t>
        </is>
      </c>
      <c r="E9" t="inlineStr">
        <is>
          <t>TOMELILLA</t>
        </is>
      </c>
      <c r="F9" t="inlineStr">
        <is>
          <t>Övriga Aktiebolag</t>
        </is>
      </c>
      <c r="G9" t="n">
        <v>6.3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Skogslysing</t>
        </is>
      </c>
      <c r="S9">
        <f>HYPERLINK("https://klasma.github.io/Logging_TOMELILLA/artfynd/A 23466-2022.xlsx")</f>
        <v/>
      </c>
      <c r="T9">
        <f>HYPERLINK("https://klasma.github.io/Logging_TOMELILLA/kartor/A 23466-2022.png")</f>
        <v/>
      </c>
      <c r="V9">
        <f>HYPERLINK("https://klasma.github.io/Logging_TOMELILLA/klagomål/A 23466-2022.docx")</f>
        <v/>
      </c>
      <c r="W9">
        <f>HYPERLINK("https://klasma.github.io/Logging_TOMELILLA/klagomålsmail/A 23466-2022.docx")</f>
        <v/>
      </c>
      <c r="X9">
        <f>HYPERLINK("https://klasma.github.io/Logging_TOMELILLA/tillsyn/A 23466-2022.docx")</f>
        <v/>
      </c>
      <c r="Y9">
        <f>HYPERLINK("https://klasma.github.io/Logging_TOMELILLA/tillsynsmail/A 23466-2022.docx")</f>
        <v/>
      </c>
    </row>
    <row r="10" ht="15" customHeight="1">
      <c r="A10" t="inlineStr">
        <is>
          <t>A 40099-2018</t>
        </is>
      </c>
      <c r="B10" s="1" t="n">
        <v>43343</v>
      </c>
      <c r="C10" s="1" t="n">
        <v>45179</v>
      </c>
      <c r="D10" t="inlineStr">
        <is>
          <t>SKÅNE LÄN</t>
        </is>
      </c>
      <c r="E10" t="inlineStr">
        <is>
          <t>TOMELILLA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2677-2019</t>
        </is>
      </c>
      <c r="B11" s="1" t="n">
        <v>43479</v>
      </c>
      <c r="C11" s="1" t="n">
        <v>45179</v>
      </c>
      <c r="D11" t="inlineStr">
        <is>
          <t>SKÅNE LÄN</t>
        </is>
      </c>
      <c r="E11" t="inlineStr">
        <is>
          <t>TOMELILLA</t>
        </is>
      </c>
      <c r="F11" t="inlineStr">
        <is>
          <t>Övriga Aktiebolag</t>
        </is>
      </c>
      <c r="G11" t="n">
        <v>3.5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9292-2019</t>
        </is>
      </c>
      <c r="B12" s="1" t="n">
        <v>43507</v>
      </c>
      <c r="C12" s="1" t="n">
        <v>45179</v>
      </c>
      <c r="D12" t="inlineStr">
        <is>
          <t>SKÅNE LÄN</t>
        </is>
      </c>
      <c r="E12" t="inlineStr">
        <is>
          <t>TOMELILLA</t>
        </is>
      </c>
      <c r="F12" t="inlineStr">
        <is>
          <t>Övriga Aktiebolag</t>
        </is>
      </c>
      <c r="G12" t="n">
        <v>8.800000000000001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10050-2019</t>
        </is>
      </c>
      <c r="B13" s="1" t="n">
        <v>43510</v>
      </c>
      <c r="C13" s="1" t="n">
        <v>45179</v>
      </c>
      <c r="D13" t="inlineStr">
        <is>
          <t>SKÅNE LÄN</t>
        </is>
      </c>
      <c r="E13" t="inlineStr">
        <is>
          <t>TOMELILLA</t>
        </is>
      </c>
      <c r="F13" t="inlineStr">
        <is>
          <t>Övriga Aktiebolag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15762-2019</t>
        </is>
      </c>
      <c r="B14" s="1" t="n">
        <v>43542</v>
      </c>
      <c r="C14" s="1" t="n">
        <v>45179</v>
      </c>
      <c r="D14" t="inlineStr">
        <is>
          <t>SKÅNE LÄN</t>
        </is>
      </c>
      <c r="E14" t="inlineStr">
        <is>
          <t>TOMELILLA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17937-2019</t>
        </is>
      </c>
      <c r="B15" s="1" t="n">
        <v>43553</v>
      </c>
      <c r="C15" s="1" t="n">
        <v>45179</v>
      </c>
      <c r="D15" t="inlineStr">
        <is>
          <t>SKÅNE LÄN</t>
        </is>
      </c>
      <c r="E15" t="inlineStr">
        <is>
          <t>TOMELILLA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26916-2019</t>
        </is>
      </c>
      <c r="B16" s="1" t="n">
        <v>43609</v>
      </c>
      <c r="C16" s="1" t="n">
        <v>45179</v>
      </c>
      <c r="D16" t="inlineStr">
        <is>
          <t>SKÅNE LÄN</t>
        </is>
      </c>
      <c r="E16" t="inlineStr">
        <is>
          <t>TOMELILLA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26661-2019</t>
        </is>
      </c>
      <c r="B17" s="1" t="n">
        <v>43613</v>
      </c>
      <c r="C17" s="1" t="n">
        <v>45179</v>
      </c>
      <c r="D17" t="inlineStr">
        <is>
          <t>SKÅNE LÄN</t>
        </is>
      </c>
      <c r="E17" t="inlineStr">
        <is>
          <t>TOMELILLA</t>
        </is>
      </c>
      <c r="F17" t="inlineStr">
        <is>
          <t>Övriga Aktiebolag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28655-2019</t>
        </is>
      </c>
      <c r="B18" s="1" t="n">
        <v>43614</v>
      </c>
      <c r="C18" s="1" t="n">
        <v>45179</v>
      </c>
      <c r="D18" t="inlineStr">
        <is>
          <t>SKÅNE LÄN</t>
        </is>
      </c>
      <c r="E18" t="inlineStr">
        <is>
          <t>TOMELILLA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29577-2019</t>
        </is>
      </c>
      <c r="B19" s="1" t="n">
        <v>43630</v>
      </c>
      <c r="C19" s="1" t="n">
        <v>45179</v>
      </c>
      <c r="D19" t="inlineStr">
        <is>
          <t>SKÅNE LÄN</t>
        </is>
      </c>
      <c r="E19" t="inlineStr">
        <is>
          <t>TOMELILLA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29799-2019</t>
        </is>
      </c>
      <c r="B20" s="1" t="n">
        <v>43633</v>
      </c>
      <c r="C20" s="1" t="n">
        <v>45179</v>
      </c>
      <c r="D20" t="inlineStr">
        <is>
          <t>SKÅNE LÄN</t>
        </is>
      </c>
      <c r="E20" t="inlineStr">
        <is>
          <t>TOMELILLA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39212-2019</t>
        </is>
      </c>
      <c r="B21" s="1" t="n">
        <v>43686</v>
      </c>
      <c r="C21" s="1" t="n">
        <v>45179</v>
      </c>
      <c r="D21" t="inlineStr">
        <is>
          <t>SKÅNE LÄN</t>
        </is>
      </c>
      <c r="E21" t="inlineStr">
        <is>
          <t>TOMELILLA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39884-2019</t>
        </is>
      </c>
      <c r="B22" s="1" t="n">
        <v>43692</v>
      </c>
      <c r="C22" s="1" t="n">
        <v>45179</v>
      </c>
      <c r="D22" t="inlineStr">
        <is>
          <t>SKÅNE LÄN</t>
        </is>
      </c>
      <c r="E22" t="inlineStr">
        <is>
          <t>TOMELILLA</t>
        </is>
      </c>
      <c r="F22" t="inlineStr">
        <is>
          <t>Övriga Aktiebolag</t>
        </is>
      </c>
      <c r="G22" t="n">
        <v>5.8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45617-2019</t>
        </is>
      </c>
      <c r="B23" s="1" t="n">
        <v>43717</v>
      </c>
      <c r="C23" s="1" t="n">
        <v>45179</v>
      </c>
      <c r="D23" t="inlineStr">
        <is>
          <t>SKÅNE LÄN</t>
        </is>
      </c>
      <c r="E23" t="inlineStr">
        <is>
          <t>TOMELILLA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46097-2019</t>
        </is>
      </c>
      <c r="B24" s="1" t="n">
        <v>43718</v>
      </c>
      <c r="C24" s="1" t="n">
        <v>45179</v>
      </c>
      <c r="D24" t="inlineStr">
        <is>
          <t>SKÅNE LÄN</t>
        </is>
      </c>
      <c r="E24" t="inlineStr">
        <is>
          <t>TOMELILLA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8579-2020</t>
        </is>
      </c>
      <c r="B25" s="1" t="n">
        <v>43875</v>
      </c>
      <c r="C25" s="1" t="n">
        <v>45179</v>
      </c>
      <c r="D25" t="inlineStr">
        <is>
          <t>SKÅNE LÄN</t>
        </is>
      </c>
      <c r="E25" t="inlineStr">
        <is>
          <t>TOMELILLA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18516-2020</t>
        </is>
      </c>
      <c r="B26" s="1" t="n">
        <v>43929</v>
      </c>
      <c r="C26" s="1" t="n">
        <v>45179</v>
      </c>
      <c r="D26" t="inlineStr">
        <is>
          <t>SKÅNE LÄN</t>
        </is>
      </c>
      <c r="E26" t="inlineStr">
        <is>
          <t>TOMELILLA</t>
        </is>
      </c>
      <c r="F26" t="inlineStr">
        <is>
          <t>Övriga Aktiebolag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20948-2020</t>
        </is>
      </c>
      <c r="B27" s="1" t="n">
        <v>43949</v>
      </c>
      <c r="C27" s="1" t="n">
        <v>45179</v>
      </c>
      <c r="D27" t="inlineStr">
        <is>
          <t>SKÅNE LÄN</t>
        </is>
      </c>
      <c r="E27" t="inlineStr">
        <is>
          <t>TOMELILLA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23513-2020</t>
        </is>
      </c>
      <c r="B28" s="1" t="n">
        <v>43969</v>
      </c>
      <c r="C28" s="1" t="n">
        <v>45179</v>
      </c>
      <c r="D28" t="inlineStr">
        <is>
          <t>SKÅNE LÄN</t>
        </is>
      </c>
      <c r="E28" t="inlineStr">
        <is>
          <t>TOMELILLA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25171-2020</t>
        </is>
      </c>
      <c r="B29" s="1" t="n">
        <v>43978</v>
      </c>
      <c r="C29" s="1" t="n">
        <v>45179</v>
      </c>
      <c r="D29" t="inlineStr">
        <is>
          <t>SKÅNE LÄN</t>
        </is>
      </c>
      <c r="E29" t="inlineStr">
        <is>
          <t>TOMELILLA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24991-2020</t>
        </is>
      </c>
      <c r="B30" s="1" t="n">
        <v>43978</v>
      </c>
      <c r="C30" s="1" t="n">
        <v>45179</v>
      </c>
      <c r="D30" t="inlineStr">
        <is>
          <t>SKÅNE LÄN</t>
        </is>
      </c>
      <c r="E30" t="inlineStr">
        <is>
          <t>TOMELILLA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28338-2020</t>
        </is>
      </c>
      <c r="B31" s="1" t="n">
        <v>43998</v>
      </c>
      <c r="C31" s="1" t="n">
        <v>45179</v>
      </c>
      <c r="D31" t="inlineStr">
        <is>
          <t>SKÅNE LÄN</t>
        </is>
      </c>
      <c r="E31" t="inlineStr">
        <is>
          <t>TOMELILLA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30515-2020</t>
        </is>
      </c>
      <c r="B32" s="1" t="n">
        <v>44008</v>
      </c>
      <c r="C32" s="1" t="n">
        <v>45179</v>
      </c>
      <c r="D32" t="inlineStr">
        <is>
          <t>SKÅNE LÄN</t>
        </is>
      </c>
      <c r="E32" t="inlineStr">
        <is>
          <t>TOMELILLA</t>
        </is>
      </c>
      <c r="F32" t="inlineStr">
        <is>
          <t>Övriga Aktiebolag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31165-2020</t>
        </is>
      </c>
      <c r="B33" s="1" t="n">
        <v>44011</v>
      </c>
      <c r="C33" s="1" t="n">
        <v>45179</v>
      </c>
      <c r="D33" t="inlineStr">
        <is>
          <t>SKÅNE LÄN</t>
        </is>
      </c>
      <c r="E33" t="inlineStr">
        <is>
          <t>TOMELILLA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31172-2020</t>
        </is>
      </c>
      <c r="B34" s="1" t="n">
        <v>44011</v>
      </c>
      <c r="C34" s="1" t="n">
        <v>45179</v>
      </c>
      <c r="D34" t="inlineStr">
        <is>
          <t>SKÅNE LÄN</t>
        </is>
      </c>
      <c r="E34" t="inlineStr">
        <is>
          <t>TOMELILLA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52496-2020</t>
        </is>
      </c>
      <c r="B35" s="1" t="n">
        <v>44116</v>
      </c>
      <c r="C35" s="1" t="n">
        <v>45179</v>
      </c>
      <c r="D35" t="inlineStr">
        <is>
          <t>SKÅNE LÄN</t>
        </is>
      </c>
      <c r="E35" t="inlineStr">
        <is>
          <t>TOMELILLA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52023-2020</t>
        </is>
      </c>
      <c r="B36" s="1" t="n">
        <v>44116</v>
      </c>
      <c r="C36" s="1" t="n">
        <v>45179</v>
      </c>
      <c r="D36" t="inlineStr">
        <is>
          <t>SKÅNE LÄN</t>
        </is>
      </c>
      <c r="E36" t="inlineStr">
        <is>
          <t>TOMELILLA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56462-2020</t>
        </is>
      </c>
      <c r="B37" s="1" t="n">
        <v>44133</v>
      </c>
      <c r="C37" s="1" t="n">
        <v>45179</v>
      </c>
      <c r="D37" t="inlineStr">
        <is>
          <t>SKÅNE LÄN</t>
        </is>
      </c>
      <c r="E37" t="inlineStr">
        <is>
          <t>TOMELILLA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65033-2020</t>
        </is>
      </c>
      <c r="B38" s="1" t="n">
        <v>44172</v>
      </c>
      <c r="C38" s="1" t="n">
        <v>45179</v>
      </c>
      <c r="D38" t="inlineStr">
        <is>
          <t>SKÅNE LÄN</t>
        </is>
      </c>
      <c r="E38" t="inlineStr">
        <is>
          <t>TOMELILLA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66045-2020</t>
        </is>
      </c>
      <c r="B39" s="1" t="n">
        <v>44175</v>
      </c>
      <c r="C39" s="1" t="n">
        <v>45179</v>
      </c>
      <c r="D39" t="inlineStr">
        <is>
          <t>SKÅNE LÄN</t>
        </is>
      </c>
      <c r="E39" t="inlineStr">
        <is>
          <t>TOMELILLA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1428-2021</t>
        </is>
      </c>
      <c r="B40" s="1" t="n">
        <v>44208</v>
      </c>
      <c r="C40" s="1" t="n">
        <v>45179</v>
      </c>
      <c r="D40" t="inlineStr">
        <is>
          <t>SKÅNE LÄN</t>
        </is>
      </c>
      <c r="E40" t="inlineStr">
        <is>
          <t>TOMELILLA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9180-2021</t>
        </is>
      </c>
      <c r="B41" s="1" t="n">
        <v>44250</v>
      </c>
      <c r="C41" s="1" t="n">
        <v>45179</v>
      </c>
      <c r="D41" t="inlineStr">
        <is>
          <t>SKÅNE LÄN</t>
        </is>
      </c>
      <c r="E41" t="inlineStr">
        <is>
          <t>TOMELILLA</t>
        </is>
      </c>
      <c r="F41" t="inlineStr">
        <is>
          <t>Övriga Aktiebolag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9238-2021</t>
        </is>
      </c>
      <c r="B42" s="1" t="n">
        <v>44250</v>
      </c>
      <c r="C42" s="1" t="n">
        <v>45179</v>
      </c>
      <c r="D42" t="inlineStr">
        <is>
          <t>SKÅNE LÄN</t>
        </is>
      </c>
      <c r="E42" t="inlineStr">
        <is>
          <t>TOMELILLA</t>
        </is>
      </c>
      <c r="F42" t="inlineStr">
        <is>
          <t>Övriga Aktiebolag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9510-2021</t>
        </is>
      </c>
      <c r="B43" s="1" t="n">
        <v>44251</v>
      </c>
      <c r="C43" s="1" t="n">
        <v>45179</v>
      </c>
      <c r="D43" t="inlineStr">
        <is>
          <t>SKÅNE LÄN</t>
        </is>
      </c>
      <c r="E43" t="inlineStr">
        <is>
          <t>TOMELILLA</t>
        </is>
      </c>
      <c r="F43" t="inlineStr">
        <is>
          <t>Övriga Aktiebolag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11919-2021</t>
        </is>
      </c>
      <c r="B44" s="1" t="n">
        <v>44266</v>
      </c>
      <c r="C44" s="1" t="n">
        <v>45179</v>
      </c>
      <c r="D44" t="inlineStr">
        <is>
          <t>SKÅNE LÄN</t>
        </is>
      </c>
      <c r="E44" t="inlineStr">
        <is>
          <t>TOMELILLA</t>
        </is>
      </c>
      <c r="F44" t="inlineStr">
        <is>
          <t>Övriga Aktiebolag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15288-2021</t>
        </is>
      </c>
      <c r="B45" s="1" t="n">
        <v>44284</v>
      </c>
      <c r="C45" s="1" t="n">
        <v>45179</v>
      </c>
      <c r="D45" t="inlineStr">
        <is>
          <t>SKÅNE LÄN</t>
        </is>
      </c>
      <c r="E45" t="inlineStr">
        <is>
          <t>TOMELILLA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18472-2021</t>
        </is>
      </c>
      <c r="B46" s="1" t="n">
        <v>44306</v>
      </c>
      <c r="C46" s="1" t="n">
        <v>45179</v>
      </c>
      <c r="D46" t="inlineStr">
        <is>
          <t>SKÅNE LÄN</t>
        </is>
      </c>
      <c r="E46" t="inlineStr">
        <is>
          <t>TOMELILLA</t>
        </is>
      </c>
      <c r="F46" t="inlineStr">
        <is>
          <t>Övriga Aktiebolag</t>
        </is>
      </c>
      <c r="G46" t="n">
        <v>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21245-2021</t>
        </is>
      </c>
      <c r="B47" s="1" t="n">
        <v>44320</v>
      </c>
      <c r="C47" s="1" t="n">
        <v>45179</v>
      </c>
      <c r="D47" t="inlineStr">
        <is>
          <t>SKÅNE LÄN</t>
        </is>
      </c>
      <c r="E47" t="inlineStr">
        <is>
          <t>TOMELILLA</t>
        </is>
      </c>
      <c r="F47" t="inlineStr">
        <is>
          <t>Övriga Aktiebolag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25899-2021</t>
        </is>
      </c>
      <c r="B48" s="1" t="n">
        <v>44344</v>
      </c>
      <c r="C48" s="1" t="n">
        <v>45179</v>
      </c>
      <c r="D48" t="inlineStr">
        <is>
          <t>SKÅNE LÄN</t>
        </is>
      </c>
      <c r="E48" t="inlineStr">
        <is>
          <t>TOMELILLA</t>
        </is>
      </c>
      <c r="F48" t="inlineStr">
        <is>
          <t>Övriga Aktiebolag</t>
        </is>
      </c>
      <c r="G48" t="n">
        <v>14.8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28131-2021</t>
        </is>
      </c>
      <c r="B49" s="1" t="n">
        <v>44355</v>
      </c>
      <c r="C49" s="1" t="n">
        <v>45179</v>
      </c>
      <c r="D49" t="inlineStr">
        <is>
          <t>SKÅNE LÄN</t>
        </is>
      </c>
      <c r="E49" t="inlineStr">
        <is>
          <t>TOMELILLA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35142-2021</t>
        </is>
      </c>
      <c r="B50" s="1" t="n">
        <v>44384</v>
      </c>
      <c r="C50" s="1" t="n">
        <v>45179</v>
      </c>
      <c r="D50" t="inlineStr">
        <is>
          <t>SKÅNE LÄN</t>
        </is>
      </c>
      <c r="E50" t="inlineStr">
        <is>
          <t>TOMELILLA</t>
        </is>
      </c>
      <c r="F50" t="inlineStr">
        <is>
          <t>Övriga Aktiebolag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35133-2021</t>
        </is>
      </c>
      <c r="B51" s="1" t="n">
        <v>44384</v>
      </c>
      <c r="C51" s="1" t="n">
        <v>45179</v>
      </c>
      <c r="D51" t="inlineStr">
        <is>
          <t>SKÅNE LÄN</t>
        </is>
      </c>
      <c r="E51" t="inlineStr">
        <is>
          <t>TOMELILLA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35140-2021</t>
        </is>
      </c>
      <c r="B52" s="1" t="n">
        <v>44384</v>
      </c>
      <c r="C52" s="1" t="n">
        <v>45179</v>
      </c>
      <c r="D52" t="inlineStr">
        <is>
          <t>SKÅNE LÄN</t>
        </is>
      </c>
      <c r="E52" t="inlineStr">
        <is>
          <t>TOMELILLA</t>
        </is>
      </c>
      <c r="F52" t="inlineStr">
        <is>
          <t>Övriga Aktiebolag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59131-2021</t>
        </is>
      </c>
      <c r="B53" s="1" t="n">
        <v>44490</v>
      </c>
      <c r="C53" s="1" t="n">
        <v>45179</v>
      </c>
      <c r="D53" t="inlineStr">
        <is>
          <t>SKÅNE LÄN</t>
        </is>
      </c>
      <c r="E53" t="inlineStr">
        <is>
          <t>TOMELILLA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74408-2021</t>
        </is>
      </c>
      <c r="B54" s="1" t="n">
        <v>44560</v>
      </c>
      <c r="C54" s="1" t="n">
        <v>45179</v>
      </c>
      <c r="D54" t="inlineStr">
        <is>
          <t>SKÅNE LÄN</t>
        </is>
      </c>
      <c r="E54" t="inlineStr">
        <is>
          <t>TOMELILLA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8700-2022</t>
        </is>
      </c>
      <c r="B55" s="1" t="n">
        <v>44613</v>
      </c>
      <c r="C55" s="1" t="n">
        <v>45179</v>
      </c>
      <c r="D55" t="inlineStr">
        <is>
          <t>SKÅNE LÄN</t>
        </is>
      </c>
      <c r="E55" t="inlineStr">
        <is>
          <t>TOMELILLA</t>
        </is>
      </c>
      <c r="F55" t="inlineStr">
        <is>
          <t>Övriga Aktiebolag</t>
        </is>
      </c>
      <c r="G55" t="n">
        <v>9.800000000000001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12919-2022</t>
        </is>
      </c>
      <c r="B56" s="1" t="n">
        <v>44642</v>
      </c>
      <c r="C56" s="1" t="n">
        <v>45179</v>
      </c>
      <c r="D56" t="inlineStr">
        <is>
          <t>SKÅNE LÄN</t>
        </is>
      </c>
      <c r="E56" t="inlineStr">
        <is>
          <t>TOMELILLA</t>
        </is>
      </c>
      <c r="F56" t="inlineStr">
        <is>
          <t>Övriga Aktiebolag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15197-2022</t>
        </is>
      </c>
      <c r="B57" s="1" t="n">
        <v>44658</v>
      </c>
      <c r="C57" s="1" t="n">
        <v>45179</v>
      </c>
      <c r="D57" t="inlineStr">
        <is>
          <t>SKÅNE LÄN</t>
        </is>
      </c>
      <c r="E57" t="inlineStr">
        <is>
          <t>TOMELILLA</t>
        </is>
      </c>
      <c r="F57" t="inlineStr">
        <is>
          <t>Övriga Aktiebolag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16027-2022</t>
        </is>
      </c>
      <c r="B58" s="1" t="n">
        <v>44665</v>
      </c>
      <c r="C58" s="1" t="n">
        <v>45179</v>
      </c>
      <c r="D58" t="inlineStr">
        <is>
          <t>SKÅNE LÄN</t>
        </is>
      </c>
      <c r="E58" t="inlineStr">
        <is>
          <t>TOMELILLA</t>
        </is>
      </c>
      <c r="F58" t="inlineStr">
        <is>
          <t>Övriga Aktiebolag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18158-2022</t>
        </is>
      </c>
      <c r="B59" s="1" t="n">
        <v>44684</v>
      </c>
      <c r="C59" s="1" t="n">
        <v>45179</v>
      </c>
      <c r="D59" t="inlineStr">
        <is>
          <t>SKÅNE LÄN</t>
        </is>
      </c>
      <c r="E59" t="inlineStr">
        <is>
          <t>TOMELILLA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20193-2022</t>
        </is>
      </c>
      <c r="B60" s="1" t="n">
        <v>44698</v>
      </c>
      <c r="C60" s="1" t="n">
        <v>45179</v>
      </c>
      <c r="D60" t="inlineStr">
        <is>
          <t>SKÅNE LÄN</t>
        </is>
      </c>
      <c r="E60" t="inlineStr">
        <is>
          <t>TOMELILLA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23461-2022</t>
        </is>
      </c>
      <c r="B61" s="1" t="n">
        <v>44721</v>
      </c>
      <c r="C61" s="1" t="n">
        <v>45179</v>
      </c>
      <c r="D61" t="inlineStr">
        <is>
          <t>SKÅNE LÄN</t>
        </is>
      </c>
      <c r="E61" t="inlineStr">
        <is>
          <t>TOMELILLA</t>
        </is>
      </c>
      <c r="F61" t="inlineStr">
        <is>
          <t>Övriga Aktiebolag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28966-2022</t>
        </is>
      </c>
      <c r="B62" s="1" t="n">
        <v>44749</v>
      </c>
      <c r="C62" s="1" t="n">
        <v>45179</v>
      </c>
      <c r="D62" t="inlineStr">
        <is>
          <t>SKÅNE LÄN</t>
        </is>
      </c>
      <c r="E62" t="inlineStr">
        <is>
          <t>TOMELILLA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42387-2022</t>
        </is>
      </c>
      <c r="B63" s="1" t="n">
        <v>44830</v>
      </c>
      <c r="C63" s="1" t="n">
        <v>45179</v>
      </c>
      <c r="D63" t="inlineStr">
        <is>
          <t>SKÅNE LÄN</t>
        </is>
      </c>
      <c r="E63" t="inlineStr">
        <is>
          <t>TOMELILLA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53977-2022</t>
        </is>
      </c>
      <c r="B64" s="1" t="n">
        <v>44876</v>
      </c>
      <c r="C64" s="1" t="n">
        <v>45179</v>
      </c>
      <c r="D64" t="inlineStr">
        <is>
          <t>SKÅNE LÄN</t>
        </is>
      </c>
      <c r="E64" t="inlineStr">
        <is>
          <t>TOMELILLA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55676-2022</t>
        </is>
      </c>
      <c r="B65" s="1" t="n">
        <v>44888</v>
      </c>
      <c r="C65" s="1" t="n">
        <v>45179</v>
      </c>
      <c r="D65" t="inlineStr">
        <is>
          <t>SKÅNE LÄN</t>
        </is>
      </c>
      <c r="E65" t="inlineStr">
        <is>
          <t>TOMELILLA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59528-2022</t>
        </is>
      </c>
      <c r="B66" s="1" t="n">
        <v>44907</v>
      </c>
      <c r="C66" s="1" t="n">
        <v>45179</v>
      </c>
      <c r="D66" t="inlineStr">
        <is>
          <t>SKÅNE LÄN</t>
        </is>
      </c>
      <c r="E66" t="inlineStr">
        <is>
          <t>TOMELILLA</t>
        </is>
      </c>
      <c r="F66" t="inlineStr">
        <is>
          <t>Övriga Aktiebolag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4677-2023</t>
        </is>
      </c>
      <c r="B67" s="1" t="n">
        <v>44952</v>
      </c>
      <c r="C67" s="1" t="n">
        <v>45179</v>
      </c>
      <c r="D67" t="inlineStr">
        <is>
          <t>SKÅNE LÄN</t>
        </is>
      </c>
      <c r="E67" t="inlineStr">
        <is>
          <t>TOMELILLA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10272-2023</t>
        </is>
      </c>
      <c r="B68" s="1" t="n">
        <v>44986</v>
      </c>
      <c r="C68" s="1" t="n">
        <v>45179</v>
      </c>
      <c r="D68" t="inlineStr">
        <is>
          <t>SKÅNE LÄN</t>
        </is>
      </c>
      <c r="E68" t="inlineStr">
        <is>
          <t>TOMELILLA</t>
        </is>
      </c>
      <c r="F68" t="inlineStr">
        <is>
          <t>Övriga Aktiebolag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11002-2023</t>
        </is>
      </c>
      <c r="B69" s="1" t="n">
        <v>44991</v>
      </c>
      <c r="C69" s="1" t="n">
        <v>45179</v>
      </c>
      <c r="D69" t="inlineStr">
        <is>
          <t>SKÅNE LÄN</t>
        </is>
      </c>
      <c r="E69" t="inlineStr">
        <is>
          <t>TOMELILLA</t>
        </is>
      </c>
      <c r="F69" t="inlineStr">
        <is>
          <t>Övriga Aktiebolag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12310-2023</t>
        </is>
      </c>
      <c r="B70" s="1" t="n">
        <v>44999</v>
      </c>
      <c r="C70" s="1" t="n">
        <v>45179</v>
      </c>
      <c r="D70" t="inlineStr">
        <is>
          <t>SKÅNE LÄN</t>
        </is>
      </c>
      <c r="E70" t="inlineStr">
        <is>
          <t>TOMELILLA</t>
        </is>
      </c>
      <c r="F70" t="inlineStr">
        <is>
          <t>Sveaskog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12354-2023</t>
        </is>
      </c>
      <c r="B71" s="1" t="n">
        <v>44999</v>
      </c>
      <c r="C71" s="1" t="n">
        <v>45179</v>
      </c>
      <c r="D71" t="inlineStr">
        <is>
          <t>SKÅNE LÄN</t>
        </is>
      </c>
      <c r="E71" t="inlineStr">
        <is>
          <t>TOMELILLA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14154-2023</t>
        </is>
      </c>
      <c r="B72" s="1" t="n">
        <v>45009</v>
      </c>
      <c r="C72" s="1" t="n">
        <v>45179</v>
      </c>
      <c r="D72" t="inlineStr">
        <is>
          <t>SKÅNE LÄN</t>
        </is>
      </c>
      <c r="E72" t="inlineStr">
        <is>
          <t>TOMELILLA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14152-2023</t>
        </is>
      </c>
      <c r="B73" s="1" t="n">
        <v>45009</v>
      </c>
      <c r="C73" s="1" t="n">
        <v>45179</v>
      </c>
      <c r="D73" t="inlineStr">
        <is>
          <t>SKÅNE LÄN</t>
        </is>
      </c>
      <c r="E73" t="inlineStr">
        <is>
          <t>TOMELILLA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15514-2023</t>
        </is>
      </c>
      <c r="B74" s="1" t="n">
        <v>45020</v>
      </c>
      <c r="C74" s="1" t="n">
        <v>45179</v>
      </c>
      <c r="D74" t="inlineStr">
        <is>
          <t>SKÅNE LÄN</t>
        </is>
      </c>
      <c r="E74" t="inlineStr">
        <is>
          <t>TOMELILLA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15512-2023</t>
        </is>
      </c>
      <c r="B75" s="1" t="n">
        <v>45020</v>
      </c>
      <c r="C75" s="1" t="n">
        <v>45179</v>
      </c>
      <c r="D75" t="inlineStr">
        <is>
          <t>SKÅNE LÄN</t>
        </is>
      </c>
      <c r="E75" t="inlineStr">
        <is>
          <t>TOMELILLA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16863-2023</t>
        </is>
      </c>
      <c r="B76" s="1" t="n">
        <v>45033</v>
      </c>
      <c r="C76" s="1" t="n">
        <v>45179</v>
      </c>
      <c r="D76" t="inlineStr">
        <is>
          <t>SKÅNE LÄN</t>
        </is>
      </c>
      <c r="E76" t="inlineStr">
        <is>
          <t>TOMELILLA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28862-2023</t>
        </is>
      </c>
      <c r="B77" s="1" t="n">
        <v>45104</v>
      </c>
      <c r="C77" s="1" t="n">
        <v>45179</v>
      </c>
      <c r="D77" t="inlineStr">
        <is>
          <t>SKÅNE LÄN</t>
        </is>
      </c>
      <c r="E77" t="inlineStr">
        <is>
          <t>TOMELILLA</t>
        </is>
      </c>
      <c r="F77" t="inlineStr">
        <is>
          <t>Övriga Aktiebolag</t>
        </is>
      </c>
      <c r="G77" t="n">
        <v>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30673-2023</t>
        </is>
      </c>
      <c r="B78" s="1" t="n">
        <v>45112</v>
      </c>
      <c r="C78" s="1" t="n">
        <v>45179</v>
      </c>
      <c r="D78" t="inlineStr">
        <is>
          <t>SKÅNE LÄN</t>
        </is>
      </c>
      <c r="E78" t="inlineStr">
        <is>
          <t>TOMELILLA</t>
        </is>
      </c>
      <c r="F78" t="inlineStr">
        <is>
          <t>Övriga Aktiebolag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31993-2023</t>
        </is>
      </c>
      <c r="B79" s="1" t="n">
        <v>45119</v>
      </c>
      <c r="C79" s="1" t="n">
        <v>45179</v>
      </c>
      <c r="D79" t="inlineStr">
        <is>
          <t>SKÅNE LÄN</t>
        </is>
      </c>
      <c r="E79" t="inlineStr">
        <is>
          <t>TOMELILLA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2023-09-10T04:33:46Z</dcterms:created>
  <dcterms:modified xmlns:dcterms="http://purl.org/dc/terms/" xmlns:xsi="http://www.w3.org/2001/XMLSchema-instance" xsi:type="dcterms:W3CDTF">2023-09-10T04:33:46Z</dcterms:modified>
</cp:coreProperties>
</file>