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45204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45204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38880-2020</t>
        </is>
      </c>
      <c r="B5" s="1" t="n">
        <v>44062</v>
      </c>
      <c r="C5" s="1" t="n">
        <v>45204</v>
      </c>
      <c r="D5" t="inlineStr">
        <is>
          <t>SÖDERMANLANDS LÄN</t>
        </is>
      </c>
      <c r="E5" t="inlineStr">
        <is>
          <t>TROSA</t>
        </is>
      </c>
      <c r="G5" t="n">
        <v>8.9</v>
      </c>
      <c r="H5" t="n">
        <v>4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Kricka
Åkergroda
Mindre vattensalamander
Vanlig padda</t>
        </is>
      </c>
      <c r="S5">
        <f>HYPERLINK("https://klasma.github.io/Logging_TROSA/artfynd/A 38880-2020.xlsx", "A 38880-2020")</f>
        <v/>
      </c>
      <c r="T5">
        <f>HYPERLINK("https://klasma.github.io/Logging_TROSA/kartor/A 38880-2020.png", "A 38880-2020")</f>
        <v/>
      </c>
      <c r="V5">
        <f>HYPERLINK("https://klasma.github.io/Logging_TROSA/klagomål/A 38880-2020.docx", "A 38880-2020")</f>
        <v/>
      </c>
      <c r="W5">
        <f>HYPERLINK("https://klasma.github.io/Logging_TROSA/klagomålsmail/A 38880-2020.docx", "A 38880-2020")</f>
        <v/>
      </c>
      <c r="X5">
        <f>HYPERLINK("https://klasma.github.io/Logging_TROSA/tillsyn/A 38880-2020.docx", "A 38880-2020")</f>
        <v/>
      </c>
      <c r="Y5">
        <f>HYPERLINK("https://klasma.github.io/Logging_TROSA/tillsynsmail/A 38880-2020.docx", "A 38880-2020")</f>
        <v/>
      </c>
    </row>
    <row r="6" ht="15" customHeight="1">
      <c r="A6" t="inlineStr">
        <is>
          <t>A 45296-2020</t>
        </is>
      </c>
      <c r="B6" s="1" t="n">
        <v>44088</v>
      </c>
      <c r="C6" s="1" t="n">
        <v>45204</v>
      </c>
      <c r="D6" t="inlineStr">
        <is>
          <t>SÖDERMANLANDS LÄN</t>
        </is>
      </c>
      <c r="E6" t="inlineStr">
        <is>
          <t>TROSA</t>
        </is>
      </c>
      <c r="G6" t="n">
        <v>49.6</v>
      </c>
      <c r="H6" t="n">
        <v>3</v>
      </c>
      <c r="I6" t="n">
        <v>0</v>
      </c>
      <c r="J6" t="n">
        <v>1</v>
      </c>
      <c r="K6" t="n">
        <v>2</v>
      </c>
      <c r="L6" t="n">
        <v>0</v>
      </c>
      <c r="M6" t="n">
        <v>0</v>
      </c>
      <c r="N6" t="n">
        <v>0</v>
      </c>
      <c r="O6" t="n">
        <v>3</v>
      </c>
      <c r="P6" t="n">
        <v>2</v>
      </c>
      <c r="Q6" t="n">
        <v>3</v>
      </c>
      <c r="R6" s="2" t="inlineStr">
        <is>
          <t>Kricka
Tofsvipa
Rödvingetrast</t>
        </is>
      </c>
      <c r="S6">
        <f>HYPERLINK("https://klasma.github.io/Logging_TROSA/artfynd/A 45296-2020.xlsx", "A 45296-2020")</f>
        <v/>
      </c>
      <c r="T6">
        <f>HYPERLINK("https://klasma.github.io/Logging_TROSA/kartor/A 45296-2020.png", "A 45296-2020")</f>
        <v/>
      </c>
      <c r="V6">
        <f>HYPERLINK("https://klasma.github.io/Logging_TROSA/klagomål/A 45296-2020.docx", "A 45296-2020")</f>
        <v/>
      </c>
      <c r="W6">
        <f>HYPERLINK("https://klasma.github.io/Logging_TROSA/klagomålsmail/A 45296-2020.docx", "A 45296-2020")</f>
        <v/>
      </c>
      <c r="X6">
        <f>HYPERLINK("https://klasma.github.io/Logging_TROSA/tillsyn/A 45296-2020.docx", "A 45296-2020")</f>
        <v/>
      </c>
      <c r="Y6">
        <f>HYPERLINK("https://klasma.github.io/Logging_TROSA/tillsynsmail/A 45296-2020.docx", "A 45296-2020")</f>
        <v/>
      </c>
    </row>
    <row r="7" ht="15" customHeight="1">
      <c r="A7" t="inlineStr">
        <is>
          <t>A 41919-2019</t>
        </is>
      </c>
      <c r="B7" s="1" t="n">
        <v>43700</v>
      </c>
      <c r="C7" s="1" t="n">
        <v>45204</v>
      </c>
      <c r="D7" t="inlineStr">
        <is>
          <t>SÖDERMANLANDS LÄN</t>
        </is>
      </c>
      <c r="E7" t="inlineStr">
        <is>
          <t>TROSA</t>
        </is>
      </c>
      <c r="F7" t="inlineStr">
        <is>
          <t>Övriga Aktiebolag</t>
        </is>
      </c>
      <c r="G7" t="n">
        <v>6.8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HYPERLINK("https://klasma.github.io/Logging_TROSA/artfynd/A 41919-2019.xlsx", "A 41919-2019")</f>
        <v/>
      </c>
      <c r="T7">
        <f>HYPERLINK("https://klasma.github.io/Logging_TROSA/kartor/A 41919-2019.png", "A 41919-2019")</f>
        <v/>
      </c>
      <c r="U7">
        <f>HYPERLINK("https://klasma.github.io/Logging_TROSA/knärot/A 41919-2019.png", "A 41919-2019")</f>
        <v/>
      </c>
      <c r="V7">
        <f>HYPERLINK("https://klasma.github.io/Logging_TROSA/klagomål/A 41919-2019.docx", "A 41919-2019")</f>
        <v/>
      </c>
      <c r="W7">
        <f>HYPERLINK("https://klasma.github.io/Logging_TROSA/klagomålsmail/A 41919-2019.docx", "A 41919-2019")</f>
        <v/>
      </c>
      <c r="X7">
        <f>HYPERLINK("https://klasma.github.io/Logging_TROSA/tillsyn/A 41919-2019.docx", "A 41919-2019")</f>
        <v/>
      </c>
      <c r="Y7">
        <f>HYPERLINK("https://klasma.github.io/Logging_TROSA/tillsynsmail/A 41919-2019.docx", "A 41919-2019")</f>
        <v/>
      </c>
    </row>
    <row r="8" ht="15" customHeight="1">
      <c r="A8" t="inlineStr">
        <is>
          <t>A 60748-2019</t>
        </is>
      </c>
      <c r="B8" s="1" t="n">
        <v>43781</v>
      </c>
      <c r="C8" s="1" t="n">
        <v>45204</v>
      </c>
      <c r="D8" t="inlineStr">
        <is>
          <t>SÖDERMANLANDS LÄN</t>
        </is>
      </c>
      <c r="E8" t="inlineStr">
        <is>
          <t>TROSA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Fältgentiana
Gullklöver</t>
        </is>
      </c>
      <c r="S8">
        <f>HYPERLINK("https://klasma.github.io/Logging_TROSA/artfynd/A 60748-2019.xlsx", "A 60748-2019")</f>
        <v/>
      </c>
      <c r="T8">
        <f>HYPERLINK("https://klasma.github.io/Logging_TROSA/kartor/A 60748-2019.png", "A 60748-2019")</f>
        <v/>
      </c>
      <c r="V8">
        <f>HYPERLINK("https://klasma.github.io/Logging_TROSA/klagomål/A 60748-2019.docx", "A 60748-2019")</f>
        <v/>
      </c>
      <c r="W8">
        <f>HYPERLINK("https://klasma.github.io/Logging_TROSA/klagomålsmail/A 60748-2019.docx", "A 60748-2019")</f>
        <v/>
      </c>
      <c r="X8">
        <f>HYPERLINK("https://klasma.github.io/Logging_TROSA/tillsyn/A 60748-2019.docx", "A 60748-2019")</f>
        <v/>
      </c>
      <c r="Y8">
        <f>HYPERLINK("https://klasma.github.io/Logging_TROSA/tillsynsmail/A 60748-2019.docx", "A 60748-2019")</f>
        <v/>
      </c>
    </row>
    <row r="9" ht="15" customHeight="1">
      <c r="A9" t="inlineStr">
        <is>
          <t>A 40489-2020</t>
        </is>
      </c>
      <c r="B9" s="1" t="n">
        <v>44069</v>
      </c>
      <c r="C9" s="1" t="n">
        <v>45204</v>
      </c>
      <c r="D9" t="inlineStr">
        <is>
          <t>SÖDERMANLANDS LÄN</t>
        </is>
      </c>
      <c r="E9" t="inlineStr">
        <is>
          <t>TROSA</t>
        </is>
      </c>
      <c r="G9" t="n">
        <v>6.6</v>
      </c>
      <c r="H9" t="n">
        <v>2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Kricka
Tallbit</t>
        </is>
      </c>
      <c r="S9">
        <f>HYPERLINK("https://klasma.github.io/Logging_TROSA/artfynd/A 40489-2020.xlsx", "A 40489-2020")</f>
        <v/>
      </c>
      <c r="T9">
        <f>HYPERLINK("https://klasma.github.io/Logging_TROSA/kartor/A 40489-2020.png", "A 40489-2020")</f>
        <v/>
      </c>
      <c r="V9">
        <f>HYPERLINK("https://klasma.github.io/Logging_TROSA/klagomål/A 40489-2020.docx", "A 40489-2020")</f>
        <v/>
      </c>
      <c r="W9">
        <f>HYPERLINK("https://klasma.github.io/Logging_TROSA/klagomålsmail/A 40489-2020.docx", "A 40489-2020")</f>
        <v/>
      </c>
      <c r="X9">
        <f>HYPERLINK("https://klasma.github.io/Logging_TROSA/tillsyn/A 40489-2020.docx", "A 40489-2020")</f>
        <v/>
      </c>
      <c r="Y9">
        <f>HYPERLINK("https://klasma.github.io/Logging_TROSA/tillsynsmail/A 40489-2020.docx", "A 40489-2020")</f>
        <v/>
      </c>
    </row>
    <row r="10" ht="15" customHeight="1">
      <c r="A10" t="inlineStr">
        <is>
          <t>A 13760-2022</t>
        </is>
      </c>
      <c r="B10" s="1" t="n">
        <v>44649</v>
      </c>
      <c r="C10" s="1" t="n">
        <v>45204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Strutbräken</t>
        </is>
      </c>
      <c r="S10">
        <f>HYPERLINK("https://klasma.github.io/Logging_TROSA/artfynd/A 13760-2022.xlsx", "A 13760-2022")</f>
        <v/>
      </c>
      <c r="T10">
        <f>HYPERLINK("https://klasma.github.io/Logging_TROSA/kartor/A 13760-2022.png", "A 13760-2022")</f>
        <v/>
      </c>
      <c r="V10">
        <f>HYPERLINK("https://klasma.github.io/Logging_TROSA/klagomål/A 13760-2022.docx", "A 13760-2022")</f>
        <v/>
      </c>
      <c r="W10">
        <f>HYPERLINK("https://klasma.github.io/Logging_TROSA/klagomålsmail/A 13760-2022.docx", "A 13760-2022")</f>
        <v/>
      </c>
      <c r="X10">
        <f>HYPERLINK("https://klasma.github.io/Logging_TROSA/tillsyn/A 13760-2022.docx", "A 13760-2022")</f>
        <v/>
      </c>
      <c r="Y10">
        <f>HYPERLINK("https://klasma.github.io/Logging_TROSA/tillsynsmail/A 13760-2022.docx", "A 13760-2022")</f>
        <v/>
      </c>
    </row>
    <row r="11" ht="15" customHeight="1">
      <c r="A11" t="inlineStr">
        <is>
          <t>A 21940-2020</t>
        </is>
      </c>
      <c r="B11" s="1" t="n">
        <v>43958</v>
      </c>
      <c r="C11" s="1" t="n">
        <v>45204</v>
      </c>
      <c r="D11" t="inlineStr">
        <is>
          <t>SÖDERMANLANDS LÄN</t>
        </is>
      </c>
      <c r="E11" t="inlineStr">
        <is>
          <t>TROSA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Citronfläckad kärrtrollslända</t>
        </is>
      </c>
      <c r="S11">
        <f>HYPERLINK("https://klasma.github.io/Logging_TROSA/artfynd/A 21940-2020.xlsx", "A 21940-2020")</f>
        <v/>
      </c>
      <c r="T11">
        <f>HYPERLINK("https://klasma.github.io/Logging_TROSA/kartor/A 21940-2020.png", "A 21940-2020")</f>
        <v/>
      </c>
      <c r="V11">
        <f>HYPERLINK("https://klasma.github.io/Logging_TROSA/klagomål/A 21940-2020.docx", "A 21940-2020")</f>
        <v/>
      </c>
      <c r="W11">
        <f>HYPERLINK("https://klasma.github.io/Logging_TROSA/klagomålsmail/A 21940-2020.docx", "A 21940-2020")</f>
        <v/>
      </c>
      <c r="X11">
        <f>HYPERLINK("https://klasma.github.io/Logging_TROSA/tillsyn/A 21940-2020.docx", "A 21940-2020")</f>
        <v/>
      </c>
      <c r="Y11">
        <f>HYPERLINK("https://klasma.github.io/Logging_TROSA/tillsynsmail/A 21940-2020.docx", "A 21940-2020")</f>
        <v/>
      </c>
    </row>
    <row r="12" ht="15" customHeight="1">
      <c r="A12" t="inlineStr">
        <is>
          <t>A 28149-2020</t>
        </is>
      </c>
      <c r="B12" s="1" t="n">
        <v>43997</v>
      </c>
      <c r="C12" s="1" t="n">
        <v>45204</v>
      </c>
      <c r="D12" t="inlineStr">
        <is>
          <t>SÖDERMANLANDS LÄN</t>
        </is>
      </c>
      <c r="E12" t="inlineStr">
        <is>
          <t>TROSA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Trubbfjädermossa</t>
        </is>
      </c>
      <c r="S12">
        <f>HYPERLINK("https://klasma.github.io/Logging_TROSA/artfynd/A 28149-2020.xlsx", "A 28149-2020")</f>
        <v/>
      </c>
      <c r="T12">
        <f>HYPERLINK("https://klasma.github.io/Logging_TROSA/kartor/A 28149-2020.png", "A 28149-2020")</f>
        <v/>
      </c>
      <c r="V12">
        <f>HYPERLINK("https://klasma.github.io/Logging_TROSA/klagomål/A 28149-2020.docx", "A 28149-2020")</f>
        <v/>
      </c>
      <c r="W12">
        <f>HYPERLINK("https://klasma.github.io/Logging_TROSA/klagomålsmail/A 28149-2020.docx", "A 28149-2020")</f>
        <v/>
      </c>
      <c r="X12">
        <f>HYPERLINK("https://klasma.github.io/Logging_TROSA/tillsyn/A 28149-2020.docx", "A 28149-2020")</f>
        <v/>
      </c>
      <c r="Y12">
        <f>HYPERLINK("https://klasma.github.io/Logging_TROSA/tillsynsmail/A 28149-2020.docx", "A 28149-2020")</f>
        <v/>
      </c>
    </row>
    <row r="13" ht="15" customHeight="1">
      <c r="A13" t="inlineStr">
        <is>
          <t>A 35106-2020</t>
        </is>
      </c>
      <c r="B13" s="1" t="n">
        <v>44040</v>
      </c>
      <c r="C13" s="1" t="n">
        <v>45204</v>
      </c>
      <c r="D13" t="inlineStr">
        <is>
          <t>SÖDERMANLANDS LÄN</t>
        </is>
      </c>
      <c r="E13" t="inlineStr">
        <is>
          <t>TROSA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 bockrot</t>
        </is>
      </c>
      <c r="S13">
        <f>HYPERLINK("https://klasma.github.io/Logging_TROSA/artfynd/A 35106-2020.xlsx", "A 35106-2020")</f>
        <v/>
      </c>
      <c r="T13">
        <f>HYPERLINK("https://klasma.github.io/Logging_TROSA/kartor/A 35106-2020.png", "A 35106-2020")</f>
        <v/>
      </c>
      <c r="V13">
        <f>HYPERLINK("https://klasma.github.io/Logging_TROSA/klagomål/A 35106-2020.docx", "A 35106-2020")</f>
        <v/>
      </c>
      <c r="W13">
        <f>HYPERLINK("https://klasma.github.io/Logging_TROSA/klagomålsmail/A 35106-2020.docx", "A 35106-2020")</f>
        <v/>
      </c>
      <c r="X13">
        <f>HYPERLINK("https://klasma.github.io/Logging_TROSA/tillsyn/A 35106-2020.docx", "A 35106-2020")</f>
        <v/>
      </c>
      <c r="Y13">
        <f>HYPERLINK("https://klasma.github.io/Logging_TROSA/tillsynsmail/A 35106-2020.docx", "A 35106-2020")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45204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45204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45204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45204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45204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45204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45204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45204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45204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45204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45204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45204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45204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45204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45204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45204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45204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45204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45204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45204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45204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45204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45204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45204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45204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45204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45204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45204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45204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45204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45204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45204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45204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45204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45204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45204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45204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45204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45204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45204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45204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45204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45204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45204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45204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45204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45204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45204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45204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45204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45204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45204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45204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45204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45204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45204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45204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45204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45204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45204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45204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45204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45204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45204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45204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45204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45204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45204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45204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45204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45204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45204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45204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45204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45204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45204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45204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45204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45204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45204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45204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45204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45204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45204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45204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45204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45204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45204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45204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45204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45204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45204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45204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45204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45204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45204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45204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45204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45204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45204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45204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45204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45204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45204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45204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45204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45204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45204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45204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45204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45204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45204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45204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45204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45204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45204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45204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45204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45204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45204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45204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45204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2023-10-05T07:15:25Z</dcterms:created>
  <dcterms:modified xmlns:dcterms="http://purl.org/dc/terms/" xmlns:xsi="http://www.w3.org/2001/XMLSchema-instance" xsi:type="dcterms:W3CDTF">2023-10-05T07:15:25Z</dcterms:modified>
</cp:coreProperties>
</file>