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45192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48356-2019.xlsx", "A 48356-2019")</f>
        <v/>
      </c>
      <c r="T2">
        <f>HYPERLINK("https://klasma.github.io/Logging_UDDEVALLA/kartor/A 48356-2019.png", "A 48356-2019")</f>
        <v/>
      </c>
      <c r="V2">
        <f>HYPERLINK("https://klasma.github.io/Logging_UDDEVALLA/klagomål/A 48356-2019.docx", "A 48356-2019")</f>
        <v/>
      </c>
      <c r="W2">
        <f>HYPERLINK("https://klasma.github.io/Logging_UDDEVALLA/klagomålsmail/A 48356-2019.docx", "A 48356-2019")</f>
        <v/>
      </c>
      <c r="X2">
        <f>HYPERLINK("https://klasma.github.io/Logging_UDDEVALLA/tillsyn/A 48356-2019.docx", "A 48356-2019")</f>
        <v/>
      </c>
      <c r="Y2">
        <f>HYPERLINK("https://klasma.github.io/Logging_UDDEVALLA/tillsynsmail/A 48356-2019.docx", "A 48356-2019")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45192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21590-2019.xlsx", "A 21590-2019")</f>
        <v/>
      </c>
      <c r="T3">
        <f>HYPERLINK("https://klasma.github.io/Logging_UDDEVALLA/kartor/A 21590-2019.png", "A 21590-2019")</f>
        <v/>
      </c>
      <c r="V3">
        <f>HYPERLINK("https://klasma.github.io/Logging_UDDEVALLA/klagomål/A 21590-2019.docx", "A 21590-2019")</f>
        <v/>
      </c>
      <c r="W3">
        <f>HYPERLINK("https://klasma.github.io/Logging_UDDEVALLA/klagomålsmail/A 21590-2019.docx", "A 21590-2019")</f>
        <v/>
      </c>
      <c r="X3">
        <f>HYPERLINK("https://klasma.github.io/Logging_UDDEVALLA/tillsyn/A 21590-2019.docx", "A 21590-2019")</f>
        <v/>
      </c>
      <c r="Y3">
        <f>HYPERLINK("https://klasma.github.io/Logging_UDDEVALLA/tillsynsmail/A 21590-2019.docx", "A 21590-2019")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45192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29487-2023.xlsx", "A 29487-2023")</f>
        <v/>
      </c>
      <c r="T4">
        <f>HYPERLINK("https://klasma.github.io/Logging_UDDEVALLA/kartor/A 29487-2023.png", "A 29487-2023")</f>
        <v/>
      </c>
      <c r="V4">
        <f>HYPERLINK("https://klasma.github.io/Logging_UDDEVALLA/klagomål/A 29487-2023.docx", "A 29487-2023")</f>
        <v/>
      </c>
      <c r="W4">
        <f>HYPERLINK("https://klasma.github.io/Logging_UDDEVALLA/klagomålsmail/A 29487-2023.docx", "A 29487-2023")</f>
        <v/>
      </c>
      <c r="X4">
        <f>HYPERLINK("https://klasma.github.io/Logging_UDDEVALLA/tillsyn/A 29487-2023.docx", "A 29487-2023")</f>
        <v/>
      </c>
      <c r="Y4">
        <f>HYPERLINK("https://klasma.github.io/Logging_UDDEVALLA/tillsynsmail/A 29487-2023.docx", "A 29487-2023")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45192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39025-2020.xlsx", "A 39025-2020")</f>
        <v/>
      </c>
      <c r="T5">
        <f>HYPERLINK("https://klasma.github.io/Logging_UDDEVALLA/kartor/A 39025-2020.png", "A 39025-2020")</f>
        <v/>
      </c>
      <c r="V5">
        <f>HYPERLINK("https://klasma.github.io/Logging_UDDEVALLA/klagomål/A 39025-2020.docx", "A 39025-2020")</f>
        <v/>
      </c>
      <c r="W5">
        <f>HYPERLINK("https://klasma.github.io/Logging_UDDEVALLA/klagomålsmail/A 39025-2020.docx", "A 39025-2020")</f>
        <v/>
      </c>
      <c r="X5">
        <f>HYPERLINK("https://klasma.github.io/Logging_UDDEVALLA/tillsyn/A 39025-2020.docx", "A 39025-2020")</f>
        <v/>
      </c>
      <c r="Y5">
        <f>HYPERLINK("https://klasma.github.io/Logging_UDDEVALLA/tillsynsmail/A 39025-2020.docx", "A 39025-2020")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45192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57325-2020.xlsx", "A 57325-2020")</f>
        <v/>
      </c>
      <c r="T6">
        <f>HYPERLINK("https://klasma.github.io/Logging_UDDEVALLA/kartor/A 57325-2020.png", "A 57325-2020")</f>
        <v/>
      </c>
      <c r="U6">
        <f>HYPERLINK("https://klasma.github.io/Logging_UDDEVALLA/knärot/A 57325-2020.png", "A 57325-2020")</f>
        <v/>
      </c>
      <c r="V6">
        <f>HYPERLINK("https://klasma.github.io/Logging_UDDEVALLA/klagomål/A 57325-2020.docx", "A 57325-2020")</f>
        <v/>
      </c>
      <c r="W6">
        <f>HYPERLINK("https://klasma.github.io/Logging_UDDEVALLA/klagomålsmail/A 57325-2020.docx", "A 57325-2020")</f>
        <v/>
      </c>
      <c r="X6">
        <f>HYPERLINK("https://klasma.github.io/Logging_UDDEVALLA/tillsyn/A 57325-2020.docx", "A 57325-2020")</f>
        <v/>
      </c>
      <c r="Y6">
        <f>HYPERLINK("https://klasma.github.io/Logging_UDDEVALLA/tillsynsmail/A 57325-2020.docx", "A 57325-2020")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45192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Druvfingersvamp
Ängsvaxskivling</t>
        </is>
      </c>
      <c r="S7">
        <f>HYPERLINK("https://klasma.github.io/Logging_UDDEVALLA/artfynd/A 29688-2023.xlsx", "A 29688-2023")</f>
        <v/>
      </c>
      <c r="T7">
        <f>HYPERLINK("https://klasma.github.io/Logging_UDDEVALLA/kartor/A 29688-2023.png", "A 29688-2023")</f>
        <v/>
      </c>
      <c r="V7">
        <f>HYPERLINK("https://klasma.github.io/Logging_UDDEVALLA/klagomål/A 29688-2023.docx", "A 29688-2023")</f>
        <v/>
      </c>
      <c r="W7">
        <f>HYPERLINK("https://klasma.github.io/Logging_UDDEVALLA/klagomålsmail/A 29688-2023.docx", "A 29688-2023")</f>
        <v/>
      </c>
      <c r="X7">
        <f>HYPERLINK("https://klasma.github.io/Logging_UDDEVALLA/tillsyn/A 29688-2023.docx", "A 29688-2023")</f>
        <v/>
      </c>
      <c r="Y7">
        <f>HYPERLINK("https://klasma.github.io/Logging_UDDEVALLA/tillsynsmail/A 29688-2023.docx", "A 29688-2023")</f>
        <v/>
      </c>
    </row>
    <row r="8" ht="15" customHeight="1">
      <c r="A8" t="inlineStr">
        <is>
          <t>A 33021-2019</t>
        </is>
      </c>
      <c r="B8" s="1" t="n">
        <v>43649</v>
      </c>
      <c r="C8" s="1" t="n">
        <v>45192</v>
      </c>
      <c r="D8" t="inlineStr">
        <is>
          <t>VÄSTRA GÖTALANDS LÄN</t>
        </is>
      </c>
      <c r="E8" t="inlineStr">
        <is>
          <t>UDDEVALLA</t>
        </is>
      </c>
      <c r="G8" t="n">
        <v>2.1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Ängsvaxskivling</t>
        </is>
      </c>
      <c r="S8">
        <f>HYPERLINK("https://klasma.github.io/Logging_UDDEVALLA/artfynd/A 33021-2019.xlsx", "A 33021-2019")</f>
        <v/>
      </c>
      <c r="T8">
        <f>HYPERLINK("https://klasma.github.io/Logging_UDDEVALLA/kartor/A 33021-2019.png", "A 33021-2019")</f>
        <v/>
      </c>
      <c r="V8">
        <f>HYPERLINK("https://klasma.github.io/Logging_UDDEVALLA/klagomål/A 33021-2019.docx", "A 33021-2019")</f>
        <v/>
      </c>
      <c r="W8">
        <f>HYPERLINK("https://klasma.github.io/Logging_UDDEVALLA/klagomålsmail/A 33021-2019.docx", "A 33021-2019")</f>
        <v/>
      </c>
      <c r="X8">
        <f>HYPERLINK("https://klasma.github.io/Logging_UDDEVALLA/tillsyn/A 33021-2019.docx", "A 33021-2019")</f>
        <v/>
      </c>
      <c r="Y8">
        <f>HYPERLINK("https://klasma.github.io/Logging_UDDEVALLA/tillsynsmail/A 33021-2019.docx", "A 33021-2019")</f>
        <v/>
      </c>
    </row>
    <row r="9" ht="15" customHeight="1">
      <c r="A9" t="inlineStr">
        <is>
          <t>A 39346-2019</t>
        </is>
      </c>
      <c r="B9" s="1" t="n">
        <v>43690</v>
      </c>
      <c r="C9" s="1" t="n">
        <v>45192</v>
      </c>
      <c r="D9" t="inlineStr">
        <is>
          <t>VÄSTRA GÖTALANDS LÄN</t>
        </is>
      </c>
      <c r="E9" t="inlineStr">
        <is>
          <t>UDDEVALLA</t>
        </is>
      </c>
      <c r="G9" t="n">
        <v>6.9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Klippfrullania</t>
        </is>
      </c>
      <c r="S9">
        <f>HYPERLINK("https://klasma.github.io/Logging_UDDEVALLA/artfynd/A 39346-2019.xlsx", "A 39346-2019")</f>
        <v/>
      </c>
      <c r="T9">
        <f>HYPERLINK("https://klasma.github.io/Logging_UDDEVALLA/kartor/A 39346-2019.png", "A 39346-2019")</f>
        <v/>
      </c>
      <c r="V9">
        <f>HYPERLINK("https://klasma.github.io/Logging_UDDEVALLA/klagomål/A 39346-2019.docx", "A 39346-2019")</f>
        <v/>
      </c>
      <c r="W9">
        <f>HYPERLINK("https://klasma.github.io/Logging_UDDEVALLA/klagomålsmail/A 39346-2019.docx", "A 39346-2019")</f>
        <v/>
      </c>
      <c r="X9">
        <f>HYPERLINK("https://klasma.github.io/Logging_UDDEVALLA/tillsyn/A 39346-2019.docx", "A 39346-2019")</f>
        <v/>
      </c>
      <c r="Y9">
        <f>HYPERLINK("https://klasma.github.io/Logging_UDDEVALLA/tillsynsmail/A 39346-2019.docx", "A 39346-2019")</f>
        <v/>
      </c>
    </row>
    <row r="10" ht="15" customHeight="1">
      <c r="A10" t="inlineStr">
        <is>
          <t>A 68707-2021</t>
        </is>
      </c>
      <c r="B10" s="1" t="n">
        <v>44529</v>
      </c>
      <c r="C10" s="1" t="n">
        <v>45192</v>
      </c>
      <c r="D10" t="inlineStr">
        <is>
          <t>VÄSTRA GÖTALANDS LÄN</t>
        </is>
      </c>
      <c r="E10" t="inlineStr">
        <is>
          <t>UDDEVALLA</t>
        </is>
      </c>
      <c r="G10" t="n">
        <v>10.6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HYPERLINK("https://klasma.github.io/Logging_UDDEVALLA/artfynd/A 68707-2021.xlsx", "A 68707-2021")</f>
        <v/>
      </c>
      <c r="T10">
        <f>HYPERLINK("https://klasma.github.io/Logging_UDDEVALLA/kartor/A 68707-2021.png", "A 68707-2021")</f>
        <v/>
      </c>
      <c r="U10">
        <f>HYPERLINK("https://klasma.github.io/Logging_UDDEVALLA/knärot/A 68707-2021.png", "A 68707-2021")</f>
        <v/>
      </c>
      <c r="V10">
        <f>HYPERLINK("https://klasma.github.io/Logging_UDDEVALLA/klagomål/A 68707-2021.docx", "A 68707-2021")</f>
        <v/>
      </c>
      <c r="W10">
        <f>HYPERLINK("https://klasma.github.io/Logging_UDDEVALLA/klagomålsmail/A 68707-2021.docx", "A 68707-2021")</f>
        <v/>
      </c>
      <c r="X10">
        <f>HYPERLINK("https://klasma.github.io/Logging_UDDEVALLA/tillsyn/A 68707-2021.docx", "A 68707-2021")</f>
        <v/>
      </c>
      <c r="Y10">
        <f>HYPERLINK("https://klasma.github.io/Logging_UDDEVALLA/tillsynsmail/A 68707-2021.docx", "A 68707-2021")</f>
        <v/>
      </c>
    </row>
    <row r="11" ht="15" customHeight="1">
      <c r="A11" t="inlineStr">
        <is>
          <t>A 25806-2022</t>
        </is>
      </c>
      <c r="B11" s="1" t="n">
        <v>44733</v>
      </c>
      <c r="C11" s="1" t="n">
        <v>45192</v>
      </c>
      <c r="D11" t="inlineStr">
        <is>
          <t>VÄSTRA GÖTALANDS LÄN</t>
        </is>
      </c>
      <c r="E11" t="inlineStr">
        <is>
          <t>UDDEVALLA</t>
        </is>
      </c>
      <c r="G11" t="n">
        <v>31.2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Duvhök</t>
        </is>
      </c>
      <c r="S11">
        <f>HYPERLINK("https://klasma.github.io/Logging_UDDEVALLA/artfynd/A 25806-2022.xlsx", "A 25806-2022")</f>
        <v/>
      </c>
      <c r="T11">
        <f>HYPERLINK("https://klasma.github.io/Logging_UDDEVALLA/kartor/A 25806-2022.png", "A 25806-2022")</f>
        <v/>
      </c>
      <c r="V11">
        <f>HYPERLINK("https://klasma.github.io/Logging_UDDEVALLA/klagomål/A 25806-2022.docx", "A 25806-2022")</f>
        <v/>
      </c>
      <c r="W11">
        <f>HYPERLINK("https://klasma.github.io/Logging_UDDEVALLA/klagomålsmail/A 25806-2022.docx", "A 25806-2022")</f>
        <v/>
      </c>
      <c r="X11">
        <f>HYPERLINK("https://klasma.github.io/Logging_UDDEVALLA/tillsyn/A 25806-2022.docx", "A 25806-2022")</f>
        <v/>
      </c>
      <c r="Y11">
        <f>HYPERLINK("https://klasma.github.io/Logging_UDDEVALLA/tillsynsmail/A 25806-2022.docx", "A 25806-2022")</f>
        <v/>
      </c>
    </row>
    <row r="12" ht="15" customHeight="1">
      <c r="A12" t="inlineStr">
        <is>
          <t>A 236-2023</t>
        </is>
      </c>
      <c r="B12" s="1" t="n">
        <v>44928</v>
      </c>
      <c r="C12" s="1" t="n">
        <v>45192</v>
      </c>
      <c r="D12" t="inlineStr">
        <is>
          <t>VÄSTRA GÖTALANDS LÄN</t>
        </is>
      </c>
      <c r="E12" t="inlineStr">
        <is>
          <t>UDDEVALLA</t>
        </is>
      </c>
      <c r="G12" t="n">
        <v>16.7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Rödgul trumpetsvamp</t>
        </is>
      </c>
      <c r="S12">
        <f>HYPERLINK("https://klasma.github.io/Logging_UDDEVALLA/artfynd/A 236-2023.xlsx", "A 236-2023")</f>
        <v/>
      </c>
      <c r="T12">
        <f>HYPERLINK("https://klasma.github.io/Logging_UDDEVALLA/kartor/A 236-2023.png", "A 236-2023")</f>
        <v/>
      </c>
      <c r="V12">
        <f>HYPERLINK("https://klasma.github.io/Logging_UDDEVALLA/klagomål/A 236-2023.docx", "A 236-2023")</f>
        <v/>
      </c>
      <c r="W12">
        <f>HYPERLINK("https://klasma.github.io/Logging_UDDEVALLA/klagomålsmail/A 236-2023.docx", "A 236-2023")</f>
        <v/>
      </c>
      <c r="X12">
        <f>HYPERLINK("https://klasma.github.io/Logging_UDDEVALLA/tillsyn/A 236-2023.docx", "A 236-2023")</f>
        <v/>
      </c>
      <c r="Y12">
        <f>HYPERLINK("https://klasma.github.io/Logging_UDDEVALLA/tillsynsmail/A 236-2023.docx", "A 236-2023")</f>
        <v/>
      </c>
    </row>
    <row r="13" ht="15" customHeight="1">
      <c r="A13" t="inlineStr">
        <is>
          <t>A 16904-2023</t>
        </is>
      </c>
      <c r="B13" s="1" t="n">
        <v>45033</v>
      </c>
      <c r="C13" s="1" t="n">
        <v>45192</v>
      </c>
      <c r="D13" t="inlineStr">
        <is>
          <t>VÄSTRA GÖTALANDS LÄN</t>
        </is>
      </c>
      <c r="E13" t="inlineStr">
        <is>
          <t>UDDEVALLA</t>
        </is>
      </c>
      <c r="G13" t="n">
        <v>1.3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Mörk husmossa</t>
        </is>
      </c>
      <c r="S13">
        <f>HYPERLINK("https://klasma.github.io/Logging_UDDEVALLA/artfynd/A 16904-2023.xlsx", "A 16904-2023")</f>
        <v/>
      </c>
      <c r="T13">
        <f>HYPERLINK("https://klasma.github.io/Logging_UDDEVALLA/kartor/A 16904-2023.png", "A 16904-2023")</f>
        <v/>
      </c>
      <c r="V13">
        <f>HYPERLINK("https://klasma.github.io/Logging_UDDEVALLA/klagomål/A 16904-2023.docx", "A 16904-2023")</f>
        <v/>
      </c>
      <c r="W13">
        <f>HYPERLINK("https://klasma.github.io/Logging_UDDEVALLA/klagomålsmail/A 16904-2023.docx", "A 16904-2023")</f>
        <v/>
      </c>
      <c r="X13">
        <f>HYPERLINK("https://klasma.github.io/Logging_UDDEVALLA/tillsyn/A 16904-2023.docx", "A 16904-2023")</f>
        <v/>
      </c>
      <c r="Y13">
        <f>HYPERLINK("https://klasma.github.io/Logging_UDDEVALLA/tillsynsmail/A 16904-2023.docx", "A 16904-2023")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45192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45192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45192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45192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45192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45192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45192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45192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45192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45192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45192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45192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45192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45192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45192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45192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45192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45192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45192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45192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45192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45192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45192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45192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45192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45192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45192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45192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45192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45192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45192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45192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45192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45192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45192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45192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45192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45192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45192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45192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45192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45192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45192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45192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45192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45192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45192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45192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45192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45192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45192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45192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45192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45192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45192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45192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45192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45192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45192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45192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45192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45192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45192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45192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45192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45192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45192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45192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45192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45192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45192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45192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45192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45192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45192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45192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45192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45192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45192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45192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45192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45192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45192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45192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45192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45192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45192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45192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45192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45192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45192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45192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45192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45192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45192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45192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45192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45192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45192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45192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45192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45192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45192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45192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45192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45192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45192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45192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45192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45192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45192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45192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45192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45192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45192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45192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45192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45192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45192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45192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45192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45192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45192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45192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45192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45192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45192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45192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45192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45192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45192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45192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45192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45192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45192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45192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45192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45192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45192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45192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45192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45192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45192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45192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45192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45192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45192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45192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45192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45192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45192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45192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45192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45192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45192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45192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45192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45192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45192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45192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45192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45192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45192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45192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45192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45192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45192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45192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45192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45192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45192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45192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45192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45192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45192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45192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45192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45192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45192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45192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45192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45192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45192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45192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45192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45192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45192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45192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45192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45192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45192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45192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45192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45192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45192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45192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45192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45192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45192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45192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45192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45192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45192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45192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45192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45192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45192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45192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45192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45192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45192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45192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45192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45192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45192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45192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45192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45192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45192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45192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45192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45192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45192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45192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45192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45192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45192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45192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45192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45192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45192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45192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45192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45192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45192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45192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45192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2023-09-23T07:09:24Z</dcterms:created>
  <dcterms:modified xmlns:dcterms="http://purl.org/dc/terms/" xmlns:xsi="http://www.w3.org/2001/XMLSchema-instance" xsi:type="dcterms:W3CDTF">2023-09-23T07:09:24Z</dcterms:modified>
</cp:coreProperties>
</file>