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34890-2018</t>
        </is>
      </c>
      <c r="B2" s="1" t="n">
        <v>43321</v>
      </c>
      <c r="C2" s="1" t="n">
        <v>45204</v>
      </c>
      <c r="D2" t="inlineStr">
        <is>
          <t>STOCKHOLMS LÄN</t>
        </is>
      </c>
      <c r="E2" t="inlineStr">
        <is>
          <t>UPPLANDS-BRO</t>
        </is>
      </c>
      <c r="G2" t="n">
        <v>19.2</v>
      </c>
      <c r="H2" t="n">
        <v>3</v>
      </c>
      <c r="I2" t="n">
        <v>8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15</v>
      </c>
      <c r="R2" s="2" t="inlineStr">
        <is>
          <t>Rynkskinn
Motaggsvamp
Såpfingersvamp
Talltita
Ullticka
Blåmossa
Granbarkgnagare
Granbräken
Grönpyrola
Gullgröppa
Skarp dropptaggsvamp
Tallfingersvamp
Zontaggsvamp
Fläcknycklar
Revlummer</t>
        </is>
      </c>
      <c r="S2">
        <f>HYPERLINK("https://klasma.github.io/Logging_UPPLANDS-BRO/artfynd/A 34890-2018.xlsx", "A 34890-2018")</f>
        <v/>
      </c>
      <c r="T2">
        <f>HYPERLINK("https://klasma.github.io/Logging_UPPLANDS-BRO/kartor/A 34890-2018.png", "A 34890-2018")</f>
        <v/>
      </c>
      <c r="V2">
        <f>HYPERLINK("https://klasma.github.io/Logging_UPPLANDS-BRO/klagomål/A 34890-2018.docx", "A 34890-2018")</f>
        <v/>
      </c>
      <c r="W2">
        <f>HYPERLINK("https://klasma.github.io/Logging_UPPLANDS-BRO/klagomålsmail/A 34890-2018.docx", "A 34890-2018")</f>
        <v/>
      </c>
      <c r="X2">
        <f>HYPERLINK("https://klasma.github.io/Logging_UPPLANDS-BRO/tillsyn/A 34890-2018.docx", "A 34890-2018")</f>
        <v/>
      </c>
      <c r="Y2">
        <f>HYPERLINK("https://klasma.github.io/Logging_UPPLANDS-BRO/tillsynsmail/A 34890-2018.docx", "A 34890-2018")</f>
        <v/>
      </c>
    </row>
    <row r="3" ht="15" customHeight="1">
      <c r="A3" t="inlineStr">
        <is>
          <t>A 20601-2022</t>
        </is>
      </c>
      <c r="B3" s="1" t="n">
        <v>44700</v>
      </c>
      <c r="C3" s="1" t="n">
        <v>45204</v>
      </c>
      <c r="D3" t="inlineStr">
        <is>
          <t>STOCKHOLMS LÄN</t>
        </is>
      </c>
      <c r="E3" t="inlineStr">
        <is>
          <t>UPPLANDS-BRO</t>
        </is>
      </c>
      <c r="G3" t="n">
        <v>3</v>
      </c>
      <c r="H3" t="n">
        <v>12</v>
      </c>
      <c r="I3" t="n">
        <v>0</v>
      </c>
      <c r="J3" t="n">
        <v>10</v>
      </c>
      <c r="K3" t="n">
        <v>1</v>
      </c>
      <c r="L3" t="n">
        <v>2</v>
      </c>
      <c r="M3" t="n">
        <v>0</v>
      </c>
      <c r="N3" t="n">
        <v>0</v>
      </c>
      <c r="O3" t="n">
        <v>13</v>
      </c>
      <c r="P3" t="n">
        <v>3</v>
      </c>
      <c r="Q3" t="n">
        <v>15</v>
      </c>
      <c r="R3" s="2" t="inlineStr">
        <is>
          <t>Grönfink
Tornseglare
Gråtrut
Bredbrämad bastardsvärmare
Entita
Grönsångare
Gulsparv
Kråka
Mindre bastardsvärmare
Mindre hackspett
Sexfläckig bastardsvärmare
Spillkråka
Talltita
Huggorm
Kopparödla</t>
        </is>
      </c>
      <c r="S3">
        <f>HYPERLINK("https://klasma.github.io/Logging_UPPLANDS-BRO/artfynd/A 20601-2022.xlsx", "A 20601-2022")</f>
        <v/>
      </c>
      <c r="T3">
        <f>HYPERLINK("https://klasma.github.io/Logging_UPPLANDS-BRO/kartor/A 20601-2022.png", "A 20601-2022")</f>
        <v/>
      </c>
      <c r="V3">
        <f>HYPERLINK("https://klasma.github.io/Logging_UPPLANDS-BRO/klagomål/A 20601-2022.docx", "A 20601-2022")</f>
        <v/>
      </c>
      <c r="W3">
        <f>HYPERLINK("https://klasma.github.io/Logging_UPPLANDS-BRO/klagomålsmail/A 20601-2022.docx", "A 20601-2022")</f>
        <v/>
      </c>
      <c r="X3">
        <f>HYPERLINK("https://klasma.github.io/Logging_UPPLANDS-BRO/tillsyn/A 20601-2022.docx", "A 20601-2022")</f>
        <v/>
      </c>
      <c r="Y3">
        <f>HYPERLINK("https://klasma.github.io/Logging_UPPLANDS-BRO/tillsynsmail/A 20601-2022.docx", "A 20601-2022")</f>
        <v/>
      </c>
    </row>
    <row r="4" ht="15" customHeight="1">
      <c r="A4" t="inlineStr">
        <is>
          <t>A 31366-2021</t>
        </is>
      </c>
      <c r="B4" s="1" t="n">
        <v>44368</v>
      </c>
      <c r="C4" s="1" t="n">
        <v>45204</v>
      </c>
      <c r="D4" t="inlineStr">
        <is>
          <t>STOCKHOLMS LÄN</t>
        </is>
      </c>
      <c r="E4" t="inlineStr">
        <is>
          <t>UPPLANDS-BRO</t>
        </is>
      </c>
      <c r="G4" t="n">
        <v>8.5</v>
      </c>
      <c r="H4" t="n">
        <v>2</v>
      </c>
      <c r="I4" t="n">
        <v>5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9</v>
      </c>
      <c r="R4" s="2" t="inlineStr">
        <is>
          <t>Klotsporig murkla
Motaggsvamp
Spillkråka
Blåmossa
Rödbrun jordstjärna
Stubbspretmossa
Svavelriska
Thomsons trägnagare
Blåsippa</t>
        </is>
      </c>
      <c r="S4">
        <f>HYPERLINK("https://klasma.github.io/Logging_UPPLANDS-BRO/artfynd/A 31366-2021.xlsx", "A 31366-2021")</f>
        <v/>
      </c>
      <c r="T4">
        <f>HYPERLINK("https://klasma.github.io/Logging_UPPLANDS-BRO/kartor/A 31366-2021.png", "A 31366-2021")</f>
        <v/>
      </c>
      <c r="V4">
        <f>HYPERLINK("https://klasma.github.io/Logging_UPPLANDS-BRO/klagomål/A 31366-2021.docx", "A 31366-2021")</f>
        <v/>
      </c>
      <c r="W4">
        <f>HYPERLINK("https://klasma.github.io/Logging_UPPLANDS-BRO/klagomålsmail/A 31366-2021.docx", "A 31366-2021")</f>
        <v/>
      </c>
      <c r="X4">
        <f>HYPERLINK("https://klasma.github.io/Logging_UPPLANDS-BRO/tillsyn/A 31366-2021.docx", "A 31366-2021")</f>
        <v/>
      </c>
      <c r="Y4">
        <f>HYPERLINK("https://klasma.github.io/Logging_UPPLANDS-BRO/tillsynsmail/A 31366-2021.docx", "A 31366-2021")</f>
        <v/>
      </c>
    </row>
    <row r="5" ht="15" customHeight="1">
      <c r="A5" t="inlineStr">
        <is>
          <t>A 73783-2021</t>
        </is>
      </c>
      <c r="B5" s="1" t="n">
        <v>44552</v>
      </c>
      <c r="C5" s="1" t="n">
        <v>45204</v>
      </c>
      <c r="D5" t="inlineStr">
        <is>
          <t>STOCKHOLMS LÄN</t>
        </is>
      </c>
      <c r="E5" t="inlineStr">
        <is>
          <t>UPPLANDS-BRO</t>
        </is>
      </c>
      <c r="G5" t="n">
        <v>5.9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Blek fingersvamp
Dofttaggsvamp
Svartvit taggsvamp
Skarp dropptaggsvamp</t>
        </is>
      </c>
      <c r="S5">
        <f>HYPERLINK("https://klasma.github.io/Logging_UPPLANDS-BRO/artfynd/A 73783-2021.xlsx", "A 73783-2021")</f>
        <v/>
      </c>
      <c r="T5">
        <f>HYPERLINK("https://klasma.github.io/Logging_UPPLANDS-BRO/kartor/A 73783-2021.png", "A 73783-2021")</f>
        <v/>
      </c>
      <c r="V5">
        <f>HYPERLINK("https://klasma.github.io/Logging_UPPLANDS-BRO/klagomål/A 73783-2021.docx", "A 73783-2021")</f>
        <v/>
      </c>
      <c r="W5">
        <f>HYPERLINK("https://klasma.github.io/Logging_UPPLANDS-BRO/klagomålsmail/A 73783-2021.docx", "A 73783-2021")</f>
        <v/>
      </c>
      <c r="X5">
        <f>HYPERLINK("https://klasma.github.io/Logging_UPPLANDS-BRO/tillsyn/A 73783-2021.docx", "A 73783-2021")</f>
        <v/>
      </c>
      <c r="Y5">
        <f>HYPERLINK("https://klasma.github.io/Logging_UPPLANDS-BRO/tillsynsmail/A 73783-2021.docx", "A 73783-2021")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45204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HYPERLINK("https://klasma.github.io/Logging_UPPLANDS-BRO/artfynd/A 31335-2021.xlsx", "A 31335-2021")</f>
        <v/>
      </c>
      <c r="T6">
        <f>HYPERLINK("https://klasma.github.io/Logging_UPPLANDS-BRO/kartor/A 31335-2021.png", "A 31335-2021")</f>
        <v/>
      </c>
      <c r="V6">
        <f>HYPERLINK("https://klasma.github.io/Logging_UPPLANDS-BRO/klagomål/A 31335-2021.docx", "A 31335-2021")</f>
        <v/>
      </c>
      <c r="W6">
        <f>HYPERLINK("https://klasma.github.io/Logging_UPPLANDS-BRO/klagomålsmail/A 31335-2021.docx", "A 31335-2021")</f>
        <v/>
      </c>
      <c r="X6">
        <f>HYPERLINK("https://klasma.github.io/Logging_UPPLANDS-BRO/tillsyn/A 31335-2021.docx", "A 31335-2021")</f>
        <v/>
      </c>
      <c r="Y6">
        <f>HYPERLINK("https://klasma.github.io/Logging_UPPLANDS-BRO/tillsynsmail/A 31335-2021.docx", "A 31335-2021")</f>
        <v/>
      </c>
    </row>
    <row r="7" ht="15" customHeight="1">
      <c r="A7" t="inlineStr">
        <is>
          <t>A 9956-2021</t>
        </is>
      </c>
      <c r="B7" s="1" t="n">
        <v>44252</v>
      </c>
      <c r="C7" s="1" t="n">
        <v>45204</v>
      </c>
      <c r="D7" t="inlineStr">
        <is>
          <t>STOCKHOLMS LÄN</t>
        </is>
      </c>
      <c r="E7" t="inlineStr">
        <is>
          <t>UPPLANDS-BRO</t>
        </is>
      </c>
      <c r="F7" t="inlineStr">
        <is>
          <t>Kyrkan</t>
        </is>
      </c>
      <c r="G7" t="n">
        <v>3.4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Dofttaggsvamp
Svavelriska</t>
        </is>
      </c>
      <c r="S7">
        <f>HYPERLINK("https://klasma.github.io/Logging_UPPLANDS-BRO/artfynd/A 9956-2021.xlsx", "A 9956-2021")</f>
        <v/>
      </c>
      <c r="T7">
        <f>HYPERLINK("https://klasma.github.io/Logging_UPPLANDS-BRO/kartor/A 9956-2021.png", "A 9956-2021")</f>
        <v/>
      </c>
      <c r="V7">
        <f>HYPERLINK("https://klasma.github.io/Logging_UPPLANDS-BRO/klagomål/A 9956-2021.docx", "A 9956-2021")</f>
        <v/>
      </c>
      <c r="W7">
        <f>HYPERLINK("https://klasma.github.io/Logging_UPPLANDS-BRO/klagomålsmail/A 9956-2021.docx", "A 9956-2021")</f>
        <v/>
      </c>
      <c r="X7">
        <f>HYPERLINK("https://klasma.github.io/Logging_UPPLANDS-BRO/tillsyn/A 9956-2021.docx", "A 9956-2021")</f>
        <v/>
      </c>
      <c r="Y7">
        <f>HYPERLINK("https://klasma.github.io/Logging_UPPLANDS-BRO/tillsynsmail/A 9956-2021.docx", "A 9956-2021")</f>
        <v/>
      </c>
    </row>
    <row r="8" ht="15" customHeight="1">
      <c r="A8" t="inlineStr">
        <is>
          <t>A 47329-2020</t>
        </is>
      </c>
      <c r="B8" s="1" t="n">
        <v>44097</v>
      </c>
      <c r="C8" s="1" t="n">
        <v>45204</v>
      </c>
      <c r="D8" t="inlineStr">
        <is>
          <t>STOCKHOLMS LÄN</t>
        </is>
      </c>
      <c r="E8" t="inlineStr">
        <is>
          <t>UPPLANDS-BRO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HYPERLINK("https://klasma.github.io/Logging_UPPLANDS-BRO/artfynd/A 47329-2020.xlsx", "A 47329-2020")</f>
        <v/>
      </c>
      <c r="T8">
        <f>HYPERLINK("https://klasma.github.io/Logging_UPPLANDS-BRO/kartor/A 47329-2020.png", "A 47329-2020")</f>
        <v/>
      </c>
      <c r="V8">
        <f>HYPERLINK("https://klasma.github.io/Logging_UPPLANDS-BRO/klagomål/A 47329-2020.docx", "A 47329-2020")</f>
        <v/>
      </c>
      <c r="W8">
        <f>HYPERLINK("https://klasma.github.io/Logging_UPPLANDS-BRO/klagomålsmail/A 47329-2020.docx", "A 47329-2020")</f>
        <v/>
      </c>
      <c r="X8">
        <f>HYPERLINK("https://klasma.github.io/Logging_UPPLANDS-BRO/tillsyn/A 47329-2020.docx", "A 47329-2020")</f>
        <v/>
      </c>
      <c r="Y8">
        <f>HYPERLINK("https://klasma.github.io/Logging_UPPLANDS-BRO/tillsynsmail/A 47329-2020.docx", "A 47329-2020")</f>
        <v/>
      </c>
    </row>
    <row r="9" ht="15" customHeight="1">
      <c r="A9" t="inlineStr">
        <is>
          <t>A 73773-2021</t>
        </is>
      </c>
      <c r="B9" s="1" t="n">
        <v>44552</v>
      </c>
      <c r="C9" s="1" t="n">
        <v>45204</v>
      </c>
      <c r="D9" t="inlineStr">
        <is>
          <t>STOCKHOLMS LÄN</t>
        </is>
      </c>
      <c r="E9" t="inlineStr">
        <is>
          <t>UPPLANDS-BRO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HYPERLINK("https://klasma.github.io/Logging_UPPLANDS-BRO/artfynd/A 73773-2021.xlsx", "A 73773-2021")</f>
        <v/>
      </c>
      <c r="T9">
        <f>HYPERLINK("https://klasma.github.io/Logging_UPPLANDS-BRO/kartor/A 73773-2021.png", "A 73773-2021")</f>
        <v/>
      </c>
      <c r="V9">
        <f>HYPERLINK("https://klasma.github.io/Logging_UPPLANDS-BRO/klagomål/A 73773-2021.docx", "A 73773-2021")</f>
        <v/>
      </c>
      <c r="W9">
        <f>HYPERLINK("https://klasma.github.io/Logging_UPPLANDS-BRO/klagomålsmail/A 73773-2021.docx", "A 73773-2021")</f>
        <v/>
      </c>
      <c r="X9">
        <f>HYPERLINK("https://klasma.github.io/Logging_UPPLANDS-BRO/tillsyn/A 73773-2021.docx", "A 73773-2021")</f>
        <v/>
      </c>
      <c r="Y9">
        <f>HYPERLINK("https://klasma.github.io/Logging_UPPLANDS-BRO/tillsynsmail/A 73773-2021.docx", "A 73773-2021")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45204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HYPERLINK("https://klasma.github.io/Logging_UPPLANDS-BRO/artfynd/A 73787-2021.xlsx", "A 73787-2021")</f>
        <v/>
      </c>
      <c r="T10">
        <f>HYPERLINK("https://klasma.github.io/Logging_UPPLANDS-BRO/kartor/A 73787-2021.png", "A 73787-2021")</f>
        <v/>
      </c>
      <c r="V10">
        <f>HYPERLINK("https://klasma.github.io/Logging_UPPLANDS-BRO/klagomål/A 73787-2021.docx", "A 73787-2021")</f>
        <v/>
      </c>
      <c r="W10">
        <f>HYPERLINK("https://klasma.github.io/Logging_UPPLANDS-BRO/klagomålsmail/A 73787-2021.docx", "A 73787-2021")</f>
        <v/>
      </c>
      <c r="X10">
        <f>HYPERLINK("https://klasma.github.io/Logging_UPPLANDS-BRO/tillsyn/A 73787-2021.docx", "A 73787-2021")</f>
        <v/>
      </c>
      <c r="Y10">
        <f>HYPERLINK("https://klasma.github.io/Logging_UPPLANDS-BRO/tillsynsmail/A 73787-2021.docx", "A 73787-2021")</f>
        <v/>
      </c>
    </row>
    <row r="11" ht="15" customHeight="1">
      <c r="A11" t="inlineStr">
        <is>
          <t>A 7285-2022</t>
        </is>
      </c>
      <c r="B11" s="1" t="n">
        <v>44606</v>
      </c>
      <c r="C11" s="1" t="n">
        <v>45204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22.6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HYPERLINK("https://klasma.github.io/Logging_UPPLANDS-BRO/artfynd/A 7285-2022.xlsx", "A 7285-2022")</f>
        <v/>
      </c>
      <c r="T11">
        <f>HYPERLINK("https://klasma.github.io/Logging_UPPLANDS-BRO/kartor/A 7285-2022.png", "A 7285-2022")</f>
        <v/>
      </c>
      <c r="V11">
        <f>HYPERLINK("https://klasma.github.io/Logging_UPPLANDS-BRO/klagomål/A 7285-2022.docx", "A 7285-2022")</f>
        <v/>
      </c>
      <c r="W11">
        <f>HYPERLINK("https://klasma.github.io/Logging_UPPLANDS-BRO/klagomålsmail/A 7285-2022.docx", "A 7285-2022")</f>
        <v/>
      </c>
      <c r="X11">
        <f>HYPERLINK("https://klasma.github.io/Logging_UPPLANDS-BRO/tillsyn/A 7285-2022.docx", "A 7285-2022")</f>
        <v/>
      </c>
      <c r="Y11">
        <f>HYPERLINK("https://klasma.github.io/Logging_UPPLANDS-BRO/tillsynsmail/A 7285-2022.docx", "A 7285-2022")</f>
        <v/>
      </c>
    </row>
    <row r="12" ht="15" customHeight="1">
      <c r="A12" t="inlineStr">
        <is>
          <t>A 7955-2023</t>
        </is>
      </c>
      <c r="B12" s="1" t="n">
        <v>44973</v>
      </c>
      <c r="C12" s="1" t="n">
        <v>45204</v>
      </c>
      <c r="D12" t="inlineStr">
        <is>
          <t>STOCKHOLMS LÄN</t>
        </is>
      </c>
      <c r="E12" t="inlineStr">
        <is>
          <t>UPPLANDS-BRO</t>
        </is>
      </c>
      <c r="G12" t="n">
        <v>2.9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HYPERLINK("https://klasma.github.io/Logging_UPPLANDS-BRO/artfynd/A 7955-2023.xlsx", "A 7955-2023")</f>
        <v/>
      </c>
      <c r="T12">
        <f>HYPERLINK("https://klasma.github.io/Logging_UPPLANDS-BRO/kartor/A 7955-2023.png", "A 7955-2023")</f>
        <v/>
      </c>
      <c r="V12">
        <f>HYPERLINK("https://klasma.github.io/Logging_UPPLANDS-BRO/klagomål/A 7955-2023.docx", "A 7955-2023")</f>
        <v/>
      </c>
      <c r="W12">
        <f>HYPERLINK("https://klasma.github.io/Logging_UPPLANDS-BRO/klagomålsmail/A 7955-2023.docx", "A 7955-2023")</f>
        <v/>
      </c>
      <c r="X12">
        <f>HYPERLINK("https://klasma.github.io/Logging_UPPLANDS-BRO/tillsyn/A 7955-2023.docx", "A 7955-2023")</f>
        <v/>
      </c>
      <c r="Y12">
        <f>HYPERLINK("https://klasma.github.io/Logging_UPPLANDS-BRO/tillsynsmail/A 7955-2023.docx", "A 7955-2023")</f>
        <v/>
      </c>
    </row>
    <row r="13" ht="15" customHeight="1">
      <c r="A13" t="inlineStr">
        <is>
          <t>A 11906-2019</t>
        </is>
      </c>
      <c r="B13" s="1" t="n">
        <v>43521</v>
      </c>
      <c r="C13" s="1" t="n">
        <v>45204</v>
      </c>
      <c r="D13" t="inlineStr">
        <is>
          <t>STOCKHOLMS LÄN</t>
        </is>
      </c>
      <c r="E13" t="inlineStr">
        <is>
          <t>UPPLANDS-BRO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16815-2019</t>
        </is>
      </c>
      <c r="B14" s="1" t="n">
        <v>43549</v>
      </c>
      <c r="C14" s="1" t="n">
        <v>45204</v>
      </c>
      <c r="D14" t="inlineStr">
        <is>
          <t>STOCKHOLMS LÄN</t>
        </is>
      </c>
      <c r="E14" t="inlineStr">
        <is>
          <t>UPPLANDS-BRO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28481-2019</t>
        </is>
      </c>
      <c r="B15" s="1" t="n">
        <v>43614</v>
      </c>
      <c r="C15" s="1" t="n">
        <v>45204</v>
      </c>
      <c r="D15" t="inlineStr">
        <is>
          <t>STOCKHOLMS LÄN</t>
        </is>
      </c>
      <c r="E15" t="inlineStr">
        <is>
          <t>UPPLANDS-BRO</t>
        </is>
      </c>
      <c r="F15" t="inlineStr">
        <is>
          <t>Allmännings- och besparingsskogar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33732-2019</t>
        </is>
      </c>
      <c r="B16" s="1" t="n">
        <v>43644</v>
      </c>
      <c r="C16" s="1" t="n">
        <v>45204</v>
      </c>
      <c r="D16" t="inlineStr">
        <is>
          <t>STOCKHOLMS LÄN</t>
        </is>
      </c>
      <c r="E16" t="inlineStr">
        <is>
          <t>UPPLANDS-BRO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35187-2019</t>
        </is>
      </c>
      <c r="B17" s="1" t="n">
        <v>43661</v>
      </c>
      <c r="C17" s="1" t="n">
        <v>45204</v>
      </c>
      <c r="D17" t="inlineStr">
        <is>
          <t>STOCKHOLMS LÄN</t>
        </is>
      </c>
      <c r="E17" t="inlineStr">
        <is>
          <t>UPPLANDS-BRO</t>
        </is>
      </c>
      <c r="F17" t="inlineStr">
        <is>
          <t>Allmännings- och besparingsskogar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36725-2019</t>
        </is>
      </c>
      <c r="B18" s="1" t="n">
        <v>43671</v>
      </c>
      <c r="C18" s="1" t="n">
        <v>45204</v>
      </c>
      <c r="D18" t="inlineStr">
        <is>
          <t>STOCKHOLMS LÄN</t>
        </is>
      </c>
      <c r="E18" t="inlineStr">
        <is>
          <t>UPPLANDS-BRO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36722-2019</t>
        </is>
      </c>
      <c r="B19" s="1" t="n">
        <v>43671</v>
      </c>
      <c r="C19" s="1" t="n">
        <v>45204</v>
      </c>
      <c r="D19" t="inlineStr">
        <is>
          <t>STOCKHOLMS LÄN</t>
        </is>
      </c>
      <c r="E19" t="inlineStr">
        <is>
          <t>UPPLANDS-BRO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36728-2019</t>
        </is>
      </c>
      <c r="B20" s="1" t="n">
        <v>43671</v>
      </c>
      <c r="C20" s="1" t="n">
        <v>45204</v>
      </c>
      <c r="D20" t="inlineStr">
        <is>
          <t>STOCKHOLMS LÄN</t>
        </is>
      </c>
      <c r="E20" t="inlineStr">
        <is>
          <t>UPPLANDS-BRO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39472-2019</t>
        </is>
      </c>
      <c r="B21" s="1" t="n">
        <v>43691</v>
      </c>
      <c r="C21" s="1" t="n">
        <v>45204</v>
      </c>
      <c r="D21" t="inlineStr">
        <is>
          <t>STOCKHOLMS LÄN</t>
        </is>
      </c>
      <c r="E21" t="inlineStr">
        <is>
          <t>UPPLANDS-BRO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63745-2019</t>
        </is>
      </c>
      <c r="B22" s="1" t="n">
        <v>43795</v>
      </c>
      <c r="C22" s="1" t="n">
        <v>45204</v>
      </c>
      <c r="D22" t="inlineStr">
        <is>
          <t>STOCKHOLMS LÄN</t>
        </is>
      </c>
      <c r="E22" t="inlineStr">
        <is>
          <t>UPPLANDS-BRO</t>
        </is>
      </c>
      <c r="F22" t="inlineStr">
        <is>
          <t>Övriga statliga verk och myndigheter</t>
        </is>
      </c>
      <c r="G22" t="n">
        <v>12.9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65405-2019</t>
        </is>
      </c>
      <c r="B23" s="1" t="n">
        <v>43798</v>
      </c>
      <c r="C23" s="1" t="n">
        <v>45204</v>
      </c>
      <c r="D23" t="inlineStr">
        <is>
          <t>STOCKHOLMS LÄN</t>
        </is>
      </c>
      <c r="E23" t="inlineStr">
        <is>
          <t>UPPLANDS-BRO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68236-2019</t>
        </is>
      </c>
      <c r="B24" s="1" t="n">
        <v>43817</v>
      </c>
      <c r="C24" s="1" t="n">
        <v>45204</v>
      </c>
      <c r="D24" t="inlineStr">
        <is>
          <t>STOCKHOLMS LÄN</t>
        </is>
      </c>
      <c r="E24" t="inlineStr">
        <is>
          <t>UPPLANDS-BRO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6357-2020</t>
        </is>
      </c>
      <c r="B25" s="1" t="n">
        <v>43866</v>
      </c>
      <c r="C25" s="1" t="n">
        <v>45204</v>
      </c>
      <c r="D25" t="inlineStr">
        <is>
          <t>STOCKHOLMS LÄN</t>
        </is>
      </c>
      <c r="E25" t="inlineStr">
        <is>
          <t>UPPLANDS-BRO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6370-2020</t>
        </is>
      </c>
      <c r="B26" s="1" t="n">
        <v>43866</v>
      </c>
      <c r="C26" s="1" t="n">
        <v>45204</v>
      </c>
      <c r="D26" t="inlineStr">
        <is>
          <t>STOCKHOLMS LÄN</t>
        </is>
      </c>
      <c r="E26" t="inlineStr">
        <is>
          <t>UPPLANDS-BRO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31196-2020</t>
        </is>
      </c>
      <c r="B27" s="1" t="n">
        <v>44012</v>
      </c>
      <c r="C27" s="1" t="n">
        <v>45204</v>
      </c>
      <c r="D27" t="inlineStr">
        <is>
          <t>STOCKHOLMS LÄN</t>
        </is>
      </c>
      <c r="E27" t="inlineStr">
        <is>
          <t>UPPLANDS-BRO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36248-2020</t>
        </is>
      </c>
      <c r="B28" s="1" t="n">
        <v>44049</v>
      </c>
      <c r="C28" s="1" t="n">
        <v>45204</v>
      </c>
      <c r="D28" t="inlineStr">
        <is>
          <t>STOCKHOLMS LÄN</t>
        </is>
      </c>
      <c r="E28" t="inlineStr">
        <is>
          <t>UPPLANDS-BRO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49686-2020</t>
        </is>
      </c>
      <c r="B29" s="1" t="n">
        <v>44106</v>
      </c>
      <c r="C29" s="1" t="n">
        <v>45204</v>
      </c>
      <c r="D29" t="inlineStr">
        <is>
          <t>STOCKHOLMS LÄN</t>
        </is>
      </c>
      <c r="E29" t="inlineStr">
        <is>
          <t>UPPLANDS-BRO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50698-2020</t>
        </is>
      </c>
      <c r="B30" s="1" t="n">
        <v>44111</v>
      </c>
      <c r="C30" s="1" t="n">
        <v>45204</v>
      </c>
      <c r="D30" t="inlineStr">
        <is>
          <t>STOCKHOLMS LÄN</t>
        </is>
      </c>
      <c r="E30" t="inlineStr">
        <is>
          <t>UPPLANDS-BRO</t>
        </is>
      </c>
      <c r="F30" t="inlineStr">
        <is>
          <t>Övriga statliga verk och myndigheter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55541-2020</t>
        </is>
      </c>
      <c r="B31" s="1" t="n">
        <v>44131</v>
      </c>
      <c r="C31" s="1" t="n">
        <v>45204</v>
      </c>
      <c r="D31" t="inlineStr">
        <is>
          <t>STOCKHOLMS LÄN</t>
        </is>
      </c>
      <c r="E31" t="inlineStr">
        <is>
          <t>UPPLANDS-BRO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64015-2020</t>
        </is>
      </c>
      <c r="B32" s="1" t="n">
        <v>44167</v>
      </c>
      <c r="C32" s="1" t="n">
        <v>45204</v>
      </c>
      <c r="D32" t="inlineStr">
        <is>
          <t>STOCKHOLMS LÄN</t>
        </is>
      </c>
      <c r="E32" t="inlineStr">
        <is>
          <t>UPPLANDS-BRO</t>
        </is>
      </c>
      <c r="F32" t="inlineStr">
        <is>
          <t>Övriga statliga verk och myndigheter</t>
        </is>
      </c>
      <c r="G32" t="n">
        <v>8.1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65954-2020</t>
        </is>
      </c>
      <c r="B33" s="1" t="n">
        <v>44175</v>
      </c>
      <c r="C33" s="1" t="n">
        <v>45204</v>
      </c>
      <c r="D33" t="inlineStr">
        <is>
          <t>STOCKHOLMS LÄN</t>
        </is>
      </c>
      <c r="E33" t="inlineStr">
        <is>
          <t>UPPLANDS-BRO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66926-2020</t>
        </is>
      </c>
      <c r="B34" s="1" t="n">
        <v>44180</v>
      </c>
      <c r="C34" s="1" t="n">
        <v>45204</v>
      </c>
      <c r="D34" t="inlineStr">
        <is>
          <t>STOCKHOLMS LÄN</t>
        </is>
      </c>
      <c r="E34" t="inlineStr">
        <is>
          <t>UPPLANDS-BRO</t>
        </is>
      </c>
      <c r="F34" t="inlineStr">
        <is>
          <t>Övriga statliga verk och myndigheter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66949-2020</t>
        </is>
      </c>
      <c r="B35" s="1" t="n">
        <v>44180</v>
      </c>
      <c r="C35" s="1" t="n">
        <v>45204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66960-2020</t>
        </is>
      </c>
      <c r="B36" s="1" t="n">
        <v>44180</v>
      </c>
      <c r="C36" s="1" t="n">
        <v>45204</v>
      </c>
      <c r="D36" t="inlineStr">
        <is>
          <t>STOCKHOLMS LÄN</t>
        </is>
      </c>
      <c r="E36" t="inlineStr">
        <is>
          <t>UPPLANDS-BRO</t>
        </is>
      </c>
      <c r="F36" t="inlineStr">
        <is>
          <t>Övriga statliga verk och myndigheter</t>
        </is>
      </c>
      <c r="G36" t="n">
        <v>15.2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67275-2020</t>
        </is>
      </c>
      <c r="B37" s="1" t="n">
        <v>44181</v>
      </c>
      <c r="C37" s="1" t="n">
        <v>45204</v>
      </c>
      <c r="D37" t="inlineStr">
        <is>
          <t>STOCKHOLMS LÄN</t>
        </is>
      </c>
      <c r="E37" t="inlineStr">
        <is>
          <t>UPPLANDS-BRO</t>
        </is>
      </c>
      <c r="F37" t="inlineStr">
        <is>
          <t>Övriga statliga verk och myndigheter</t>
        </is>
      </c>
      <c r="G37" t="n">
        <v>19.7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67286-2020</t>
        </is>
      </c>
      <c r="B38" s="1" t="n">
        <v>44181</v>
      </c>
      <c r="C38" s="1" t="n">
        <v>45204</v>
      </c>
      <c r="D38" t="inlineStr">
        <is>
          <t>STOCKHOLMS LÄN</t>
        </is>
      </c>
      <c r="E38" t="inlineStr">
        <is>
          <t>UPPLANDS-BRO</t>
        </is>
      </c>
      <c r="F38" t="inlineStr">
        <is>
          <t>Övriga statliga verk och myndigheter</t>
        </is>
      </c>
      <c r="G38" t="n">
        <v>7.3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18760-2021</t>
        </is>
      </c>
      <c r="B39" s="1" t="n">
        <v>44307</v>
      </c>
      <c r="C39" s="1" t="n">
        <v>45204</v>
      </c>
      <c r="D39" t="inlineStr">
        <is>
          <t>STOCKHOLMS LÄN</t>
        </is>
      </c>
      <c r="E39" t="inlineStr">
        <is>
          <t>UPPLANDS-BRO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21560-2021</t>
        </is>
      </c>
      <c r="B40" s="1" t="n">
        <v>44321</v>
      </c>
      <c r="C40" s="1" t="n">
        <v>45204</v>
      </c>
      <c r="D40" t="inlineStr">
        <is>
          <t>STOCKHOLMS LÄN</t>
        </is>
      </c>
      <c r="E40" t="inlineStr">
        <is>
          <t>UPPLANDS-BRO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24308-2021</t>
        </is>
      </c>
      <c r="B41" s="1" t="n">
        <v>44336</v>
      </c>
      <c r="C41" s="1" t="n">
        <v>45204</v>
      </c>
      <c r="D41" t="inlineStr">
        <is>
          <t>STOCKHOLMS LÄN</t>
        </is>
      </c>
      <c r="E41" t="inlineStr">
        <is>
          <t>UPPLANDS-BRO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27805-2021</t>
        </is>
      </c>
      <c r="B42" s="1" t="n">
        <v>44354</v>
      </c>
      <c r="C42" s="1" t="n">
        <v>45204</v>
      </c>
      <c r="D42" t="inlineStr">
        <is>
          <t>STOCKHOLMS LÄN</t>
        </is>
      </c>
      <c r="E42" t="inlineStr">
        <is>
          <t>UPPLANDS-BRO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31370-2021</t>
        </is>
      </c>
      <c r="B43" s="1" t="n">
        <v>44368</v>
      </c>
      <c r="C43" s="1" t="n">
        <v>45204</v>
      </c>
      <c r="D43" t="inlineStr">
        <is>
          <t>STOCKHOLMS LÄN</t>
        </is>
      </c>
      <c r="E43" t="inlineStr">
        <is>
          <t>UPPLANDS-BRO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37335-2021</t>
        </is>
      </c>
      <c r="B44" s="1" t="n">
        <v>44397</v>
      </c>
      <c r="C44" s="1" t="n">
        <v>45204</v>
      </c>
      <c r="D44" t="inlineStr">
        <is>
          <t>STOCKHOLMS LÄN</t>
        </is>
      </c>
      <c r="E44" t="inlineStr">
        <is>
          <t>UPPLANDS-BRO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37421-2021</t>
        </is>
      </c>
      <c r="B45" s="1" t="n">
        <v>44397</v>
      </c>
      <c r="C45" s="1" t="n">
        <v>45204</v>
      </c>
      <c r="D45" t="inlineStr">
        <is>
          <t>STOCKHOLMS LÄN</t>
        </is>
      </c>
      <c r="E45" t="inlineStr">
        <is>
          <t>UPPLANDS-BRO</t>
        </is>
      </c>
      <c r="F45" t="inlineStr">
        <is>
          <t>Allmännings- och besparingsskogar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40514-2021</t>
        </is>
      </c>
      <c r="B46" s="1" t="n">
        <v>44420</v>
      </c>
      <c r="C46" s="1" t="n">
        <v>45204</v>
      </c>
      <c r="D46" t="inlineStr">
        <is>
          <t>STOCKHOLMS LÄN</t>
        </is>
      </c>
      <c r="E46" t="inlineStr">
        <is>
          <t>UPPLANDS-BRO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40510-2021</t>
        </is>
      </c>
      <c r="B47" s="1" t="n">
        <v>44420</v>
      </c>
      <c r="C47" s="1" t="n">
        <v>45204</v>
      </c>
      <c r="D47" t="inlineStr">
        <is>
          <t>STOCKHOLMS LÄN</t>
        </is>
      </c>
      <c r="E47" t="inlineStr">
        <is>
          <t>UPPLANDS-BRO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41465-2021</t>
        </is>
      </c>
      <c r="B48" s="1" t="n">
        <v>44424</v>
      </c>
      <c r="C48" s="1" t="n">
        <v>45204</v>
      </c>
      <c r="D48" t="inlineStr">
        <is>
          <t>STOCKHOLMS LÄN</t>
        </is>
      </c>
      <c r="E48" t="inlineStr">
        <is>
          <t>UPPLANDS-BRO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41463-2021</t>
        </is>
      </c>
      <c r="B49" s="1" t="n">
        <v>44424</v>
      </c>
      <c r="C49" s="1" t="n">
        <v>45204</v>
      </c>
      <c r="D49" t="inlineStr">
        <is>
          <t>STOCKHOLMS LÄN</t>
        </is>
      </c>
      <c r="E49" t="inlineStr">
        <is>
          <t>UPPLANDS-BRO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46244-2021</t>
        </is>
      </c>
      <c r="B50" s="1" t="n">
        <v>44442</v>
      </c>
      <c r="C50" s="1" t="n">
        <v>45204</v>
      </c>
      <c r="D50" t="inlineStr">
        <is>
          <t>STOCKHOLMS LÄN</t>
        </is>
      </c>
      <c r="E50" t="inlineStr">
        <is>
          <t>UPPLANDS-BRO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49622-2021</t>
        </is>
      </c>
      <c r="B51" s="1" t="n">
        <v>44455</v>
      </c>
      <c r="C51" s="1" t="n">
        <v>45204</v>
      </c>
      <c r="D51" t="inlineStr">
        <is>
          <t>STOCKHOLMS LÄN</t>
        </is>
      </c>
      <c r="E51" t="inlineStr">
        <is>
          <t>UPPLANDS-BRO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56756-2021</t>
        </is>
      </c>
      <c r="B52" s="1" t="n">
        <v>44481</v>
      </c>
      <c r="C52" s="1" t="n">
        <v>45204</v>
      </c>
      <c r="D52" t="inlineStr">
        <is>
          <t>STOCKHOLMS LÄN</t>
        </is>
      </c>
      <c r="E52" t="inlineStr">
        <is>
          <t>UPPLANDS-BRO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57993-2021</t>
        </is>
      </c>
      <c r="B53" s="1" t="n">
        <v>44487</v>
      </c>
      <c r="C53" s="1" t="n">
        <v>45204</v>
      </c>
      <c r="D53" t="inlineStr">
        <is>
          <t>STOCKHOLMS LÄN</t>
        </is>
      </c>
      <c r="E53" t="inlineStr">
        <is>
          <t>UPPLANDS-BRO</t>
        </is>
      </c>
      <c r="F53" t="inlineStr">
        <is>
          <t>Övriga statliga verk och myndigheter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58011-2021</t>
        </is>
      </c>
      <c r="B54" s="1" t="n">
        <v>44487</v>
      </c>
      <c r="C54" s="1" t="n">
        <v>45204</v>
      </c>
      <c r="D54" t="inlineStr">
        <is>
          <t>STOCKHOLMS LÄN</t>
        </is>
      </c>
      <c r="E54" t="inlineStr">
        <is>
          <t>UPPLANDS-BRO</t>
        </is>
      </c>
      <c r="F54" t="inlineStr">
        <is>
          <t>Övriga statliga verk och myndigheter</t>
        </is>
      </c>
      <c r="G54" t="n">
        <v>9.199999999999999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58669-2021</t>
        </is>
      </c>
      <c r="B55" s="1" t="n">
        <v>44489</v>
      </c>
      <c r="C55" s="1" t="n">
        <v>45204</v>
      </c>
      <c r="D55" t="inlineStr">
        <is>
          <t>STOCKHOLMS LÄN</t>
        </is>
      </c>
      <c r="E55" t="inlineStr">
        <is>
          <t>UPPLANDS-BRO</t>
        </is>
      </c>
      <c r="F55" t="inlineStr">
        <is>
          <t>Övriga statliga verk och myndigheter</t>
        </is>
      </c>
      <c r="G55" t="n">
        <v>20.7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58663-2021</t>
        </is>
      </c>
      <c r="B56" s="1" t="n">
        <v>44489</v>
      </c>
      <c r="C56" s="1" t="n">
        <v>45204</v>
      </c>
      <c r="D56" t="inlineStr">
        <is>
          <t>STOCKHOLMS LÄN</t>
        </is>
      </c>
      <c r="E56" t="inlineStr">
        <is>
          <t>UPPLANDS-BRO</t>
        </is>
      </c>
      <c r="F56" t="inlineStr">
        <is>
          <t>Övriga statliga verk och myndigheter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59700-2021</t>
        </is>
      </c>
      <c r="B57" s="1" t="n">
        <v>44494</v>
      </c>
      <c r="C57" s="1" t="n">
        <v>45204</v>
      </c>
      <c r="D57" t="inlineStr">
        <is>
          <t>STOCKHOLMS LÄN</t>
        </is>
      </c>
      <c r="E57" t="inlineStr">
        <is>
          <t>UPPLANDS-BRO</t>
        </is>
      </c>
      <c r="F57" t="inlineStr">
        <is>
          <t>Övriga statliga verk och myndigheter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59732-2021</t>
        </is>
      </c>
      <c r="B58" s="1" t="n">
        <v>44494</v>
      </c>
      <c r="C58" s="1" t="n">
        <v>45204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17.2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68554-2021</t>
        </is>
      </c>
      <c r="B59" s="1" t="n">
        <v>44529</v>
      </c>
      <c r="C59" s="1" t="n">
        <v>45204</v>
      </c>
      <c r="D59" t="inlineStr">
        <is>
          <t>STOCKHOLMS LÄN</t>
        </is>
      </c>
      <c r="E59" t="inlineStr">
        <is>
          <t>UPPLANDS-BRO</t>
        </is>
      </c>
      <c r="F59" t="inlineStr">
        <is>
          <t>Övriga statliga verk och myndigheter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68564-2021</t>
        </is>
      </c>
      <c r="B60" s="1" t="n">
        <v>44529</v>
      </c>
      <c r="C60" s="1" t="n">
        <v>45204</v>
      </c>
      <c r="D60" t="inlineStr">
        <is>
          <t>STOCKHOLMS LÄN</t>
        </is>
      </c>
      <c r="E60" t="inlineStr">
        <is>
          <t>UPPLANDS-BRO</t>
        </is>
      </c>
      <c r="F60" t="inlineStr">
        <is>
          <t>Övriga statliga verk och myndigheter</t>
        </is>
      </c>
      <c r="G60" t="n">
        <v>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72524-2021</t>
        </is>
      </c>
      <c r="B61" s="1" t="n">
        <v>44546</v>
      </c>
      <c r="C61" s="1" t="n">
        <v>45204</v>
      </c>
      <c r="D61" t="inlineStr">
        <is>
          <t>STOCKHOLMS LÄN</t>
        </is>
      </c>
      <c r="E61" t="inlineStr">
        <is>
          <t>UPPLANDS-BRO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72523-2021</t>
        </is>
      </c>
      <c r="B62" s="1" t="n">
        <v>44546</v>
      </c>
      <c r="C62" s="1" t="n">
        <v>45204</v>
      </c>
      <c r="D62" t="inlineStr">
        <is>
          <t>STOCKHOLMS LÄN</t>
        </is>
      </c>
      <c r="E62" t="inlineStr">
        <is>
          <t>UPPLANDS-BRO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6982-2022</t>
        </is>
      </c>
      <c r="B63" s="1" t="n">
        <v>44603</v>
      </c>
      <c r="C63" s="1" t="n">
        <v>45204</v>
      </c>
      <c r="D63" t="inlineStr">
        <is>
          <t>STOCKHOLMS LÄN</t>
        </is>
      </c>
      <c r="E63" t="inlineStr">
        <is>
          <t>UPPLANDS-BRO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7275-2022</t>
        </is>
      </c>
      <c r="B64" s="1" t="n">
        <v>44606</v>
      </c>
      <c r="C64" s="1" t="n">
        <v>45204</v>
      </c>
      <c r="D64" t="inlineStr">
        <is>
          <t>STOCKHOLMS LÄN</t>
        </is>
      </c>
      <c r="E64" t="inlineStr">
        <is>
          <t>UPPLANDS-BRO</t>
        </is>
      </c>
      <c r="F64" t="inlineStr">
        <is>
          <t>Övriga statliga verk och myndigheter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8261-2022</t>
        </is>
      </c>
      <c r="B65" s="1" t="n">
        <v>44609</v>
      </c>
      <c r="C65" s="1" t="n">
        <v>45204</v>
      </c>
      <c r="D65" t="inlineStr">
        <is>
          <t>STOCKHOLMS LÄN</t>
        </is>
      </c>
      <c r="E65" t="inlineStr">
        <is>
          <t>UPPLANDS-BRO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14719-2022</t>
        </is>
      </c>
      <c r="B66" s="1" t="n">
        <v>44655</v>
      </c>
      <c r="C66" s="1" t="n">
        <v>45204</v>
      </c>
      <c r="D66" t="inlineStr">
        <is>
          <t>STOCKHOLMS LÄN</t>
        </is>
      </c>
      <c r="E66" t="inlineStr">
        <is>
          <t>UPPLANDS-BRO</t>
        </is>
      </c>
      <c r="F66" t="inlineStr">
        <is>
          <t>Allmännings- och besparingsskogar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29784-2022</t>
        </is>
      </c>
      <c r="B67" s="1" t="n">
        <v>44755</v>
      </c>
      <c r="C67" s="1" t="n">
        <v>45204</v>
      </c>
      <c r="D67" t="inlineStr">
        <is>
          <t>STOCKHOLMS LÄN</t>
        </is>
      </c>
      <c r="E67" t="inlineStr">
        <is>
          <t>UPPLANDS-BRO</t>
        </is>
      </c>
      <c r="F67" t="inlineStr">
        <is>
          <t>Allmännings- och besparingsskogar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29786-2022</t>
        </is>
      </c>
      <c r="B68" s="1" t="n">
        <v>44755</v>
      </c>
      <c r="C68" s="1" t="n">
        <v>45204</v>
      </c>
      <c r="D68" t="inlineStr">
        <is>
          <t>STOCKHOLMS LÄN</t>
        </is>
      </c>
      <c r="E68" t="inlineStr">
        <is>
          <t>UPPLANDS-BRO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31155-2022</t>
        </is>
      </c>
      <c r="B69" s="1" t="n">
        <v>44770</v>
      </c>
      <c r="C69" s="1" t="n">
        <v>45204</v>
      </c>
      <c r="D69" t="inlineStr">
        <is>
          <t>STOCKHOLMS LÄN</t>
        </is>
      </c>
      <c r="E69" t="inlineStr">
        <is>
          <t>UPPLANDS-BRO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31160-2022</t>
        </is>
      </c>
      <c r="B70" s="1" t="n">
        <v>44770</v>
      </c>
      <c r="C70" s="1" t="n">
        <v>45204</v>
      </c>
      <c r="D70" t="inlineStr">
        <is>
          <t>STOCKHOLMS LÄN</t>
        </is>
      </c>
      <c r="E70" t="inlineStr">
        <is>
          <t>UPPLANDS-BRO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44526-2022</t>
        </is>
      </c>
      <c r="B71" s="1" t="n">
        <v>44838</v>
      </c>
      <c r="C71" s="1" t="n">
        <v>45204</v>
      </c>
      <c r="D71" t="inlineStr">
        <is>
          <t>STOCKHOLMS LÄN</t>
        </is>
      </c>
      <c r="E71" t="inlineStr">
        <is>
          <t>UPPLANDS-BRO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46153-2022</t>
        </is>
      </c>
      <c r="B72" s="1" t="n">
        <v>44845</v>
      </c>
      <c r="C72" s="1" t="n">
        <v>45204</v>
      </c>
      <c r="D72" t="inlineStr">
        <is>
          <t>STOCKHOLMS LÄN</t>
        </is>
      </c>
      <c r="E72" t="inlineStr">
        <is>
          <t>UPPLANDS-BRO</t>
        </is>
      </c>
      <c r="F72" t="inlineStr">
        <is>
          <t>Övriga statliga verk och myndigheter</t>
        </is>
      </c>
      <c r="G72" t="n">
        <v>13.4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50905-2022</t>
        </is>
      </c>
      <c r="B73" s="1" t="n">
        <v>44865</v>
      </c>
      <c r="C73" s="1" t="n">
        <v>45204</v>
      </c>
      <c r="D73" t="inlineStr">
        <is>
          <t>STOCKHOLMS LÄN</t>
        </is>
      </c>
      <c r="E73" t="inlineStr">
        <is>
          <t>UPPLANDS-BRO</t>
        </is>
      </c>
      <c r="F73" t="inlineStr">
        <is>
          <t>Övriga statliga verk och myndigheter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59848-2022</t>
        </is>
      </c>
      <c r="B74" s="1" t="n">
        <v>44901</v>
      </c>
      <c r="C74" s="1" t="n">
        <v>45204</v>
      </c>
      <c r="D74" t="inlineStr">
        <is>
          <t>STOCKHOLMS LÄN</t>
        </is>
      </c>
      <c r="E74" t="inlineStr">
        <is>
          <t>UPPLANDS-BRO</t>
        </is>
      </c>
      <c r="F74" t="inlineStr">
        <is>
          <t>Övriga statliga verk och myndigheter</t>
        </is>
      </c>
      <c r="G74" t="n">
        <v>10.7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59836-2022</t>
        </is>
      </c>
      <c r="B75" s="1" t="n">
        <v>44901</v>
      </c>
      <c r="C75" s="1" t="n">
        <v>45204</v>
      </c>
      <c r="D75" t="inlineStr">
        <is>
          <t>STOCKHOLMS LÄN</t>
        </is>
      </c>
      <c r="E75" t="inlineStr">
        <is>
          <t>UPPLANDS-BRO</t>
        </is>
      </c>
      <c r="F75" t="inlineStr">
        <is>
          <t>Övriga statliga verk och myndigheter</t>
        </is>
      </c>
      <c r="G75" t="n">
        <v>11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59844-2022</t>
        </is>
      </c>
      <c r="B76" s="1" t="n">
        <v>44901</v>
      </c>
      <c r="C76" s="1" t="n">
        <v>45204</v>
      </c>
      <c r="D76" t="inlineStr">
        <is>
          <t>STOCKHOLMS LÄN</t>
        </is>
      </c>
      <c r="E76" t="inlineStr">
        <is>
          <t>UPPLANDS-BRO</t>
        </is>
      </c>
      <c r="F76" t="inlineStr">
        <is>
          <t>Övriga statliga verk och myndigheter</t>
        </is>
      </c>
      <c r="G76" t="n">
        <v>11.9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59402-2022</t>
        </is>
      </c>
      <c r="B77" s="1" t="n">
        <v>44906</v>
      </c>
      <c r="C77" s="1" t="n">
        <v>45204</v>
      </c>
      <c r="D77" t="inlineStr">
        <is>
          <t>STOCKHOLMS LÄN</t>
        </is>
      </c>
      <c r="E77" t="inlineStr">
        <is>
          <t>UPPLANDS-BRO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3630-2023</t>
        </is>
      </c>
      <c r="B78" s="1" t="n">
        <v>44950</v>
      </c>
      <c r="C78" s="1" t="n">
        <v>45204</v>
      </c>
      <c r="D78" t="inlineStr">
        <is>
          <t>STOCKHOLMS LÄN</t>
        </is>
      </c>
      <c r="E78" t="inlineStr">
        <is>
          <t>UPPLANDS-BRO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3622-2023</t>
        </is>
      </c>
      <c r="B79" s="1" t="n">
        <v>44950</v>
      </c>
      <c r="C79" s="1" t="n">
        <v>45204</v>
      </c>
      <c r="D79" t="inlineStr">
        <is>
          <t>STOCKHOLMS LÄN</t>
        </is>
      </c>
      <c r="E79" t="inlineStr">
        <is>
          <t>UPPLANDS-BRO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4153-2023</t>
        </is>
      </c>
      <c r="B80" s="1" t="n">
        <v>44950</v>
      </c>
      <c r="C80" s="1" t="n">
        <v>45204</v>
      </c>
      <c r="D80" t="inlineStr">
        <is>
          <t>STOCKHOLMS LÄN</t>
        </is>
      </c>
      <c r="E80" t="inlineStr">
        <is>
          <t>UPPLANDS-BRO</t>
        </is>
      </c>
      <c r="F80" t="inlineStr">
        <is>
          <t>Övriga statliga verk och myndigheter</t>
        </is>
      </c>
      <c r="G80" t="n">
        <v>7.3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4338-2023</t>
        </is>
      </c>
      <c r="B81" s="1" t="n">
        <v>44953</v>
      </c>
      <c r="C81" s="1" t="n">
        <v>45204</v>
      </c>
      <c r="D81" t="inlineStr">
        <is>
          <t>STOCKHOLMS LÄN</t>
        </is>
      </c>
      <c r="E81" t="inlineStr">
        <is>
          <t>UPPLANDS-BRO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5264-2023</t>
        </is>
      </c>
      <c r="B82" s="1" t="n">
        <v>44959</v>
      </c>
      <c r="C82" s="1" t="n">
        <v>45204</v>
      </c>
      <c r="D82" t="inlineStr">
        <is>
          <t>STOCKHOLMS LÄN</t>
        </is>
      </c>
      <c r="E82" t="inlineStr">
        <is>
          <t>UPPLANDS-BRO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14824-2023</t>
        </is>
      </c>
      <c r="B83" s="1" t="n">
        <v>45013</v>
      </c>
      <c r="C83" s="1" t="n">
        <v>45204</v>
      </c>
      <c r="D83" t="inlineStr">
        <is>
          <t>STOCKHOLMS LÄN</t>
        </is>
      </c>
      <c r="E83" t="inlineStr">
        <is>
          <t>UPPLANDS-BRO</t>
        </is>
      </c>
      <c r="F83" t="inlineStr">
        <is>
          <t>Allmännings- och besparingsskogar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15724-2023</t>
        </is>
      </c>
      <c r="B84" s="1" t="n">
        <v>45021</v>
      </c>
      <c r="C84" s="1" t="n">
        <v>45204</v>
      </c>
      <c r="D84" t="inlineStr">
        <is>
          <t>STOCKHOLMS LÄN</t>
        </is>
      </c>
      <c r="E84" t="inlineStr">
        <is>
          <t>UPPLANDS-BRO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21659-2023</t>
        </is>
      </c>
      <c r="B85" s="1" t="n">
        <v>45063</v>
      </c>
      <c r="C85" s="1" t="n">
        <v>45204</v>
      </c>
      <c r="D85" t="inlineStr">
        <is>
          <t>STOCKHOLMS LÄN</t>
        </is>
      </c>
      <c r="E85" t="inlineStr">
        <is>
          <t>UPPLANDS-BRO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27299-2023</t>
        </is>
      </c>
      <c r="B86" s="1" t="n">
        <v>45096</v>
      </c>
      <c r="C86" s="1" t="n">
        <v>45204</v>
      </c>
      <c r="D86" t="inlineStr">
        <is>
          <t>STOCKHOLMS LÄN</t>
        </is>
      </c>
      <c r="E86" t="inlineStr">
        <is>
          <t>UPPLANDS-BRO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27313-2023</t>
        </is>
      </c>
      <c r="B87" s="1" t="n">
        <v>45096</v>
      </c>
      <c r="C87" s="1" t="n">
        <v>45204</v>
      </c>
      <c r="D87" t="inlineStr">
        <is>
          <t>STOCKHOLMS LÄN</t>
        </is>
      </c>
      <c r="E87" t="inlineStr">
        <is>
          <t>UPPLANDS-BRO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27318-2023</t>
        </is>
      </c>
      <c r="B88" s="1" t="n">
        <v>45096</v>
      </c>
      <c r="C88" s="1" t="n">
        <v>45204</v>
      </c>
      <c r="D88" t="inlineStr">
        <is>
          <t>STOCKHOLMS LÄN</t>
        </is>
      </c>
      <c r="E88" t="inlineStr">
        <is>
          <t>UPPLANDS-BRO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31716-2023</t>
        </is>
      </c>
      <c r="B89" s="1" t="n">
        <v>45117</v>
      </c>
      <c r="C89" s="1" t="n">
        <v>45204</v>
      </c>
      <c r="D89" t="inlineStr">
        <is>
          <t>STOCKHOLMS LÄN</t>
        </is>
      </c>
      <c r="E89" t="inlineStr">
        <is>
          <t>UPPLANDS-BRO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2023-10-05T07:14:06Z</dcterms:created>
  <dcterms:modified xmlns:dcterms="http://purl.org/dc/terms/" xmlns:xsi="http://www.w3.org/2001/XMLSchema-instance" xsi:type="dcterms:W3CDTF">2023-10-05T07:14:06Z</dcterms:modified>
</cp:coreProperties>
</file>