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45177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Grönpyrola
Mattlummer</t>
        </is>
      </c>
      <c r="S2">
        <f>HYPERLINK("https://klasma.github.io/Logging_VAGGERYD/artfynd/A 16941-2023.xlsx")</f>
        <v/>
      </c>
      <c r="T2">
        <f>HYPERLINK("https://klasma.github.io/Logging_VAGGERYD/kartor/A 16941-2023.png")</f>
        <v/>
      </c>
      <c r="U2">
        <f>HYPERLINK("https://klasma.github.io/Logging_VAGGERYD/knärot/A 16941-2023.png")</f>
        <v/>
      </c>
      <c r="V2">
        <f>HYPERLINK("https://klasma.github.io/Logging_VAGGERYD/klagomål/A 16941-2023.docx")</f>
        <v/>
      </c>
      <c r="W2">
        <f>HYPERLINK("https://klasma.github.io/Logging_VAGGERYD/klagomålsmail/A 16941-2023.docx")</f>
        <v/>
      </c>
      <c r="X2">
        <f>HYPERLINK("https://klasma.github.io/Logging_VAGGERYD/tillsyn/A 16941-2023.docx")</f>
        <v/>
      </c>
      <c r="Y2">
        <f>HYPERLINK("https://klasma.github.io/Logging_VAGGERYD/tillsynsmail/A 16941-2023.docx")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45177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HYPERLINK("https://klasma.github.io/Logging_VAGGERYD/artfynd/A 39569-2022.xlsx")</f>
        <v/>
      </c>
      <c r="T3">
        <f>HYPERLINK("https://klasma.github.io/Logging_VAGGERYD/kartor/A 39569-2022.png")</f>
        <v/>
      </c>
      <c r="V3">
        <f>HYPERLINK("https://klasma.github.io/Logging_VAGGERYD/klagomål/A 39569-2022.docx")</f>
        <v/>
      </c>
      <c r="W3">
        <f>HYPERLINK("https://klasma.github.io/Logging_VAGGERYD/klagomålsmail/A 39569-2022.docx")</f>
        <v/>
      </c>
      <c r="X3">
        <f>HYPERLINK("https://klasma.github.io/Logging_VAGGERYD/tillsyn/A 39569-2022.docx")</f>
        <v/>
      </c>
      <c r="Y3">
        <f>HYPERLINK("https://klasma.github.io/Logging_VAGGERYD/tillsynsmail/A 39569-2022.docx")</f>
        <v/>
      </c>
    </row>
    <row r="4" ht="15" customHeight="1">
      <c r="A4" t="inlineStr">
        <is>
          <t>A 33368-2023</t>
        </is>
      </c>
      <c r="B4" s="1" t="n">
        <v>45117</v>
      </c>
      <c r="C4" s="1" t="n">
        <v>45177</v>
      </c>
      <c r="D4" t="inlineStr">
        <is>
          <t>JÖNKÖPINGS LÄN</t>
        </is>
      </c>
      <c r="E4" t="inlineStr">
        <is>
          <t>VAGGERYD</t>
        </is>
      </c>
      <c r="F4" t="inlineStr">
        <is>
          <t>Övriga Aktiebolag</t>
        </is>
      </c>
      <c r="G4" t="n">
        <v>18.3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Slåttergubbe
Granspira
Fläcknycklar</t>
        </is>
      </c>
      <c r="S4">
        <f>HYPERLINK("https://klasma.github.io/Logging_VAGGERYD/artfynd/A 33368-2023.xlsx")</f>
        <v/>
      </c>
      <c r="T4">
        <f>HYPERLINK("https://klasma.github.io/Logging_VAGGERYD/kartor/A 33368-2023.png")</f>
        <v/>
      </c>
      <c r="V4">
        <f>HYPERLINK("https://klasma.github.io/Logging_VAGGERYD/klagomål/A 33368-2023.docx")</f>
        <v/>
      </c>
      <c r="W4">
        <f>HYPERLINK("https://klasma.github.io/Logging_VAGGERYD/klagomålsmail/A 33368-2023.docx")</f>
        <v/>
      </c>
      <c r="X4">
        <f>HYPERLINK("https://klasma.github.io/Logging_VAGGERYD/tillsyn/A 33368-2023.docx")</f>
        <v/>
      </c>
      <c r="Y4">
        <f>HYPERLINK("https://klasma.github.io/Logging_VAGGERYD/tillsynsmail/A 33368-2023.docx")</f>
        <v/>
      </c>
    </row>
    <row r="5" ht="15" customHeight="1">
      <c r="A5" t="inlineStr">
        <is>
          <t>A 22369-2022</t>
        </is>
      </c>
      <c r="B5" s="1" t="n">
        <v>44713</v>
      </c>
      <c r="C5" s="1" t="n">
        <v>45177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30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Entita
Mattlummer</t>
        </is>
      </c>
      <c r="S5">
        <f>HYPERLINK("https://klasma.github.io/Logging_VAGGERYD/artfynd/A 22369-2022.xlsx")</f>
        <v/>
      </c>
      <c r="T5">
        <f>HYPERLINK("https://klasma.github.io/Logging_VAGGERYD/kartor/A 22369-2022.png")</f>
        <v/>
      </c>
      <c r="V5">
        <f>HYPERLINK("https://klasma.github.io/Logging_VAGGERYD/klagomål/A 22369-2022.docx")</f>
        <v/>
      </c>
      <c r="W5">
        <f>HYPERLINK("https://klasma.github.io/Logging_VAGGERYD/klagomålsmail/A 22369-2022.docx")</f>
        <v/>
      </c>
      <c r="X5">
        <f>HYPERLINK("https://klasma.github.io/Logging_VAGGERYD/tillsyn/A 22369-2022.docx")</f>
        <v/>
      </c>
      <c r="Y5">
        <f>HYPERLINK("https://klasma.github.io/Logging_VAGGERYD/tillsynsmail/A 22369-2022.docx")</f>
        <v/>
      </c>
    </row>
    <row r="6" ht="15" customHeight="1">
      <c r="A6" t="inlineStr">
        <is>
          <t>A 63873-2018</t>
        </is>
      </c>
      <c r="B6" s="1" t="n">
        <v>43430</v>
      </c>
      <c r="C6" s="1" t="n">
        <v>45177</v>
      </c>
      <c r="D6" t="inlineStr">
        <is>
          <t>JÖNKÖPINGS LÄN</t>
        </is>
      </c>
      <c r="E6" t="inlineStr">
        <is>
          <t>VAGGERYD</t>
        </is>
      </c>
      <c r="F6" t="inlineStr">
        <is>
          <t>Sveaskog</t>
        </is>
      </c>
      <c r="G6" t="n">
        <v>4.9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Järpe</t>
        </is>
      </c>
      <c r="S6">
        <f>HYPERLINK("https://klasma.github.io/Logging_VAGGERYD/artfynd/A 63873-2018.xlsx")</f>
        <v/>
      </c>
      <c r="T6">
        <f>HYPERLINK("https://klasma.github.io/Logging_VAGGERYD/kartor/A 63873-2018.png")</f>
        <v/>
      </c>
      <c r="V6">
        <f>HYPERLINK("https://klasma.github.io/Logging_VAGGERYD/klagomål/A 63873-2018.docx")</f>
        <v/>
      </c>
      <c r="W6">
        <f>HYPERLINK("https://klasma.github.io/Logging_VAGGERYD/klagomålsmail/A 63873-2018.docx")</f>
        <v/>
      </c>
      <c r="X6">
        <f>HYPERLINK("https://klasma.github.io/Logging_VAGGERYD/tillsyn/A 63873-2018.docx")</f>
        <v/>
      </c>
      <c r="Y6">
        <f>HYPERLINK("https://klasma.github.io/Logging_VAGGERYD/tillsynsmail/A 63873-2018.docx")</f>
        <v/>
      </c>
    </row>
    <row r="7" ht="15" customHeight="1">
      <c r="A7" t="inlineStr">
        <is>
          <t>A 66703-2018</t>
        </is>
      </c>
      <c r="B7" s="1" t="n">
        <v>43430</v>
      </c>
      <c r="C7" s="1" t="n">
        <v>45177</v>
      </c>
      <c r="D7" t="inlineStr">
        <is>
          <t>JÖNKÖPINGS LÄN</t>
        </is>
      </c>
      <c r="E7" t="inlineStr">
        <is>
          <t>VAGGERYD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HYPERLINK("https://klasma.github.io/Logging_VAGGERYD/artfynd/A 66703-2018.xlsx")</f>
        <v/>
      </c>
      <c r="T7">
        <f>HYPERLINK("https://klasma.github.io/Logging_VAGGERYD/kartor/A 66703-2018.png")</f>
        <v/>
      </c>
      <c r="V7">
        <f>HYPERLINK("https://klasma.github.io/Logging_VAGGERYD/klagomål/A 66703-2018.docx")</f>
        <v/>
      </c>
      <c r="W7">
        <f>HYPERLINK("https://klasma.github.io/Logging_VAGGERYD/klagomålsmail/A 66703-2018.docx")</f>
        <v/>
      </c>
      <c r="X7">
        <f>HYPERLINK("https://klasma.github.io/Logging_VAGGERYD/tillsyn/A 66703-2018.docx")</f>
        <v/>
      </c>
      <c r="Y7">
        <f>HYPERLINK("https://klasma.github.io/Logging_VAGGERYD/tillsynsmail/A 66703-2018.docx")</f>
        <v/>
      </c>
    </row>
    <row r="8" ht="15" customHeight="1">
      <c r="A8" t="inlineStr">
        <is>
          <t>A 4551-2019</t>
        </is>
      </c>
      <c r="B8" s="1" t="n">
        <v>43479</v>
      </c>
      <c r="C8" s="1" t="n">
        <v>45177</v>
      </c>
      <c r="D8" t="inlineStr">
        <is>
          <t>JÖNKÖPINGS LÄN</t>
        </is>
      </c>
      <c r="E8" t="inlineStr">
        <is>
          <t>VAGGERYD</t>
        </is>
      </c>
      <c r="G8" t="n">
        <v>15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HYPERLINK("https://klasma.github.io/Logging_VAGGERYD/artfynd/A 4551-2019.xlsx")</f>
        <v/>
      </c>
      <c r="T8">
        <f>HYPERLINK("https://klasma.github.io/Logging_VAGGERYD/kartor/A 4551-2019.png")</f>
        <v/>
      </c>
      <c r="V8">
        <f>HYPERLINK("https://klasma.github.io/Logging_VAGGERYD/klagomål/A 4551-2019.docx")</f>
        <v/>
      </c>
      <c r="W8">
        <f>HYPERLINK("https://klasma.github.io/Logging_VAGGERYD/klagomålsmail/A 4551-2019.docx")</f>
        <v/>
      </c>
      <c r="X8">
        <f>HYPERLINK("https://klasma.github.io/Logging_VAGGERYD/tillsyn/A 4551-2019.docx")</f>
        <v/>
      </c>
      <c r="Y8">
        <f>HYPERLINK("https://klasma.github.io/Logging_VAGGERYD/tillsynsmail/A 4551-2019.docx")</f>
        <v/>
      </c>
    </row>
    <row r="9" ht="15" customHeight="1">
      <c r="A9" t="inlineStr">
        <is>
          <t>A 41226-2019</t>
        </is>
      </c>
      <c r="B9" s="1" t="n">
        <v>43698</v>
      </c>
      <c r="C9" s="1" t="n">
        <v>45177</v>
      </c>
      <c r="D9" t="inlineStr">
        <is>
          <t>JÖNKÖPINGS LÄN</t>
        </is>
      </c>
      <c r="E9" t="inlineStr">
        <is>
          <t>VAGGERYD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HYPERLINK("https://klasma.github.io/Logging_VAGGERYD/artfynd/A 41226-2019.xlsx")</f>
        <v/>
      </c>
      <c r="T9">
        <f>HYPERLINK("https://klasma.github.io/Logging_VAGGERYD/kartor/A 41226-2019.png")</f>
        <v/>
      </c>
      <c r="V9">
        <f>HYPERLINK("https://klasma.github.io/Logging_VAGGERYD/klagomål/A 41226-2019.docx")</f>
        <v/>
      </c>
      <c r="W9">
        <f>HYPERLINK("https://klasma.github.io/Logging_VAGGERYD/klagomålsmail/A 41226-2019.docx")</f>
        <v/>
      </c>
      <c r="X9">
        <f>HYPERLINK("https://klasma.github.io/Logging_VAGGERYD/tillsyn/A 41226-2019.docx")</f>
        <v/>
      </c>
      <c r="Y9">
        <f>HYPERLINK("https://klasma.github.io/Logging_VAGGERYD/tillsynsmail/A 41226-2019.docx")</f>
        <v/>
      </c>
    </row>
    <row r="10" ht="15" customHeight="1">
      <c r="A10" t="inlineStr">
        <is>
          <t>A 42132-2019</t>
        </is>
      </c>
      <c r="B10" s="1" t="n">
        <v>43703</v>
      </c>
      <c r="C10" s="1" t="n">
        <v>45177</v>
      </c>
      <c r="D10" t="inlineStr">
        <is>
          <t>JÖNKÖPINGS LÄN</t>
        </is>
      </c>
      <c r="E10" t="inlineStr">
        <is>
          <t>VAGGERYD</t>
        </is>
      </c>
      <c r="G10" t="n">
        <v>5.9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HYPERLINK("https://klasma.github.io/Logging_VAGGERYD/artfynd/A 42132-2019.xlsx")</f>
        <v/>
      </c>
      <c r="T10">
        <f>HYPERLINK("https://klasma.github.io/Logging_VAGGERYD/kartor/A 42132-2019.png")</f>
        <v/>
      </c>
      <c r="V10">
        <f>HYPERLINK("https://klasma.github.io/Logging_VAGGERYD/klagomål/A 42132-2019.docx")</f>
        <v/>
      </c>
      <c r="W10">
        <f>HYPERLINK("https://klasma.github.io/Logging_VAGGERYD/klagomålsmail/A 42132-2019.docx")</f>
        <v/>
      </c>
      <c r="X10">
        <f>HYPERLINK("https://klasma.github.io/Logging_VAGGERYD/tillsyn/A 42132-2019.docx")</f>
        <v/>
      </c>
      <c r="Y10">
        <f>HYPERLINK("https://klasma.github.io/Logging_VAGGERYD/tillsynsmail/A 42132-2019.docx")</f>
        <v/>
      </c>
    </row>
    <row r="11" ht="15" customHeight="1">
      <c r="A11" t="inlineStr">
        <is>
          <t>A 56126-2019</t>
        </is>
      </c>
      <c r="B11" s="1" t="n">
        <v>43761</v>
      </c>
      <c r="C11" s="1" t="n">
        <v>45177</v>
      </c>
      <c r="D11" t="inlineStr">
        <is>
          <t>JÖNKÖPINGS LÄN</t>
        </is>
      </c>
      <c r="E11" t="inlineStr">
        <is>
          <t>VAGGERYD</t>
        </is>
      </c>
      <c r="G11" t="n">
        <v>2.4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HYPERLINK("https://klasma.github.io/Logging_VAGGERYD/artfynd/A 56126-2019.xlsx")</f>
        <v/>
      </c>
      <c r="T11">
        <f>HYPERLINK("https://klasma.github.io/Logging_VAGGERYD/kartor/A 56126-2019.png")</f>
        <v/>
      </c>
      <c r="U11">
        <f>HYPERLINK("https://klasma.github.io/Logging_VAGGERYD/knärot/A 56126-2019.png")</f>
        <v/>
      </c>
      <c r="V11">
        <f>HYPERLINK("https://klasma.github.io/Logging_VAGGERYD/klagomål/A 56126-2019.docx")</f>
        <v/>
      </c>
      <c r="W11">
        <f>HYPERLINK("https://klasma.github.io/Logging_VAGGERYD/klagomålsmail/A 56126-2019.docx")</f>
        <v/>
      </c>
      <c r="X11">
        <f>HYPERLINK("https://klasma.github.io/Logging_VAGGERYD/tillsyn/A 56126-2019.docx")</f>
        <v/>
      </c>
      <c r="Y11">
        <f>HYPERLINK("https://klasma.github.io/Logging_VAGGERYD/tillsynsmail/A 56126-2019.docx")</f>
        <v/>
      </c>
    </row>
    <row r="12" ht="15" customHeight="1">
      <c r="A12" t="inlineStr">
        <is>
          <t>A 56911-2020</t>
        </is>
      </c>
      <c r="B12" s="1" t="n">
        <v>44138</v>
      </c>
      <c r="C12" s="1" t="n">
        <v>45177</v>
      </c>
      <c r="D12" t="inlineStr">
        <is>
          <t>JÖNKÖPINGS LÄN</t>
        </is>
      </c>
      <c r="E12" t="inlineStr">
        <is>
          <t>VAGGERYD</t>
        </is>
      </c>
      <c r="F12" t="inlineStr">
        <is>
          <t>Övriga statliga verk och myndigheter</t>
        </is>
      </c>
      <c r="G12" t="n">
        <v>11.4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Kopparödla</t>
        </is>
      </c>
      <c r="S12">
        <f>HYPERLINK("https://klasma.github.io/Logging_VAGGERYD/artfynd/A 56911-2020.xlsx")</f>
        <v/>
      </c>
      <c r="T12">
        <f>HYPERLINK("https://klasma.github.io/Logging_VAGGERYD/kartor/A 56911-2020.png")</f>
        <v/>
      </c>
      <c r="V12">
        <f>HYPERLINK("https://klasma.github.io/Logging_VAGGERYD/klagomål/A 56911-2020.docx")</f>
        <v/>
      </c>
      <c r="W12">
        <f>HYPERLINK("https://klasma.github.io/Logging_VAGGERYD/klagomålsmail/A 56911-2020.docx")</f>
        <v/>
      </c>
      <c r="X12">
        <f>HYPERLINK("https://klasma.github.io/Logging_VAGGERYD/tillsyn/A 56911-2020.docx")</f>
        <v/>
      </c>
      <c r="Y12">
        <f>HYPERLINK("https://klasma.github.io/Logging_VAGGERYD/tillsynsmail/A 56911-2020.docx")</f>
        <v/>
      </c>
    </row>
    <row r="13" ht="15" customHeight="1">
      <c r="A13" t="inlineStr">
        <is>
          <t>A 26049-2021</t>
        </is>
      </c>
      <c r="B13" s="1" t="n">
        <v>44344</v>
      </c>
      <c r="C13" s="1" t="n">
        <v>45177</v>
      </c>
      <c r="D13" t="inlineStr">
        <is>
          <t>JÖNKÖPINGS LÄN</t>
        </is>
      </c>
      <c r="E13" t="inlineStr">
        <is>
          <t>VAGGERYD</t>
        </is>
      </c>
      <c r="G13" t="n">
        <v>7.1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HYPERLINK("https://klasma.github.io/Logging_VAGGERYD/artfynd/A 26049-2021.xlsx")</f>
        <v/>
      </c>
      <c r="T13">
        <f>HYPERLINK("https://klasma.github.io/Logging_VAGGERYD/kartor/A 26049-2021.png")</f>
        <v/>
      </c>
      <c r="V13">
        <f>HYPERLINK("https://klasma.github.io/Logging_VAGGERYD/klagomål/A 26049-2021.docx")</f>
        <v/>
      </c>
      <c r="W13">
        <f>HYPERLINK("https://klasma.github.io/Logging_VAGGERYD/klagomålsmail/A 26049-2021.docx")</f>
        <v/>
      </c>
      <c r="X13">
        <f>HYPERLINK("https://klasma.github.io/Logging_VAGGERYD/tillsyn/A 26049-2021.docx")</f>
        <v/>
      </c>
      <c r="Y13">
        <f>HYPERLINK("https://klasma.github.io/Logging_VAGGERYD/tillsynsmail/A 26049-2021.docx")</f>
        <v/>
      </c>
    </row>
    <row r="14" ht="15" customHeight="1">
      <c r="A14" t="inlineStr">
        <is>
          <t>A 23211-2023</t>
        </is>
      </c>
      <c r="B14" s="1" t="n">
        <v>45071</v>
      </c>
      <c r="C14" s="1" t="n">
        <v>45177</v>
      </c>
      <c r="D14" t="inlineStr">
        <is>
          <t>JÖNKÖPINGS LÄN</t>
        </is>
      </c>
      <c r="E14" t="inlineStr">
        <is>
          <t>VAGGERYD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HYPERLINK("https://klasma.github.io/Logging_VAGGERYD/artfynd/A 23211-2023.xlsx")</f>
        <v/>
      </c>
      <c r="T14">
        <f>HYPERLINK("https://klasma.github.io/Logging_VAGGERYD/kartor/A 23211-2023.png")</f>
        <v/>
      </c>
      <c r="V14">
        <f>HYPERLINK("https://klasma.github.io/Logging_VAGGERYD/klagomål/A 23211-2023.docx")</f>
        <v/>
      </c>
      <c r="W14">
        <f>HYPERLINK("https://klasma.github.io/Logging_VAGGERYD/klagomålsmail/A 23211-2023.docx")</f>
        <v/>
      </c>
      <c r="X14">
        <f>HYPERLINK("https://klasma.github.io/Logging_VAGGERYD/tillsyn/A 23211-2023.docx")</f>
        <v/>
      </c>
      <c r="Y14">
        <f>HYPERLINK("https://klasma.github.io/Logging_VAGGERYD/tillsynsmail/A 23211-2023.docx")</f>
        <v/>
      </c>
    </row>
    <row r="15" ht="15" customHeight="1">
      <c r="A15" t="inlineStr">
        <is>
          <t>A 34606-2018</t>
        </is>
      </c>
      <c r="B15" s="1" t="n">
        <v>43320</v>
      </c>
      <c r="C15" s="1" t="n">
        <v>45177</v>
      </c>
      <c r="D15" t="inlineStr">
        <is>
          <t>JÖNKÖPINGS LÄN</t>
        </is>
      </c>
      <c r="E15" t="inlineStr">
        <is>
          <t>VAGGERYD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34752-2018</t>
        </is>
      </c>
      <c r="B16" s="1" t="n">
        <v>43320</v>
      </c>
      <c r="C16" s="1" t="n">
        <v>45177</v>
      </c>
      <c r="D16" t="inlineStr">
        <is>
          <t>JÖNKÖPINGS LÄN</t>
        </is>
      </c>
      <c r="E16" t="inlineStr">
        <is>
          <t>VAGGERYD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34604-2018</t>
        </is>
      </c>
      <c r="B17" s="1" t="n">
        <v>43320</v>
      </c>
      <c r="C17" s="1" t="n">
        <v>45177</v>
      </c>
      <c r="D17" t="inlineStr">
        <is>
          <t>JÖNKÖPINGS LÄN</t>
        </is>
      </c>
      <c r="E17" t="inlineStr">
        <is>
          <t>VAGGERYD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38736-2018</t>
        </is>
      </c>
      <c r="B18" s="1" t="n">
        <v>43335</v>
      </c>
      <c r="C18" s="1" t="n">
        <v>45177</v>
      </c>
      <c r="D18" t="inlineStr">
        <is>
          <t>JÖNKÖPINGS LÄN</t>
        </is>
      </c>
      <c r="E18" t="inlineStr">
        <is>
          <t>VAGGERYD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38773-2018</t>
        </is>
      </c>
      <c r="B19" s="1" t="n">
        <v>43335</v>
      </c>
      <c r="C19" s="1" t="n">
        <v>45177</v>
      </c>
      <c r="D19" t="inlineStr">
        <is>
          <t>JÖNKÖPINGS LÄN</t>
        </is>
      </c>
      <c r="E19" t="inlineStr">
        <is>
          <t>VAGGERYD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39124-2018</t>
        </is>
      </c>
      <c r="B20" s="1" t="n">
        <v>43339</v>
      </c>
      <c r="C20" s="1" t="n">
        <v>45177</v>
      </c>
      <c r="D20" t="inlineStr">
        <is>
          <t>JÖNKÖPINGS LÄN</t>
        </is>
      </c>
      <c r="E20" t="inlineStr">
        <is>
          <t>VAGGERYD</t>
        </is>
      </c>
      <c r="G20" t="n">
        <v>5.6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38831-2018</t>
        </is>
      </c>
      <c r="B21" s="1" t="n">
        <v>43340</v>
      </c>
      <c r="C21" s="1" t="n">
        <v>45177</v>
      </c>
      <c r="D21" t="inlineStr">
        <is>
          <t>JÖNKÖPINGS LÄN</t>
        </is>
      </c>
      <c r="E21" t="inlineStr">
        <is>
          <t>VAGGERYD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39520-2018</t>
        </is>
      </c>
      <c r="B22" s="1" t="n">
        <v>43340</v>
      </c>
      <c r="C22" s="1" t="n">
        <v>45177</v>
      </c>
      <c r="D22" t="inlineStr">
        <is>
          <t>JÖNKÖPINGS LÄN</t>
        </is>
      </c>
      <c r="E22" t="inlineStr">
        <is>
          <t>VAGGERYD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41485-2018</t>
        </is>
      </c>
      <c r="B23" s="1" t="n">
        <v>43347</v>
      </c>
      <c r="C23" s="1" t="n">
        <v>45177</v>
      </c>
      <c r="D23" t="inlineStr">
        <is>
          <t>JÖNKÖPINGS LÄN</t>
        </is>
      </c>
      <c r="E23" t="inlineStr">
        <is>
          <t>VAGGERYD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42761-2018</t>
        </is>
      </c>
      <c r="B24" s="1" t="n">
        <v>43350</v>
      </c>
      <c r="C24" s="1" t="n">
        <v>45177</v>
      </c>
      <c r="D24" t="inlineStr">
        <is>
          <t>JÖNKÖPINGS LÄN</t>
        </is>
      </c>
      <c r="E24" t="inlineStr">
        <is>
          <t>VAGGERYD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42759-2018</t>
        </is>
      </c>
      <c r="B25" s="1" t="n">
        <v>43350</v>
      </c>
      <c r="C25" s="1" t="n">
        <v>45177</v>
      </c>
      <c r="D25" t="inlineStr">
        <is>
          <t>JÖNKÖPINGS LÄN</t>
        </is>
      </c>
      <c r="E25" t="inlineStr">
        <is>
          <t>VAGGERYD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42757-2018</t>
        </is>
      </c>
      <c r="B26" s="1" t="n">
        <v>43350</v>
      </c>
      <c r="C26" s="1" t="n">
        <v>45177</v>
      </c>
      <c r="D26" t="inlineStr">
        <is>
          <t>JÖNKÖPINGS LÄN</t>
        </is>
      </c>
      <c r="E26" t="inlineStr">
        <is>
          <t>VAGGERYD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44019-2018</t>
        </is>
      </c>
      <c r="B27" s="1" t="n">
        <v>43355</v>
      </c>
      <c r="C27" s="1" t="n">
        <v>45177</v>
      </c>
      <c r="D27" t="inlineStr">
        <is>
          <t>JÖNKÖPINGS LÄN</t>
        </is>
      </c>
      <c r="E27" t="inlineStr">
        <is>
          <t>VAGGERYD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44711-2018</t>
        </is>
      </c>
      <c r="B28" s="1" t="n">
        <v>43357</v>
      </c>
      <c r="C28" s="1" t="n">
        <v>45177</v>
      </c>
      <c r="D28" t="inlineStr">
        <is>
          <t>JÖNKÖPINGS LÄN</t>
        </is>
      </c>
      <c r="E28" t="inlineStr">
        <is>
          <t>VAGGERYD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43596-2018</t>
        </is>
      </c>
      <c r="B29" s="1" t="n">
        <v>43357</v>
      </c>
      <c r="C29" s="1" t="n">
        <v>45177</v>
      </c>
      <c r="D29" t="inlineStr">
        <is>
          <t>JÖNKÖPINGS LÄN</t>
        </is>
      </c>
      <c r="E29" t="inlineStr">
        <is>
          <t>VAGGERYD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47520-2018</t>
        </is>
      </c>
      <c r="B30" s="1" t="n">
        <v>43368</v>
      </c>
      <c r="C30" s="1" t="n">
        <v>45177</v>
      </c>
      <c r="D30" t="inlineStr">
        <is>
          <t>JÖNKÖPINGS LÄN</t>
        </is>
      </c>
      <c r="E30" t="inlineStr">
        <is>
          <t>VAGGERYD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51024-2018</t>
        </is>
      </c>
      <c r="B31" s="1" t="n">
        <v>43382</v>
      </c>
      <c r="C31" s="1" t="n">
        <v>45177</v>
      </c>
      <c r="D31" t="inlineStr">
        <is>
          <t>JÖNKÖPINGS LÄN</t>
        </is>
      </c>
      <c r="E31" t="inlineStr">
        <is>
          <t>VAGGERYD</t>
        </is>
      </c>
      <c r="F31" t="inlineStr">
        <is>
          <t>Sveaskog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59273-2018</t>
        </is>
      </c>
      <c r="B32" s="1" t="n">
        <v>43403</v>
      </c>
      <c r="C32" s="1" t="n">
        <v>45177</v>
      </c>
      <c r="D32" t="inlineStr">
        <is>
          <t>JÖNKÖPINGS LÄN</t>
        </is>
      </c>
      <c r="E32" t="inlineStr">
        <is>
          <t>VAGGERYD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57939-2018</t>
        </is>
      </c>
      <c r="B33" s="1" t="n">
        <v>43405</v>
      </c>
      <c r="C33" s="1" t="n">
        <v>45177</v>
      </c>
      <c r="D33" t="inlineStr">
        <is>
          <t>JÖNKÖPINGS LÄN</t>
        </is>
      </c>
      <c r="E33" t="inlineStr">
        <is>
          <t>VAGGERYD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57801-2018</t>
        </is>
      </c>
      <c r="B34" s="1" t="n">
        <v>43405</v>
      </c>
      <c r="C34" s="1" t="n">
        <v>45177</v>
      </c>
      <c r="D34" t="inlineStr">
        <is>
          <t>JÖNKÖPINGS LÄN</t>
        </is>
      </c>
      <c r="E34" t="inlineStr">
        <is>
          <t>VAGGERYD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60527-2018</t>
        </is>
      </c>
      <c r="B35" s="1" t="n">
        <v>43406</v>
      </c>
      <c r="C35" s="1" t="n">
        <v>45177</v>
      </c>
      <c r="D35" t="inlineStr">
        <is>
          <t>JÖNKÖPINGS LÄN</t>
        </is>
      </c>
      <c r="E35" t="inlineStr">
        <is>
          <t>VAGGERYD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60525-2018</t>
        </is>
      </c>
      <c r="B36" s="1" t="n">
        <v>43406</v>
      </c>
      <c r="C36" s="1" t="n">
        <v>45177</v>
      </c>
      <c r="D36" t="inlineStr">
        <is>
          <t>JÖNKÖPINGS LÄN</t>
        </is>
      </c>
      <c r="E36" t="inlineStr">
        <is>
          <t>VAGGERYD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61350-2018</t>
        </is>
      </c>
      <c r="B37" s="1" t="n">
        <v>43412</v>
      </c>
      <c r="C37" s="1" t="n">
        <v>45177</v>
      </c>
      <c r="D37" t="inlineStr">
        <is>
          <t>JÖNKÖPINGS LÄN</t>
        </is>
      </c>
      <c r="E37" t="inlineStr">
        <is>
          <t>VAGGERYD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63140-2018</t>
        </is>
      </c>
      <c r="B38" s="1" t="n">
        <v>43418</v>
      </c>
      <c r="C38" s="1" t="n">
        <v>45177</v>
      </c>
      <c r="D38" t="inlineStr">
        <is>
          <t>JÖNKÖPINGS LÄN</t>
        </is>
      </c>
      <c r="E38" t="inlineStr">
        <is>
          <t>VAGGERYD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68257-2018</t>
        </is>
      </c>
      <c r="B39" s="1" t="n">
        <v>43423</v>
      </c>
      <c r="C39" s="1" t="n">
        <v>45177</v>
      </c>
      <c r="D39" t="inlineStr">
        <is>
          <t>JÖNKÖPINGS LÄN</t>
        </is>
      </c>
      <c r="E39" t="inlineStr">
        <is>
          <t>VAGGERYD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63682-2018</t>
        </is>
      </c>
      <c r="B40" s="1" t="n">
        <v>43427</v>
      </c>
      <c r="C40" s="1" t="n">
        <v>45177</v>
      </c>
      <c r="D40" t="inlineStr">
        <is>
          <t>JÖNKÖPINGS LÄN</t>
        </is>
      </c>
      <c r="E40" t="inlineStr">
        <is>
          <t>VAGGERYD</t>
        </is>
      </c>
      <c r="G40" t="n">
        <v>4.3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66531-2018</t>
        </is>
      </c>
      <c r="B41" s="1" t="n">
        <v>43430</v>
      </c>
      <c r="C41" s="1" t="n">
        <v>45177</v>
      </c>
      <c r="D41" t="inlineStr">
        <is>
          <t>JÖNKÖPINGS LÄN</t>
        </is>
      </c>
      <c r="E41" t="inlineStr">
        <is>
          <t>VAGGERYD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64666-2018</t>
        </is>
      </c>
      <c r="B42" s="1" t="n">
        <v>43431</v>
      </c>
      <c r="C42" s="1" t="n">
        <v>45177</v>
      </c>
      <c r="D42" t="inlineStr">
        <is>
          <t>JÖNKÖPINGS LÄN</t>
        </is>
      </c>
      <c r="E42" t="inlineStr">
        <is>
          <t>VAGGERYD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67861-2018</t>
        </is>
      </c>
      <c r="B43" s="1" t="n">
        <v>43434</v>
      </c>
      <c r="C43" s="1" t="n">
        <v>45177</v>
      </c>
      <c r="D43" t="inlineStr">
        <is>
          <t>JÖNKÖPINGS LÄN</t>
        </is>
      </c>
      <c r="E43" t="inlineStr">
        <is>
          <t>VAGGERYD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66657-2018</t>
        </is>
      </c>
      <c r="B44" s="1" t="n">
        <v>43437</v>
      </c>
      <c r="C44" s="1" t="n">
        <v>45177</v>
      </c>
      <c r="D44" t="inlineStr">
        <is>
          <t>JÖNKÖPINGS LÄN</t>
        </is>
      </c>
      <c r="E44" t="inlineStr">
        <is>
          <t>VAGGERYD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67168-2018</t>
        </is>
      </c>
      <c r="B45" s="1" t="n">
        <v>43438</v>
      </c>
      <c r="C45" s="1" t="n">
        <v>45177</v>
      </c>
      <c r="D45" t="inlineStr">
        <is>
          <t>JÖNKÖPINGS LÄN</t>
        </is>
      </c>
      <c r="E45" t="inlineStr">
        <is>
          <t>VAGGERYD</t>
        </is>
      </c>
      <c r="G45" t="n">
        <v>22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69834-2018</t>
        </is>
      </c>
      <c r="B46" s="1" t="n">
        <v>43447</v>
      </c>
      <c r="C46" s="1" t="n">
        <v>45177</v>
      </c>
      <c r="D46" t="inlineStr">
        <is>
          <t>JÖNKÖPINGS LÄN</t>
        </is>
      </c>
      <c r="E46" t="inlineStr">
        <is>
          <t>VAGGERYD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70121-2018</t>
        </is>
      </c>
      <c r="B47" s="1" t="n">
        <v>43448</v>
      </c>
      <c r="C47" s="1" t="n">
        <v>45177</v>
      </c>
      <c r="D47" t="inlineStr">
        <is>
          <t>JÖNKÖPINGS LÄN</t>
        </is>
      </c>
      <c r="E47" t="inlineStr">
        <is>
          <t>VAGGERYD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70492-2018</t>
        </is>
      </c>
      <c r="B48" s="1" t="n">
        <v>43451</v>
      </c>
      <c r="C48" s="1" t="n">
        <v>45177</v>
      </c>
      <c r="D48" t="inlineStr">
        <is>
          <t>JÖNKÖPINGS LÄN</t>
        </is>
      </c>
      <c r="E48" t="inlineStr">
        <is>
          <t>VAGGERYD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55708-2018</t>
        </is>
      </c>
      <c r="B49" s="1" t="n">
        <v>43452</v>
      </c>
      <c r="C49" s="1" t="n">
        <v>45177</v>
      </c>
      <c r="D49" t="inlineStr">
        <is>
          <t>JÖNKÖPINGS LÄN</t>
        </is>
      </c>
      <c r="E49" t="inlineStr">
        <is>
          <t>VAGGERYD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72365-2018</t>
        </is>
      </c>
      <c r="B50" s="1" t="n">
        <v>43453</v>
      </c>
      <c r="C50" s="1" t="n">
        <v>45177</v>
      </c>
      <c r="D50" t="inlineStr">
        <is>
          <t>JÖNKÖPINGS LÄN</t>
        </is>
      </c>
      <c r="E50" t="inlineStr">
        <is>
          <t>VAGGERYD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72149-2018</t>
        </is>
      </c>
      <c r="B51" s="1" t="n">
        <v>43453</v>
      </c>
      <c r="C51" s="1" t="n">
        <v>45177</v>
      </c>
      <c r="D51" t="inlineStr">
        <is>
          <t>JÖNKÖPINGS LÄN</t>
        </is>
      </c>
      <c r="E51" t="inlineStr">
        <is>
          <t>VAGGERYD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435-2019</t>
        </is>
      </c>
      <c r="B52" s="1" t="n">
        <v>43468</v>
      </c>
      <c r="C52" s="1" t="n">
        <v>45177</v>
      </c>
      <c r="D52" t="inlineStr">
        <is>
          <t>JÖNKÖPINGS LÄN</t>
        </is>
      </c>
      <c r="E52" t="inlineStr">
        <is>
          <t>VAGGERYD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448-2019</t>
        </is>
      </c>
      <c r="B53" s="1" t="n">
        <v>43468</v>
      </c>
      <c r="C53" s="1" t="n">
        <v>45177</v>
      </c>
      <c r="D53" t="inlineStr">
        <is>
          <t>JÖNKÖPINGS LÄN</t>
        </is>
      </c>
      <c r="E53" t="inlineStr">
        <is>
          <t>VAGGERYD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659-2019</t>
        </is>
      </c>
      <c r="B54" s="1" t="n">
        <v>43469</v>
      </c>
      <c r="C54" s="1" t="n">
        <v>45177</v>
      </c>
      <c r="D54" t="inlineStr">
        <is>
          <t>JÖNKÖPINGS LÄN</t>
        </is>
      </c>
      <c r="E54" t="inlineStr">
        <is>
          <t>VAGGERYD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1788-2019</t>
        </is>
      </c>
      <c r="B55" s="1" t="n">
        <v>43474</v>
      </c>
      <c r="C55" s="1" t="n">
        <v>45177</v>
      </c>
      <c r="D55" t="inlineStr">
        <is>
          <t>JÖNKÖPINGS LÄN</t>
        </is>
      </c>
      <c r="E55" t="inlineStr">
        <is>
          <t>VAGGERYD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2221-2019</t>
        </is>
      </c>
      <c r="B56" s="1" t="n">
        <v>43475</v>
      </c>
      <c r="C56" s="1" t="n">
        <v>45177</v>
      </c>
      <c r="D56" t="inlineStr">
        <is>
          <t>JÖNKÖPINGS LÄN</t>
        </is>
      </c>
      <c r="E56" t="inlineStr">
        <is>
          <t>VAGGERYD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3577-2019</t>
        </is>
      </c>
      <c r="B57" s="1" t="n">
        <v>43481</v>
      </c>
      <c r="C57" s="1" t="n">
        <v>45177</v>
      </c>
      <c r="D57" t="inlineStr">
        <is>
          <t>JÖNKÖPINGS LÄN</t>
        </is>
      </c>
      <c r="E57" t="inlineStr">
        <is>
          <t>VAGGERYD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3765-2019</t>
        </is>
      </c>
      <c r="B58" s="1" t="n">
        <v>43481</v>
      </c>
      <c r="C58" s="1" t="n">
        <v>45177</v>
      </c>
      <c r="D58" t="inlineStr">
        <is>
          <t>JÖNKÖPINGS LÄN</t>
        </is>
      </c>
      <c r="E58" t="inlineStr">
        <is>
          <t>VAGGERYD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5834-2019</t>
        </is>
      </c>
      <c r="B59" s="1" t="n">
        <v>43483</v>
      </c>
      <c r="C59" s="1" t="n">
        <v>45177</v>
      </c>
      <c r="D59" t="inlineStr">
        <is>
          <t>JÖNKÖPINGS LÄN</t>
        </is>
      </c>
      <c r="E59" t="inlineStr">
        <is>
          <t>VAGGERYD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5832-2019</t>
        </is>
      </c>
      <c r="B60" s="1" t="n">
        <v>43483</v>
      </c>
      <c r="C60" s="1" t="n">
        <v>45177</v>
      </c>
      <c r="D60" t="inlineStr">
        <is>
          <t>JÖNKÖPINGS LÄN</t>
        </is>
      </c>
      <c r="E60" t="inlineStr">
        <is>
          <t>VAGGERYD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5838-2019</t>
        </is>
      </c>
      <c r="B61" s="1" t="n">
        <v>43483</v>
      </c>
      <c r="C61" s="1" t="n">
        <v>45177</v>
      </c>
      <c r="D61" t="inlineStr">
        <is>
          <t>JÖNKÖPINGS LÄN</t>
        </is>
      </c>
      <c r="E61" t="inlineStr">
        <is>
          <t>VAGGERYD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6527-2019</t>
        </is>
      </c>
      <c r="B62" s="1" t="n">
        <v>43487</v>
      </c>
      <c r="C62" s="1" t="n">
        <v>45177</v>
      </c>
      <c r="D62" t="inlineStr">
        <is>
          <t>JÖNKÖPINGS LÄN</t>
        </is>
      </c>
      <c r="E62" t="inlineStr">
        <is>
          <t>VAGGERYD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6778-2019</t>
        </is>
      </c>
      <c r="B63" s="1" t="n">
        <v>43495</v>
      </c>
      <c r="C63" s="1" t="n">
        <v>45177</v>
      </c>
      <c r="D63" t="inlineStr">
        <is>
          <t>JÖNKÖPINGS LÄN</t>
        </is>
      </c>
      <c r="E63" t="inlineStr">
        <is>
          <t>VAGGERYD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10551-2019</t>
        </is>
      </c>
      <c r="B64" s="1" t="n">
        <v>43514</v>
      </c>
      <c r="C64" s="1" t="n">
        <v>45177</v>
      </c>
      <c r="D64" t="inlineStr">
        <is>
          <t>JÖNKÖPINGS LÄN</t>
        </is>
      </c>
      <c r="E64" t="inlineStr">
        <is>
          <t>VAGGERYD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11318-2019</t>
        </is>
      </c>
      <c r="B65" s="1" t="n">
        <v>43517</v>
      </c>
      <c r="C65" s="1" t="n">
        <v>45177</v>
      </c>
      <c r="D65" t="inlineStr">
        <is>
          <t>JÖNKÖPINGS LÄN</t>
        </is>
      </c>
      <c r="E65" t="inlineStr">
        <is>
          <t>VAGGERYD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11367-2019</t>
        </is>
      </c>
      <c r="B66" s="1" t="n">
        <v>43517</v>
      </c>
      <c r="C66" s="1" t="n">
        <v>45177</v>
      </c>
      <c r="D66" t="inlineStr">
        <is>
          <t>JÖNKÖPINGS LÄN</t>
        </is>
      </c>
      <c r="E66" t="inlineStr">
        <is>
          <t>VAGGERYD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13248-2019</t>
        </is>
      </c>
      <c r="B67" s="1" t="n">
        <v>43529</v>
      </c>
      <c r="C67" s="1" t="n">
        <v>45177</v>
      </c>
      <c r="D67" t="inlineStr">
        <is>
          <t>JÖNKÖPINGS LÄN</t>
        </is>
      </c>
      <c r="E67" t="inlineStr">
        <is>
          <t>VAGGERYD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14797-2019</t>
        </is>
      </c>
      <c r="B68" s="1" t="n">
        <v>43537</v>
      </c>
      <c r="C68" s="1" t="n">
        <v>45177</v>
      </c>
      <c r="D68" t="inlineStr">
        <is>
          <t>JÖNKÖPINGS LÄN</t>
        </is>
      </c>
      <c r="E68" t="inlineStr">
        <is>
          <t>VAGGERYD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17008-2019</t>
        </is>
      </c>
      <c r="B69" s="1" t="n">
        <v>43550</v>
      </c>
      <c r="C69" s="1" t="n">
        <v>45177</v>
      </c>
      <c r="D69" t="inlineStr">
        <is>
          <t>JÖNKÖPINGS LÄN</t>
        </is>
      </c>
      <c r="E69" t="inlineStr">
        <is>
          <t>VAGGERYD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17274-2019</t>
        </is>
      </c>
      <c r="B70" s="1" t="n">
        <v>43552</v>
      </c>
      <c r="C70" s="1" t="n">
        <v>45177</v>
      </c>
      <c r="D70" t="inlineStr">
        <is>
          <t>JÖNKÖPINGS LÄN</t>
        </is>
      </c>
      <c r="E70" t="inlineStr">
        <is>
          <t>VAGGERYD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17760-2019</t>
        </is>
      </c>
      <c r="B71" s="1" t="n">
        <v>43556</v>
      </c>
      <c r="C71" s="1" t="n">
        <v>45177</v>
      </c>
      <c r="D71" t="inlineStr">
        <is>
          <t>JÖNKÖPINGS LÄN</t>
        </is>
      </c>
      <c r="E71" t="inlineStr">
        <is>
          <t>VAGGERYD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19134-2019</t>
        </is>
      </c>
      <c r="B72" s="1" t="n">
        <v>43564</v>
      </c>
      <c r="C72" s="1" t="n">
        <v>45177</v>
      </c>
      <c r="D72" t="inlineStr">
        <is>
          <t>JÖNKÖPINGS LÄN</t>
        </is>
      </c>
      <c r="E72" t="inlineStr">
        <is>
          <t>VAGGERYD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19369-2019</t>
        </is>
      </c>
      <c r="B73" s="1" t="n">
        <v>43565</v>
      </c>
      <c r="C73" s="1" t="n">
        <v>45177</v>
      </c>
      <c r="D73" t="inlineStr">
        <is>
          <t>JÖNKÖPINGS LÄN</t>
        </is>
      </c>
      <c r="E73" t="inlineStr">
        <is>
          <t>VAGGERYD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19409-2019</t>
        </is>
      </c>
      <c r="B74" s="1" t="n">
        <v>43565</v>
      </c>
      <c r="C74" s="1" t="n">
        <v>45177</v>
      </c>
      <c r="D74" t="inlineStr">
        <is>
          <t>JÖNKÖPINGS LÄN</t>
        </is>
      </c>
      <c r="E74" t="inlineStr">
        <is>
          <t>VAGGERYD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19806-2019</t>
        </is>
      </c>
      <c r="B75" s="1" t="n">
        <v>43567</v>
      </c>
      <c r="C75" s="1" t="n">
        <v>45177</v>
      </c>
      <c r="D75" t="inlineStr">
        <is>
          <t>JÖNKÖPINGS LÄN</t>
        </is>
      </c>
      <c r="E75" t="inlineStr">
        <is>
          <t>VAGGERYD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20766-2019</t>
        </is>
      </c>
      <c r="B76" s="1" t="n">
        <v>43573</v>
      </c>
      <c r="C76" s="1" t="n">
        <v>45177</v>
      </c>
      <c r="D76" t="inlineStr">
        <is>
          <t>JÖNKÖPINGS LÄN</t>
        </is>
      </c>
      <c r="E76" t="inlineStr">
        <is>
          <t>VAGGERYD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21481-2019</t>
        </is>
      </c>
      <c r="B77" s="1" t="n">
        <v>43580</v>
      </c>
      <c r="C77" s="1" t="n">
        <v>45177</v>
      </c>
      <c r="D77" t="inlineStr">
        <is>
          <t>JÖNKÖPINGS LÄN</t>
        </is>
      </c>
      <c r="E77" t="inlineStr">
        <is>
          <t>VAGGERYD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22680-2019</t>
        </is>
      </c>
      <c r="B78" s="1" t="n">
        <v>43588</v>
      </c>
      <c r="C78" s="1" t="n">
        <v>45177</v>
      </c>
      <c r="D78" t="inlineStr">
        <is>
          <t>JÖNKÖPINGS LÄN</t>
        </is>
      </c>
      <c r="E78" t="inlineStr">
        <is>
          <t>VAGGERYD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22678-2019</t>
        </is>
      </c>
      <c r="B79" s="1" t="n">
        <v>43588</v>
      </c>
      <c r="C79" s="1" t="n">
        <v>45177</v>
      </c>
      <c r="D79" t="inlineStr">
        <is>
          <t>JÖNKÖPINGS LÄN</t>
        </is>
      </c>
      <c r="E79" t="inlineStr">
        <is>
          <t>VAGGERYD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22991-2019</t>
        </is>
      </c>
      <c r="B80" s="1" t="n">
        <v>43588</v>
      </c>
      <c r="C80" s="1" t="n">
        <v>45177</v>
      </c>
      <c r="D80" t="inlineStr">
        <is>
          <t>JÖNKÖPINGS LÄN</t>
        </is>
      </c>
      <c r="E80" t="inlineStr">
        <is>
          <t>VAGGERYD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22681-2019</t>
        </is>
      </c>
      <c r="B81" s="1" t="n">
        <v>43588</v>
      </c>
      <c r="C81" s="1" t="n">
        <v>45177</v>
      </c>
      <c r="D81" t="inlineStr">
        <is>
          <t>JÖNKÖPINGS LÄN</t>
        </is>
      </c>
      <c r="E81" t="inlineStr">
        <is>
          <t>VAGGERYD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22814-2019</t>
        </is>
      </c>
      <c r="B82" s="1" t="n">
        <v>43590</v>
      </c>
      <c r="C82" s="1" t="n">
        <v>45177</v>
      </c>
      <c r="D82" t="inlineStr">
        <is>
          <t>JÖNKÖPINGS LÄN</t>
        </is>
      </c>
      <c r="E82" t="inlineStr">
        <is>
          <t>VAGGERYD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23024-2019</t>
        </is>
      </c>
      <c r="B83" s="1" t="n">
        <v>43591</v>
      </c>
      <c r="C83" s="1" t="n">
        <v>45177</v>
      </c>
      <c r="D83" t="inlineStr">
        <is>
          <t>JÖNKÖPINGS LÄN</t>
        </is>
      </c>
      <c r="E83" t="inlineStr">
        <is>
          <t>VAGGERYD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23602-2019</t>
        </is>
      </c>
      <c r="B84" s="1" t="n">
        <v>43594</v>
      </c>
      <c r="C84" s="1" t="n">
        <v>45177</v>
      </c>
      <c r="D84" t="inlineStr">
        <is>
          <t>JÖNKÖPINGS LÄN</t>
        </is>
      </c>
      <c r="E84" t="inlineStr">
        <is>
          <t>VAGGERYD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24329-2019</t>
        </is>
      </c>
      <c r="B85" s="1" t="n">
        <v>43599</v>
      </c>
      <c r="C85" s="1" t="n">
        <v>45177</v>
      </c>
      <c r="D85" t="inlineStr">
        <is>
          <t>JÖNKÖPINGS LÄN</t>
        </is>
      </c>
      <c r="E85" t="inlineStr">
        <is>
          <t>VAGGERYD</t>
        </is>
      </c>
      <c r="G85" t="n">
        <v>10.9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26908-2019</t>
        </is>
      </c>
      <c r="B86" s="1" t="n">
        <v>43609</v>
      </c>
      <c r="C86" s="1" t="n">
        <v>45177</v>
      </c>
      <c r="D86" t="inlineStr">
        <is>
          <t>JÖNKÖPINGS LÄN</t>
        </is>
      </c>
      <c r="E86" t="inlineStr">
        <is>
          <t>VAGGERYD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26732-2019</t>
        </is>
      </c>
      <c r="B87" s="1" t="n">
        <v>43613</v>
      </c>
      <c r="C87" s="1" t="n">
        <v>45177</v>
      </c>
      <c r="D87" t="inlineStr">
        <is>
          <t>JÖNKÖPINGS LÄN</t>
        </is>
      </c>
      <c r="E87" t="inlineStr">
        <is>
          <t>VAGGERYD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29189-2019</t>
        </is>
      </c>
      <c r="B88" s="1" t="n">
        <v>43629</v>
      </c>
      <c r="C88" s="1" t="n">
        <v>45177</v>
      </c>
      <c r="D88" t="inlineStr">
        <is>
          <t>JÖNKÖPINGS LÄN</t>
        </is>
      </c>
      <c r="E88" t="inlineStr">
        <is>
          <t>VAGGERYD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29914-2019</t>
        </is>
      </c>
      <c r="B89" s="1" t="n">
        <v>43633</v>
      </c>
      <c r="C89" s="1" t="n">
        <v>45177</v>
      </c>
      <c r="D89" t="inlineStr">
        <is>
          <t>JÖNKÖPINGS LÄN</t>
        </is>
      </c>
      <c r="E89" t="inlineStr">
        <is>
          <t>VAGGERYD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32938-2019</t>
        </is>
      </c>
      <c r="B90" s="1" t="n">
        <v>43648</v>
      </c>
      <c r="C90" s="1" t="n">
        <v>45177</v>
      </c>
      <c r="D90" t="inlineStr">
        <is>
          <t>JÖNKÖPINGS LÄN</t>
        </is>
      </c>
      <c r="E90" t="inlineStr">
        <is>
          <t>VAGGERYD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36089-2019</t>
        </is>
      </c>
      <c r="B91" s="1" t="n">
        <v>43668</v>
      </c>
      <c r="C91" s="1" t="n">
        <v>45177</v>
      </c>
      <c r="D91" t="inlineStr">
        <is>
          <t>JÖNKÖPINGS LÄN</t>
        </is>
      </c>
      <c r="E91" t="inlineStr">
        <is>
          <t>VAGGERYD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36922-2019</t>
        </is>
      </c>
      <c r="B92" s="1" t="n">
        <v>43675</v>
      </c>
      <c r="C92" s="1" t="n">
        <v>45177</v>
      </c>
      <c r="D92" t="inlineStr">
        <is>
          <t>JÖNKÖPINGS LÄN</t>
        </is>
      </c>
      <c r="E92" t="inlineStr">
        <is>
          <t>VAGGERYD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38473-2019</t>
        </is>
      </c>
      <c r="B93" s="1" t="n">
        <v>43685</v>
      </c>
      <c r="C93" s="1" t="n">
        <v>45177</v>
      </c>
      <c r="D93" t="inlineStr">
        <is>
          <t>JÖNKÖPINGS LÄN</t>
        </is>
      </c>
      <c r="E93" t="inlineStr">
        <is>
          <t>VAGGERYD</t>
        </is>
      </c>
      <c r="F93" t="inlineStr">
        <is>
          <t>Sveaskog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39605-2019</t>
        </is>
      </c>
      <c r="B94" s="1" t="n">
        <v>43686</v>
      </c>
      <c r="C94" s="1" t="n">
        <v>45177</v>
      </c>
      <c r="D94" t="inlineStr">
        <is>
          <t>JÖNKÖPINGS LÄN</t>
        </is>
      </c>
      <c r="E94" t="inlineStr">
        <is>
          <t>VAGGERYD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39101-2019</t>
        </is>
      </c>
      <c r="B95" s="1" t="n">
        <v>43689</v>
      </c>
      <c r="C95" s="1" t="n">
        <v>45177</v>
      </c>
      <c r="D95" t="inlineStr">
        <is>
          <t>JÖNKÖPINGS LÄN</t>
        </is>
      </c>
      <c r="E95" t="inlineStr">
        <is>
          <t>VAGGERYD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40234-2019</t>
        </is>
      </c>
      <c r="B96" s="1" t="n">
        <v>43694</v>
      </c>
      <c r="C96" s="1" t="n">
        <v>45177</v>
      </c>
      <c r="D96" t="inlineStr">
        <is>
          <t>JÖNKÖPINGS LÄN</t>
        </is>
      </c>
      <c r="E96" t="inlineStr">
        <is>
          <t>VAGGERYD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41361-2019</t>
        </is>
      </c>
      <c r="B97" s="1" t="n">
        <v>43696</v>
      </c>
      <c r="C97" s="1" t="n">
        <v>45177</v>
      </c>
      <c r="D97" t="inlineStr">
        <is>
          <t>JÖNKÖPINGS LÄN</t>
        </is>
      </c>
      <c r="E97" t="inlineStr">
        <is>
          <t>VAGGERYD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43714-2019</t>
        </is>
      </c>
      <c r="B98" s="1" t="n">
        <v>43707</v>
      </c>
      <c r="C98" s="1" t="n">
        <v>45177</v>
      </c>
      <c r="D98" t="inlineStr">
        <is>
          <t>JÖNKÖPINGS LÄN</t>
        </is>
      </c>
      <c r="E98" t="inlineStr">
        <is>
          <t>VAGGERYD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44417-2019</t>
        </is>
      </c>
      <c r="B99" s="1" t="n">
        <v>43711</v>
      </c>
      <c r="C99" s="1" t="n">
        <v>45177</v>
      </c>
      <c r="D99" t="inlineStr">
        <is>
          <t>JÖNKÖPINGS LÄN</t>
        </is>
      </c>
      <c r="E99" t="inlineStr">
        <is>
          <t>VAGGERYD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48386-2019</t>
        </is>
      </c>
      <c r="B100" s="1" t="n">
        <v>43726</v>
      </c>
      <c r="C100" s="1" t="n">
        <v>45177</v>
      </c>
      <c r="D100" t="inlineStr">
        <is>
          <t>JÖNKÖPINGS LÄN</t>
        </is>
      </c>
      <c r="E100" t="inlineStr">
        <is>
          <t>VAGGERYD</t>
        </is>
      </c>
      <c r="F100" t="inlineStr">
        <is>
          <t>Sveaskog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48388-2019</t>
        </is>
      </c>
      <c r="B101" s="1" t="n">
        <v>43726</v>
      </c>
      <c r="C101" s="1" t="n">
        <v>45177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52515-2019</t>
        </is>
      </c>
      <c r="B102" s="1" t="n">
        <v>43745</v>
      </c>
      <c r="C102" s="1" t="n">
        <v>45177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53890-2019</t>
        </is>
      </c>
      <c r="B103" s="1" t="n">
        <v>43752</v>
      </c>
      <c r="C103" s="1" t="n">
        <v>45177</v>
      </c>
      <c r="D103" t="inlineStr">
        <is>
          <t>JÖNKÖPINGS LÄN</t>
        </is>
      </c>
      <c r="E103" t="inlineStr">
        <is>
          <t>VAGGERYD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54484-2019</t>
        </is>
      </c>
      <c r="B104" s="1" t="n">
        <v>43754</v>
      </c>
      <c r="C104" s="1" t="n">
        <v>45177</v>
      </c>
      <c r="D104" t="inlineStr">
        <is>
          <t>JÖNKÖPINGS LÄN</t>
        </is>
      </c>
      <c r="E104" t="inlineStr">
        <is>
          <t>VAGGERYD</t>
        </is>
      </c>
      <c r="F104" t="inlineStr">
        <is>
          <t>Sveaskog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56295-2019</t>
        </is>
      </c>
      <c r="B105" s="1" t="n">
        <v>43762</v>
      </c>
      <c r="C105" s="1" t="n">
        <v>45177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56549-2019</t>
        </is>
      </c>
      <c r="B106" s="1" t="n">
        <v>43763</v>
      </c>
      <c r="C106" s="1" t="n">
        <v>45177</v>
      </c>
      <c r="D106" t="inlineStr">
        <is>
          <t>JÖNKÖPINGS LÄN</t>
        </is>
      </c>
      <c r="E106" t="inlineStr">
        <is>
          <t>VAGGERYD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56540-2019</t>
        </is>
      </c>
      <c r="B107" s="1" t="n">
        <v>43763</v>
      </c>
      <c r="C107" s="1" t="n">
        <v>45177</v>
      </c>
      <c r="D107" t="inlineStr">
        <is>
          <t>JÖNKÖPINGS LÄN</t>
        </is>
      </c>
      <c r="E107" t="inlineStr">
        <is>
          <t>VAGGERYD</t>
        </is>
      </c>
      <c r="F107" t="inlineStr">
        <is>
          <t>Sveaskog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58404-2019</t>
        </is>
      </c>
      <c r="B108" s="1" t="n">
        <v>43772</v>
      </c>
      <c r="C108" s="1" t="n">
        <v>45177</v>
      </c>
      <c r="D108" t="inlineStr">
        <is>
          <t>JÖNKÖPINGS LÄN</t>
        </is>
      </c>
      <c r="E108" t="inlineStr">
        <is>
          <t>VAGGERYD</t>
        </is>
      </c>
      <c r="F108" t="inlineStr">
        <is>
          <t>Övriga statliga verk och myndigheter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62531-2019</t>
        </is>
      </c>
      <c r="B109" s="1" t="n">
        <v>43783</v>
      </c>
      <c r="C109" s="1" t="n">
        <v>45177</v>
      </c>
      <c r="D109" t="inlineStr">
        <is>
          <t>JÖNKÖPINGS LÄN</t>
        </is>
      </c>
      <c r="E109" t="inlineStr">
        <is>
          <t>VAGGERYD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68227-2019</t>
        </is>
      </c>
      <c r="B110" s="1" t="n">
        <v>43817</v>
      </c>
      <c r="C110" s="1" t="n">
        <v>45177</v>
      </c>
      <c r="D110" t="inlineStr">
        <is>
          <t>JÖNKÖPINGS LÄN</t>
        </is>
      </c>
      <c r="E110" t="inlineStr">
        <is>
          <t>VAGGERYD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22-2020</t>
        </is>
      </c>
      <c r="B111" s="1" t="n">
        <v>43832</v>
      </c>
      <c r="C111" s="1" t="n">
        <v>45177</v>
      </c>
      <c r="D111" t="inlineStr">
        <is>
          <t>JÖNKÖPINGS LÄN</t>
        </is>
      </c>
      <c r="E111" t="inlineStr">
        <is>
          <t>VAGGERYD</t>
        </is>
      </c>
      <c r="F111" t="inlineStr">
        <is>
          <t>Kommuner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2045-2020</t>
        </is>
      </c>
      <c r="B112" s="1" t="n">
        <v>43845</v>
      </c>
      <c r="C112" s="1" t="n">
        <v>45177</v>
      </c>
      <c r="D112" t="inlineStr">
        <is>
          <t>JÖNKÖPINGS LÄN</t>
        </is>
      </c>
      <c r="E112" t="inlineStr">
        <is>
          <t>VAGGERYD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2518-2020</t>
        </is>
      </c>
      <c r="B113" s="1" t="n">
        <v>43847</v>
      </c>
      <c r="C113" s="1" t="n">
        <v>45177</v>
      </c>
      <c r="D113" t="inlineStr">
        <is>
          <t>JÖNKÖPINGS LÄN</t>
        </is>
      </c>
      <c r="E113" t="inlineStr">
        <is>
          <t>VAGGERYD</t>
        </is>
      </c>
      <c r="F113" t="inlineStr">
        <is>
          <t>Sveaskog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2482-2020</t>
        </is>
      </c>
      <c r="B114" s="1" t="n">
        <v>43847</v>
      </c>
      <c r="C114" s="1" t="n">
        <v>45177</v>
      </c>
      <c r="D114" t="inlineStr">
        <is>
          <t>JÖNKÖPINGS LÄN</t>
        </is>
      </c>
      <c r="E114" t="inlineStr">
        <is>
          <t>VAGGERYD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3922-2020</t>
        </is>
      </c>
      <c r="B115" s="1" t="n">
        <v>43854</v>
      </c>
      <c r="C115" s="1" t="n">
        <v>45177</v>
      </c>
      <c r="D115" t="inlineStr">
        <is>
          <t>JÖNKÖPINGS LÄN</t>
        </is>
      </c>
      <c r="E115" t="inlineStr">
        <is>
          <t>VAGGERYD</t>
        </is>
      </c>
      <c r="F115" t="inlineStr">
        <is>
          <t>Kommuner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3925-2020</t>
        </is>
      </c>
      <c r="B116" s="1" t="n">
        <v>43854</v>
      </c>
      <c r="C116" s="1" t="n">
        <v>45177</v>
      </c>
      <c r="D116" t="inlineStr">
        <is>
          <t>JÖNKÖPINGS LÄN</t>
        </is>
      </c>
      <c r="E116" t="inlineStr">
        <is>
          <t>VAGGERYD</t>
        </is>
      </c>
      <c r="F116" t="inlineStr">
        <is>
          <t>Kommuner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8201-2020</t>
        </is>
      </c>
      <c r="B117" s="1" t="n">
        <v>43873</v>
      </c>
      <c r="C117" s="1" t="n">
        <v>45177</v>
      </c>
      <c r="D117" t="inlineStr">
        <is>
          <t>JÖNKÖPINGS LÄN</t>
        </is>
      </c>
      <c r="E117" t="inlineStr">
        <is>
          <t>VAGGERYD</t>
        </is>
      </c>
      <c r="G117" t="n">
        <v>8.5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8206-2020</t>
        </is>
      </c>
      <c r="B118" s="1" t="n">
        <v>43873</v>
      </c>
      <c r="C118" s="1" t="n">
        <v>45177</v>
      </c>
      <c r="D118" t="inlineStr">
        <is>
          <t>JÖNKÖPINGS LÄN</t>
        </is>
      </c>
      <c r="E118" t="inlineStr">
        <is>
          <t>VAGGERYD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9010-2020</t>
        </is>
      </c>
      <c r="B119" s="1" t="n">
        <v>43878</v>
      </c>
      <c r="C119" s="1" t="n">
        <v>45177</v>
      </c>
      <c r="D119" t="inlineStr">
        <is>
          <t>JÖNKÖPINGS LÄN</t>
        </is>
      </c>
      <c r="E119" t="inlineStr">
        <is>
          <t>VAGGERYD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9103-2020</t>
        </is>
      </c>
      <c r="B120" s="1" t="n">
        <v>43879</v>
      </c>
      <c r="C120" s="1" t="n">
        <v>45177</v>
      </c>
      <c r="D120" t="inlineStr">
        <is>
          <t>JÖNKÖPINGS LÄN</t>
        </is>
      </c>
      <c r="E120" t="inlineStr">
        <is>
          <t>VAGGERYD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11150-2020</t>
        </is>
      </c>
      <c r="B121" s="1" t="n">
        <v>43891</v>
      </c>
      <c r="C121" s="1" t="n">
        <v>45177</v>
      </c>
      <c r="D121" t="inlineStr">
        <is>
          <t>JÖNKÖPINGS LÄN</t>
        </is>
      </c>
      <c r="E121" t="inlineStr">
        <is>
          <t>VAGGERYD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12694-2020</t>
        </is>
      </c>
      <c r="B122" s="1" t="n">
        <v>43893</v>
      </c>
      <c r="C122" s="1" t="n">
        <v>45177</v>
      </c>
      <c r="D122" t="inlineStr">
        <is>
          <t>JÖNKÖPINGS LÄN</t>
        </is>
      </c>
      <c r="E122" t="inlineStr">
        <is>
          <t>VAGGERYD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13169-2020</t>
        </is>
      </c>
      <c r="B123" s="1" t="n">
        <v>43901</v>
      </c>
      <c r="C123" s="1" t="n">
        <v>45177</v>
      </c>
      <c r="D123" t="inlineStr">
        <is>
          <t>JÖNKÖPINGS LÄN</t>
        </is>
      </c>
      <c r="E123" t="inlineStr">
        <is>
          <t>VAGGERYD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13457-2020</t>
        </is>
      </c>
      <c r="B124" s="1" t="n">
        <v>43902</v>
      </c>
      <c r="C124" s="1" t="n">
        <v>45177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14647-2020</t>
        </is>
      </c>
      <c r="B125" s="1" t="n">
        <v>43902</v>
      </c>
      <c r="C125" s="1" t="n">
        <v>45177</v>
      </c>
      <c r="D125" t="inlineStr">
        <is>
          <t>JÖNKÖPINGS LÄN</t>
        </is>
      </c>
      <c r="E125" t="inlineStr">
        <is>
          <t>VAGGERYD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13877-2020</t>
        </is>
      </c>
      <c r="B126" s="1" t="n">
        <v>43906</v>
      </c>
      <c r="C126" s="1" t="n">
        <v>45177</v>
      </c>
      <c r="D126" t="inlineStr">
        <is>
          <t>JÖNKÖPINGS LÄN</t>
        </is>
      </c>
      <c r="E126" t="inlineStr">
        <is>
          <t>VAGGERYD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15508-2020</t>
        </is>
      </c>
      <c r="B127" s="1" t="n">
        <v>43914</v>
      </c>
      <c r="C127" s="1" t="n">
        <v>45177</v>
      </c>
      <c r="D127" t="inlineStr">
        <is>
          <t>JÖNKÖPINGS LÄN</t>
        </is>
      </c>
      <c r="E127" t="inlineStr">
        <is>
          <t>VAGGERYD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16370-2020</t>
        </is>
      </c>
      <c r="B128" s="1" t="n">
        <v>43917</v>
      </c>
      <c r="C128" s="1" t="n">
        <v>45177</v>
      </c>
      <c r="D128" t="inlineStr">
        <is>
          <t>JÖNKÖPINGS LÄN</t>
        </is>
      </c>
      <c r="E128" t="inlineStr">
        <is>
          <t>VAGGERYD</t>
        </is>
      </c>
      <c r="F128" t="inlineStr">
        <is>
          <t>Sveaskog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16763-2020</t>
        </is>
      </c>
      <c r="B129" s="1" t="n">
        <v>43920</v>
      </c>
      <c r="C129" s="1" t="n">
        <v>45177</v>
      </c>
      <c r="D129" t="inlineStr">
        <is>
          <t>JÖNKÖPINGS LÄN</t>
        </is>
      </c>
      <c r="E129" t="inlineStr">
        <is>
          <t>VAGGERYD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16764-2020</t>
        </is>
      </c>
      <c r="B130" s="1" t="n">
        <v>43920</v>
      </c>
      <c r="C130" s="1" t="n">
        <v>45177</v>
      </c>
      <c r="D130" t="inlineStr">
        <is>
          <t>JÖNKÖPINGS LÄN</t>
        </is>
      </c>
      <c r="E130" t="inlineStr">
        <is>
          <t>VAGGERYD</t>
        </is>
      </c>
      <c r="G130" t="n">
        <v>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18843-2020</t>
        </is>
      </c>
      <c r="B131" s="1" t="n">
        <v>43935</v>
      </c>
      <c r="C131" s="1" t="n">
        <v>45177</v>
      </c>
      <c r="D131" t="inlineStr">
        <is>
          <t>JÖNKÖPINGS LÄN</t>
        </is>
      </c>
      <c r="E131" t="inlineStr">
        <is>
          <t>VAGGERYD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18845-2020</t>
        </is>
      </c>
      <c r="B132" s="1" t="n">
        <v>43935</v>
      </c>
      <c r="C132" s="1" t="n">
        <v>45177</v>
      </c>
      <c r="D132" t="inlineStr">
        <is>
          <t>JÖNKÖPINGS LÄN</t>
        </is>
      </c>
      <c r="E132" t="inlineStr">
        <is>
          <t>VAGGERYD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21289-2020</t>
        </is>
      </c>
      <c r="B133" s="1" t="n">
        <v>43955</v>
      </c>
      <c r="C133" s="1" t="n">
        <v>45177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21715-2020</t>
        </is>
      </c>
      <c r="B134" s="1" t="n">
        <v>43957</v>
      </c>
      <c r="C134" s="1" t="n">
        <v>45177</v>
      </c>
      <c r="D134" t="inlineStr">
        <is>
          <t>JÖNKÖPINGS LÄN</t>
        </is>
      </c>
      <c r="E134" t="inlineStr">
        <is>
          <t>VAGGERYD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21721-2020</t>
        </is>
      </c>
      <c r="B135" s="1" t="n">
        <v>43957</v>
      </c>
      <c r="C135" s="1" t="n">
        <v>45177</v>
      </c>
      <c r="D135" t="inlineStr">
        <is>
          <t>JÖNKÖPINGS LÄN</t>
        </is>
      </c>
      <c r="E135" t="inlineStr">
        <is>
          <t>VAGGERYD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21716-2020</t>
        </is>
      </c>
      <c r="B136" s="1" t="n">
        <v>43957</v>
      </c>
      <c r="C136" s="1" t="n">
        <v>45177</v>
      </c>
      <c r="D136" t="inlineStr">
        <is>
          <t>JÖNKÖPINGS LÄN</t>
        </is>
      </c>
      <c r="E136" t="inlineStr">
        <is>
          <t>VAGGERYD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21717-2020</t>
        </is>
      </c>
      <c r="B137" s="1" t="n">
        <v>43957</v>
      </c>
      <c r="C137" s="1" t="n">
        <v>45177</v>
      </c>
      <c r="D137" t="inlineStr">
        <is>
          <t>JÖNKÖPINGS LÄN</t>
        </is>
      </c>
      <c r="E137" t="inlineStr">
        <is>
          <t>VAGGERYD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25691-2020</t>
        </is>
      </c>
      <c r="B138" s="1" t="n">
        <v>43984</v>
      </c>
      <c r="C138" s="1" t="n">
        <v>45177</v>
      </c>
      <c r="D138" t="inlineStr">
        <is>
          <t>JÖNKÖPINGS LÄN</t>
        </is>
      </c>
      <c r="E138" t="inlineStr">
        <is>
          <t>VAGGERYD</t>
        </is>
      </c>
      <c r="F138" t="inlineStr">
        <is>
          <t>Övriga statliga verk och myndigheter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25799-2020</t>
        </is>
      </c>
      <c r="B139" s="1" t="n">
        <v>43984</v>
      </c>
      <c r="C139" s="1" t="n">
        <v>45177</v>
      </c>
      <c r="D139" t="inlineStr">
        <is>
          <t>JÖNKÖPINGS LÄN</t>
        </is>
      </c>
      <c r="E139" t="inlineStr">
        <is>
          <t>VAGGERYD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25694-2020</t>
        </is>
      </c>
      <c r="B140" s="1" t="n">
        <v>43984</v>
      </c>
      <c r="C140" s="1" t="n">
        <v>45177</v>
      </c>
      <c r="D140" t="inlineStr">
        <is>
          <t>JÖNKÖPINGS LÄN</t>
        </is>
      </c>
      <c r="E140" t="inlineStr">
        <is>
          <t>VAGGERYD</t>
        </is>
      </c>
      <c r="F140" t="inlineStr">
        <is>
          <t>Övriga statliga verk och myndigheter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25964-2020</t>
        </is>
      </c>
      <c r="B141" s="1" t="n">
        <v>43985</v>
      </c>
      <c r="C141" s="1" t="n">
        <v>45177</v>
      </c>
      <c r="D141" t="inlineStr">
        <is>
          <t>JÖNKÖPINGS LÄN</t>
        </is>
      </c>
      <c r="E141" t="inlineStr">
        <is>
          <t>VAGGERYD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26040-2020</t>
        </is>
      </c>
      <c r="B142" s="1" t="n">
        <v>43985</v>
      </c>
      <c r="C142" s="1" t="n">
        <v>45177</v>
      </c>
      <c r="D142" t="inlineStr">
        <is>
          <t>JÖNKÖPINGS LÄN</t>
        </is>
      </c>
      <c r="E142" t="inlineStr">
        <is>
          <t>VAGGERYD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26091-2020</t>
        </is>
      </c>
      <c r="B143" s="1" t="n">
        <v>43985</v>
      </c>
      <c r="C143" s="1" t="n">
        <v>45177</v>
      </c>
      <c r="D143" t="inlineStr">
        <is>
          <t>JÖNKÖPINGS LÄN</t>
        </is>
      </c>
      <c r="E143" t="inlineStr">
        <is>
          <t>VAGGERYD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28508-2020</t>
        </is>
      </c>
      <c r="B144" s="1" t="n">
        <v>43999</v>
      </c>
      <c r="C144" s="1" t="n">
        <v>45177</v>
      </c>
      <c r="D144" t="inlineStr">
        <is>
          <t>JÖNKÖPINGS LÄN</t>
        </is>
      </c>
      <c r="E144" t="inlineStr">
        <is>
          <t>VAGGERYD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31054-2020</t>
        </is>
      </c>
      <c r="B145" s="1" t="n">
        <v>44012</v>
      </c>
      <c r="C145" s="1" t="n">
        <v>45177</v>
      </c>
      <c r="D145" t="inlineStr">
        <is>
          <t>JÖNKÖPINGS LÄN</t>
        </is>
      </c>
      <c r="E145" t="inlineStr">
        <is>
          <t>VAGGERYD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31528-2020</t>
        </is>
      </c>
      <c r="B146" s="1" t="n">
        <v>44013</v>
      </c>
      <c r="C146" s="1" t="n">
        <v>45177</v>
      </c>
      <c r="D146" t="inlineStr">
        <is>
          <t>JÖNKÖPINGS LÄN</t>
        </is>
      </c>
      <c r="E146" t="inlineStr">
        <is>
          <t>VAGGERYD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34004-2020</t>
        </is>
      </c>
      <c r="B147" s="1" t="n">
        <v>44028</v>
      </c>
      <c r="C147" s="1" t="n">
        <v>45177</v>
      </c>
      <c r="D147" t="inlineStr">
        <is>
          <t>JÖNKÖPINGS LÄN</t>
        </is>
      </c>
      <c r="E147" t="inlineStr">
        <is>
          <t>VAGGERYD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35122-2020</t>
        </is>
      </c>
      <c r="B148" s="1" t="n">
        <v>44040</v>
      </c>
      <c r="C148" s="1" t="n">
        <v>45177</v>
      </c>
      <c r="D148" t="inlineStr">
        <is>
          <t>JÖNKÖPINGS LÄN</t>
        </is>
      </c>
      <c r="E148" t="inlineStr">
        <is>
          <t>VAGGERYD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35117-2020</t>
        </is>
      </c>
      <c r="B149" s="1" t="n">
        <v>44040</v>
      </c>
      <c r="C149" s="1" t="n">
        <v>45177</v>
      </c>
      <c r="D149" t="inlineStr">
        <is>
          <t>JÖNKÖPINGS LÄN</t>
        </is>
      </c>
      <c r="E149" t="inlineStr">
        <is>
          <t>VAGGERYD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37555-2020</t>
        </is>
      </c>
      <c r="B150" s="1" t="n">
        <v>44056</v>
      </c>
      <c r="C150" s="1" t="n">
        <v>45177</v>
      </c>
      <c r="D150" t="inlineStr">
        <is>
          <t>JÖNKÖPINGS LÄN</t>
        </is>
      </c>
      <c r="E150" t="inlineStr">
        <is>
          <t>VAGGERYD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38013-2020</t>
        </is>
      </c>
      <c r="B151" s="1" t="n">
        <v>44057</v>
      </c>
      <c r="C151" s="1" t="n">
        <v>45177</v>
      </c>
      <c r="D151" t="inlineStr">
        <is>
          <t>JÖNKÖPINGS LÄN</t>
        </is>
      </c>
      <c r="E151" t="inlineStr">
        <is>
          <t>VAGGERYD</t>
        </is>
      </c>
      <c r="G151" t="n">
        <v>8.699999999999999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38324-2020</t>
        </is>
      </c>
      <c r="B152" s="1" t="n">
        <v>44060</v>
      </c>
      <c r="C152" s="1" t="n">
        <v>45177</v>
      </c>
      <c r="D152" t="inlineStr">
        <is>
          <t>JÖNKÖPINGS LÄN</t>
        </is>
      </c>
      <c r="E152" t="inlineStr">
        <is>
          <t>VAGGERYD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43302-2020</t>
        </is>
      </c>
      <c r="B153" s="1" t="n">
        <v>44077</v>
      </c>
      <c r="C153" s="1" t="n">
        <v>45177</v>
      </c>
      <c r="D153" t="inlineStr">
        <is>
          <t>JÖNKÖPINGS LÄN</t>
        </is>
      </c>
      <c r="E153" t="inlineStr">
        <is>
          <t>VAGGERYD</t>
        </is>
      </c>
      <c r="F153" t="inlineStr">
        <is>
          <t>Övriga Aktiebolag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43173-2020</t>
        </is>
      </c>
      <c r="B154" s="1" t="n">
        <v>44081</v>
      </c>
      <c r="C154" s="1" t="n">
        <v>45177</v>
      </c>
      <c r="D154" t="inlineStr">
        <is>
          <t>JÖNKÖPINGS LÄN</t>
        </is>
      </c>
      <c r="E154" t="inlineStr">
        <is>
          <t>VAGGERYD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43196-2020</t>
        </is>
      </c>
      <c r="B155" s="1" t="n">
        <v>44081</v>
      </c>
      <c r="C155" s="1" t="n">
        <v>45177</v>
      </c>
      <c r="D155" t="inlineStr">
        <is>
          <t>JÖNKÖPINGS LÄN</t>
        </is>
      </c>
      <c r="E155" t="inlineStr">
        <is>
          <t>VAGGERYD</t>
        </is>
      </c>
      <c r="G155" t="n">
        <v>8.800000000000001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45726-2020</t>
        </is>
      </c>
      <c r="B156" s="1" t="n">
        <v>44090</v>
      </c>
      <c r="C156" s="1" t="n">
        <v>45177</v>
      </c>
      <c r="D156" t="inlineStr">
        <is>
          <t>JÖNKÖPINGS LÄN</t>
        </is>
      </c>
      <c r="E156" t="inlineStr">
        <is>
          <t>VAGGERYD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45908-2020</t>
        </is>
      </c>
      <c r="B157" s="1" t="n">
        <v>44091</v>
      </c>
      <c r="C157" s="1" t="n">
        <v>45177</v>
      </c>
      <c r="D157" t="inlineStr">
        <is>
          <t>JÖNKÖPINGS LÄN</t>
        </is>
      </c>
      <c r="E157" t="inlineStr">
        <is>
          <t>VAGGERYD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47219-2020</t>
        </is>
      </c>
      <c r="B158" s="1" t="n">
        <v>44092</v>
      </c>
      <c r="C158" s="1" t="n">
        <v>45177</v>
      </c>
      <c r="D158" t="inlineStr">
        <is>
          <t>JÖNKÖPINGS LÄN</t>
        </is>
      </c>
      <c r="E158" t="inlineStr">
        <is>
          <t>VAGGERYD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47223-2020</t>
        </is>
      </c>
      <c r="B159" s="1" t="n">
        <v>44092</v>
      </c>
      <c r="C159" s="1" t="n">
        <v>45177</v>
      </c>
      <c r="D159" t="inlineStr">
        <is>
          <t>JÖNKÖPINGS LÄN</t>
        </is>
      </c>
      <c r="E159" t="inlineStr">
        <is>
          <t>VAGGERYD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49395-2020</t>
        </is>
      </c>
      <c r="B160" s="1" t="n">
        <v>44102</v>
      </c>
      <c r="C160" s="1" t="n">
        <v>45177</v>
      </c>
      <c r="D160" t="inlineStr">
        <is>
          <t>JÖNKÖPINGS LÄN</t>
        </is>
      </c>
      <c r="E160" t="inlineStr">
        <is>
          <t>VAGGERYD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50836-2020</t>
        </is>
      </c>
      <c r="B161" s="1" t="n">
        <v>44105</v>
      </c>
      <c r="C161" s="1" t="n">
        <v>45177</v>
      </c>
      <c r="D161" t="inlineStr">
        <is>
          <t>JÖNKÖPINGS LÄN</t>
        </is>
      </c>
      <c r="E161" t="inlineStr">
        <is>
          <t>VAGGERYD</t>
        </is>
      </c>
      <c r="F161" t="inlineStr">
        <is>
          <t>Kyrkan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52932-2020</t>
        </is>
      </c>
      <c r="B162" s="1" t="n">
        <v>44120</v>
      </c>
      <c r="C162" s="1" t="n">
        <v>45177</v>
      </c>
      <c r="D162" t="inlineStr">
        <is>
          <t>JÖNKÖPINGS LÄN</t>
        </is>
      </c>
      <c r="E162" t="inlineStr">
        <is>
          <t>VAGGERYD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54221-2020</t>
        </is>
      </c>
      <c r="B163" s="1" t="n">
        <v>44123</v>
      </c>
      <c r="C163" s="1" t="n">
        <v>45177</v>
      </c>
      <c r="D163" t="inlineStr">
        <is>
          <t>JÖNKÖPINGS LÄN</t>
        </is>
      </c>
      <c r="E163" t="inlineStr">
        <is>
          <t>VAGGERYD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55941-2020</t>
        </is>
      </c>
      <c r="B164" s="1" t="n">
        <v>44133</v>
      </c>
      <c r="C164" s="1" t="n">
        <v>45177</v>
      </c>
      <c r="D164" t="inlineStr">
        <is>
          <t>JÖNKÖPINGS LÄN</t>
        </is>
      </c>
      <c r="E164" t="inlineStr">
        <is>
          <t>VAGGERYD</t>
        </is>
      </c>
      <c r="F164" t="inlineStr">
        <is>
          <t>Övriga statliga verk och myndigheter</t>
        </is>
      </c>
      <c r="G164" t="n">
        <v>9.699999999999999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58807-2020</t>
        </is>
      </c>
      <c r="B165" s="1" t="n">
        <v>44146</v>
      </c>
      <c r="C165" s="1" t="n">
        <v>45177</v>
      </c>
      <c r="D165" t="inlineStr">
        <is>
          <t>JÖNKÖPINGS LÄN</t>
        </is>
      </c>
      <c r="E165" t="inlineStr">
        <is>
          <t>VAGGERYD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61536-2020</t>
        </is>
      </c>
      <c r="B166" s="1" t="n">
        <v>44158</v>
      </c>
      <c r="C166" s="1" t="n">
        <v>45177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62011-2020</t>
        </is>
      </c>
      <c r="B167" s="1" t="n">
        <v>44159</v>
      </c>
      <c r="C167" s="1" t="n">
        <v>45177</v>
      </c>
      <c r="D167" t="inlineStr">
        <is>
          <t>JÖNKÖPINGS LÄN</t>
        </is>
      </c>
      <c r="E167" t="inlineStr">
        <is>
          <t>VAGGERYD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66939-2020</t>
        </is>
      </c>
      <c r="B168" s="1" t="n">
        <v>44174</v>
      </c>
      <c r="C168" s="1" t="n">
        <v>45177</v>
      </c>
      <c r="D168" t="inlineStr">
        <is>
          <t>JÖNKÖPINGS LÄN</t>
        </is>
      </c>
      <c r="E168" t="inlineStr">
        <is>
          <t>VAGGERYD</t>
        </is>
      </c>
      <c r="F168" t="inlineStr">
        <is>
          <t>Övriga Aktiebolag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66923-2020</t>
        </is>
      </c>
      <c r="B169" s="1" t="n">
        <v>44180</v>
      </c>
      <c r="C169" s="1" t="n">
        <v>45177</v>
      </c>
      <c r="D169" t="inlineStr">
        <is>
          <t>JÖNKÖPINGS LÄN</t>
        </is>
      </c>
      <c r="E169" t="inlineStr">
        <is>
          <t>VAGGERYD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68380-2020</t>
        </is>
      </c>
      <c r="B170" s="1" t="n">
        <v>44186</v>
      </c>
      <c r="C170" s="1" t="n">
        <v>45177</v>
      </c>
      <c r="D170" t="inlineStr">
        <is>
          <t>JÖNKÖPINGS LÄN</t>
        </is>
      </c>
      <c r="E170" t="inlineStr">
        <is>
          <t>VAGGERYD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1111-2021</t>
        </is>
      </c>
      <c r="B171" s="1" t="n">
        <v>44207</v>
      </c>
      <c r="C171" s="1" t="n">
        <v>45177</v>
      </c>
      <c r="D171" t="inlineStr">
        <is>
          <t>JÖNKÖPINGS LÄN</t>
        </is>
      </c>
      <c r="E171" t="inlineStr">
        <is>
          <t>VAGGERYD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1546-2021</t>
        </is>
      </c>
      <c r="B172" s="1" t="n">
        <v>44209</v>
      </c>
      <c r="C172" s="1" t="n">
        <v>45177</v>
      </c>
      <c r="D172" t="inlineStr">
        <is>
          <t>JÖNKÖPINGS LÄN</t>
        </is>
      </c>
      <c r="E172" t="inlineStr">
        <is>
          <t>VAGGERYD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4782-2021</t>
        </is>
      </c>
      <c r="B173" s="1" t="n">
        <v>44225</v>
      </c>
      <c r="C173" s="1" t="n">
        <v>45177</v>
      </c>
      <c r="D173" t="inlineStr">
        <is>
          <t>JÖNKÖPINGS LÄN</t>
        </is>
      </c>
      <c r="E173" t="inlineStr">
        <is>
          <t>VAGGERYD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4793-2021</t>
        </is>
      </c>
      <c r="B174" s="1" t="n">
        <v>44225</v>
      </c>
      <c r="C174" s="1" t="n">
        <v>45177</v>
      </c>
      <c r="D174" t="inlineStr">
        <is>
          <t>JÖNKÖPINGS LÄN</t>
        </is>
      </c>
      <c r="E174" t="inlineStr">
        <is>
          <t>VAGGERYD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6692-2021</t>
        </is>
      </c>
      <c r="B175" s="1" t="n">
        <v>44236</v>
      </c>
      <c r="C175" s="1" t="n">
        <v>45177</v>
      </c>
      <c r="D175" t="inlineStr">
        <is>
          <t>JÖNKÖPINGS LÄN</t>
        </is>
      </c>
      <c r="E175" t="inlineStr">
        <is>
          <t>VAGGERYD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9875-2021</t>
        </is>
      </c>
      <c r="B176" s="1" t="n">
        <v>44253</v>
      </c>
      <c r="C176" s="1" t="n">
        <v>45177</v>
      </c>
      <c r="D176" t="inlineStr">
        <is>
          <t>JÖNKÖPINGS LÄN</t>
        </is>
      </c>
      <c r="E176" t="inlineStr">
        <is>
          <t>VAGGERYD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14702-2021</t>
        </is>
      </c>
      <c r="B177" s="1" t="n">
        <v>44280</v>
      </c>
      <c r="C177" s="1" t="n">
        <v>45177</v>
      </c>
      <c r="D177" t="inlineStr">
        <is>
          <t>JÖNKÖPINGS LÄN</t>
        </is>
      </c>
      <c r="E177" t="inlineStr">
        <is>
          <t>VAGGERYD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15259-2021</t>
        </is>
      </c>
      <c r="B178" s="1" t="n">
        <v>44284</v>
      </c>
      <c r="C178" s="1" t="n">
        <v>45177</v>
      </c>
      <c r="D178" t="inlineStr">
        <is>
          <t>JÖNKÖPINGS LÄN</t>
        </is>
      </c>
      <c r="E178" t="inlineStr">
        <is>
          <t>VAGGERYD</t>
        </is>
      </c>
      <c r="F178" t="inlineStr">
        <is>
          <t>Övriga Aktiebolag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20063-2021</t>
        </is>
      </c>
      <c r="B179" s="1" t="n">
        <v>44313</v>
      </c>
      <c r="C179" s="1" t="n">
        <v>45177</v>
      </c>
      <c r="D179" t="inlineStr">
        <is>
          <t>JÖNKÖPINGS LÄN</t>
        </is>
      </c>
      <c r="E179" t="inlineStr">
        <is>
          <t>VAGGERYD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20680-2021</t>
        </is>
      </c>
      <c r="B180" s="1" t="n">
        <v>44313</v>
      </c>
      <c r="C180" s="1" t="n">
        <v>45177</v>
      </c>
      <c r="D180" t="inlineStr">
        <is>
          <t>JÖNKÖPINGS LÄN</t>
        </is>
      </c>
      <c r="E180" t="inlineStr">
        <is>
          <t>VAGGERYD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20691-2021</t>
        </is>
      </c>
      <c r="B181" s="1" t="n">
        <v>44313</v>
      </c>
      <c r="C181" s="1" t="n">
        <v>45177</v>
      </c>
      <c r="D181" t="inlineStr">
        <is>
          <t>JÖNKÖPINGS LÄN</t>
        </is>
      </c>
      <c r="E181" t="inlineStr">
        <is>
          <t>VAGGERYD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20686-2021</t>
        </is>
      </c>
      <c r="B182" s="1" t="n">
        <v>44313</v>
      </c>
      <c r="C182" s="1" t="n">
        <v>45177</v>
      </c>
      <c r="D182" t="inlineStr">
        <is>
          <t>JÖNKÖPINGS LÄN</t>
        </is>
      </c>
      <c r="E182" t="inlineStr">
        <is>
          <t>VAGGERYD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20693-2021</t>
        </is>
      </c>
      <c r="B183" s="1" t="n">
        <v>44313</v>
      </c>
      <c r="C183" s="1" t="n">
        <v>45177</v>
      </c>
      <c r="D183" t="inlineStr">
        <is>
          <t>JÖNKÖPINGS LÄN</t>
        </is>
      </c>
      <c r="E183" t="inlineStr">
        <is>
          <t>VAGGERYD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20687-2021</t>
        </is>
      </c>
      <c r="B184" s="1" t="n">
        <v>44313</v>
      </c>
      <c r="C184" s="1" t="n">
        <v>45177</v>
      </c>
      <c r="D184" t="inlineStr">
        <is>
          <t>JÖNKÖPINGS LÄN</t>
        </is>
      </c>
      <c r="E184" t="inlineStr">
        <is>
          <t>VAGGERYD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20694-2021</t>
        </is>
      </c>
      <c r="B185" s="1" t="n">
        <v>44313</v>
      </c>
      <c r="C185" s="1" t="n">
        <v>45177</v>
      </c>
      <c r="D185" t="inlineStr">
        <is>
          <t>JÖNKÖPINGS LÄN</t>
        </is>
      </c>
      <c r="E185" t="inlineStr">
        <is>
          <t>VAGGERYD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20689-2021</t>
        </is>
      </c>
      <c r="B186" s="1" t="n">
        <v>44313</v>
      </c>
      <c r="C186" s="1" t="n">
        <v>45177</v>
      </c>
      <c r="D186" t="inlineStr">
        <is>
          <t>JÖNKÖPINGS LÄN</t>
        </is>
      </c>
      <c r="E186" t="inlineStr">
        <is>
          <t>VAGGERYD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21621-2021</t>
        </is>
      </c>
      <c r="B187" s="1" t="n">
        <v>44321</v>
      </c>
      <c r="C187" s="1" t="n">
        <v>45177</v>
      </c>
      <c r="D187" t="inlineStr">
        <is>
          <t>JÖNKÖPINGS LÄN</t>
        </is>
      </c>
      <c r="E187" t="inlineStr">
        <is>
          <t>VAGGERYD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21866-2021</t>
        </is>
      </c>
      <c r="B188" s="1" t="n">
        <v>44322</v>
      </c>
      <c r="C188" s="1" t="n">
        <v>45177</v>
      </c>
      <c r="D188" t="inlineStr">
        <is>
          <t>JÖNKÖPINGS LÄN</t>
        </is>
      </c>
      <c r="E188" t="inlineStr">
        <is>
          <t>VAGGERYD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26048-2021</t>
        </is>
      </c>
      <c r="B189" s="1" t="n">
        <v>44344</v>
      </c>
      <c r="C189" s="1" t="n">
        <v>45177</v>
      </c>
      <c r="D189" t="inlineStr">
        <is>
          <t>JÖNKÖPINGS LÄN</t>
        </is>
      </c>
      <c r="E189" t="inlineStr">
        <is>
          <t>VAGGERYD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26051-2021</t>
        </is>
      </c>
      <c r="B190" s="1" t="n">
        <v>44344</v>
      </c>
      <c r="C190" s="1" t="n">
        <v>45177</v>
      </c>
      <c r="D190" t="inlineStr">
        <is>
          <t>JÖNKÖPINGS LÄN</t>
        </is>
      </c>
      <c r="E190" t="inlineStr">
        <is>
          <t>VAGGERYD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27440-2021</t>
        </is>
      </c>
      <c r="B191" s="1" t="n">
        <v>44351</v>
      </c>
      <c r="C191" s="1" t="n">
        <v>45177</v>
      </c>
      <c r="D191" t="inlineStr">
        <is>
          <t>JÖNKÖPINGS LÄN</t>
        </is>
      </c>
      <c r="E191" t="inlineStr">
        <is>
          <t>VAGGERYD</t>
        </is>
      </c>
      <c r="G191" t="n">
        <v>8.6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27319-2021</t>
        </is>
      </c>
      <c r="B192" s="1" t="n">
        <v>44351</v>
      </c>
      <c r="C192" s="1" t="n">
        <v>45177</v>
      </c>
      <c r="D192" t="inlineStr">
        <is>
          <t>JÖNKÖPINGS LÄN</t>
        </is>
      </c>
      <c r="E192" t="inlineStr">
        <is>
          <t>VAGGERYD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28007-2021</t>
        </is>
      </c>
      <c r="B193" s="1" t="n">
        <v>44355</v>
      </c>
      <c r="C193" s="1" t="n">
        <v>45177</v>
      </c>
      <c r="D193" t="inlineStr">
        <is>
          <t>JÖNKÖPINGS LÄN</t>
        </is>
      </c>
      <c r="E193" t="inlineStr">
        <is>
          <t>VAGGERYD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29068-2021</t>
        </is>
      </c>
      <c r="B194" s="1" t="n">
        <v>44358</v>
      </c>
      <c r="C194" s="1" t="n">
        <v>45177</v>
      </c>
      <c r="D194" t="inlineStr">
        <is>
          <t>JÖNKÖPINGS LÄN</t>
        </is>
      </c>
      <c r="E194" t="inlineStr">
        <is>
          <t>VAGGERYD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29863-2021</t>
        </is>
      </c>
      <c r="B195" s="1" t="n">
        <v>44362</v>
      </c>
      <c r="C195" s="1" t="n">
        <v>45177</v>
      </c>
      <c r="D195" t="inlineStr">
        <is>
          <t>JÖNKÖPINGS LÄN</t>
        </is>
      </c>
      <c r="E195" t="inlineStr">
        <is>
          <t>VAGGERYD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29860-2021</t>
        </is>
      </c>
      <c r="B196" s="1" t="n">
        <v>44362</v>
      </c>
      <c r="C196" s="1" t="n">
        <v>45177</v>
      </c>
      <c r="D196" t="inlineStr">
        <is>
          <t>JÖNKÖPINGS LÄN</t>
        </is>
      </c>
      <c r="E196" t="inlineStr">
        <is>
          <t>VAGGERYD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31021-2021</t>
        </is>
      </c>
      <c r="B197" s="1" t="n">
        <v>44367</v>
      </c>
      <c r="C197" s="1" t="n">
        <v>45177</v>
      </c>
      <c r="D197" t="inlineStr">
        <is>
          <t>JÖNKÖPINGS LÄN</t>
        </is>
      </c>
      <c r="E197" t="inlineStr">
        <is>
          <t>VAGGERYD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34506-2021</t>
        </is>
      </c>
      <c r="B198" s="1" t="n">
        <v>44382</v>
      </c>
      <c r="C198" s="1" t="n">
        <v>45177</v>
      </c>
      <c r="D198" t="inlineStr">
        <is>
          <t>JÖNKÖPINGS LÄN</t>
        </is>
      </c>
      <c r="E198" t="inlineStr">
        <is>
          <t>VAGGERYD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37803-2021</t>
        </is>
      </c>
      <c r="B199" s="1" t="n">
        <v>44402</v>
      </c>
      <c r="C199" s="1" t="n">
        <v>45177</v>
      </c>
      <c r="D199" t="inlineStr">
        <is>
          <t>JÖNKÖPINGS LÄN</t>
        </is>
      </c>
      <c r="E199" t="inlineStr">
        <is>
          <t>VAGGERYD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37826-2021</t>
        </is>
      </c>
      <c r="B200" s="1" t="n">
        <v>44403</v>
      </c>
      <c r="C200" s="1" t="n">
        <v>45177</v>
      </c>
      <c r="D200" t="inlineStr">
        <is>
          <t>JÖNKÖPINGS LÄN</t>
        </is>
      </c>
      <c r="E200" t="inlineStr">
        <is>
          <t>VAGGERYD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38326-2021</t>
        </is>
      </c>
      <c r="B201" s="1" t="n">
        <v>44406</v>
      </c>
      <c r="C201" s="1" t="n">
        <v>45177</v>
      </c>
      <c r="D201" t="inlineStr">
        <is>
          <t>JÖNKÖPINGS LÄN</t>
        </is>
      </c>
      <c r="E201" t="inlineStr">
        <is>
          <t>VAGGERYD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45196-2021</t>
        </is>
      </c>
      <c r="B202" s="1" t="n">
        <v>44438</v>
      </c>
      <c r="C202" s="1" t="n">
        <v>45177</v>
      </c>
      <c r="D202" t="inlineStr">
        <is>
          <t>JÖNKÖPINGS LÄN</t>
        </is>
      </c>
      <c r="E202" t="inlineStr">
        <is>
          <t>VAGGERYD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45203-2021</t>
        </is>
      </c>
      <c r="B203" s="1" t="n">
        <v>44438</v>
      </c>
      <c r="C203" s="1" t="n">
        <v>45177</v>
      </c>
      <c r="D203" t="inlineStr">
        <is>
          <t>JÖNKÖPINGS LÄN</t>
        </is>
      </c>
      <c r="E203" t="inlineStr">
        <is>
          <t>VAGGERYD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48777-2021</t>
        </is>
      </c>
      <c r="B204" s="1" t="n">
        <v>44452</v>
      </c>
      <c r="C204" s="1" t="n">
        <v>45177</v>
      </c>
      <c r="D204" t="inlineStr">
        <is>
          <t>JÖNKÖPINGS LÄN</t>
        </is>
      </c>
      <c r="E204" t="inlineStr">
        <is>
          <t>VAGGERYD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49265-2021</t>
        </is>
      </c>
      <c r="B205" s="1" t="n">
        <v>44454</v>
      </c>
      <c r="C205" s="1" t="n">
        <v>45177</v>
      </c>
      <c r="D205" t="inlineStr">
        <is>
          <t>JÖNKÖPINGS LÄN</t>
        </is>
      </c>
      <c r="E205" t="inlineStr">
        <is>
          <t>VAGGERYD</t>
        </is>
      </c>
      <c r="F205" t="inlineStr">
        <is>
          <t>Sveaskog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49256-2021</t>
        </is>
      </c>
      <c r="B206" s="1" t="n">
        <v>44454</v>
      </c>
      <c r="C206" s="1" t="n">
        <v>45177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49258-2021</t>
        </is>
      </c>
      <c r="B207" s="1" t="n">
        <v>44454</v>
      </c>
      <c r="C207" s="1" t="n">
        <v>45177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52383-2021</t>
        </is>
      </c>
      <c r="B208" s="1" t="n">
        <v>44465</v>
      </c>
      <c r="C208" s="1" t="n">
        <v>45177</v>
      </c>
      <c r="D208" t="inlineStr">
        <is>
          <t>JÖNKÖPINGS LÄN</t>
        </is>
      </c>
      <c r="E208" t="inlineStr">
        <is>
          <t>VAGGERYD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52394-2021</t>
        </is>
      </c>
      <c r="B209" s="1" t="n">
        <v>44465</v>
      </c>
      <c r="C209" s="1" t="n">
        <v>45177</v>
      </c>
      <c r="D209" t="inlineStr">
        <is>
          <t>JÖNKÖPINGS LÄN</t>
        </is>
      </c>
      <c r="E209" t="inlineStr">
        <is>
          <t>VAGGERYD</t>
        </is>
      </c>
      <c r="F209" t="inlineStr">
        <is>
          <t>Övriga Aktiebolag</t>
        </is>
      </c>
      <c r="G209" t="n">
        <v>21.5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53072-2021</t>
        </is>
      </c>
      <c r="B210" s="1" t="n">
        <v>44467</v>
      </c>
      <c r="C210" s="1" t="n">
        <v>45177</v>
      </c>
      <c r="D210" t="inlineStr">
        <is>
          <t>JÖNKÖPINGS LÄN</t>
        </is>
      </c>
      <c r="E210" t="inlineStr">
        <is>
          <t>VAGGERYD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52891-2021</t>
        </is>
      </c>
      <c r="B211" s="1" t="n">
        <v>44467</v>
      </c>
      <c r="C211" s="1" t="n">
        <v>45177</v>
      </c>
      <c r="D211" t="inlineStr">
        <is>
          <t>JÖNKÖPINGS LÄN</t>
        </is>
      </c>
      <c r="E211" t="inlineStr">
        <is>
          <t>VAGGERYD</t>
        </is>
      </c>
      <c r="F211" t="inlineStr">
        <is>
          <t>Sveaskog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53501-2021</t>
        </is>
      </c>
      <c r="B212" s="1" t="n">
        <v>44468</v>
      </c>
      <c r="C212" s="1" t="n">
        <v>45177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53697-2021</t>
        </is>
      </c>
      <c r="B213" s="1" t="n">
        <v>44469</v>
      </c>
      <c r="C213" s="1" t="n">
        <v>45177</v>
      </c>
      <c r="D213" t="inlineStr">
        <is>
          <t>JÖNKÖPINGS LÄN</t>
        </is>
      </c>
      <c r="E213" t="inlineStr">
        <is>
          <t>VAGGERYD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55695-2021</t>
        </is>
      </c>
      <c r="B214" s="1" t="n">
        <v>44475</v>
      </c>
      <c r="C214" s="1" t="n">
        <v>45177</v>
      </c>
      <c r="D214" t="inlineStr">
        <is>
          <t>JÖNKÖPINGS LÄN</t>
        </is>
      </c>
      <c r="E214" t="inlineStr">
        <is>
          <t>VAGGERYD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56573-2021</t>
        </is>
      </c>
      <c r="B215" s="1" t="n">
        <v>44480</v>
      </c>
      <c r="C215" s="1" t="n">
        <v>45177</v>
      </c>
      <c r="D215" t="inlineStr">
        <is>
          <t>JÖNKÖPINGS LÄN</t>
        </is>
      </c>
      <c r="E215" t="inlineStr">
        <is>
          <t>VAGGERYD</t>
        </is>
      </c>
      <c r="F215" t="inlineStr">
        <is>
          <t>Sveaskog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56326-2021</t>
        </is>
      </c>
      <c r="B216" s="1" t="n">
        <v>44480</v>
      </c>
      <c r="C216" s="1" t="n">
        <v>45177</v>
      </c>
      <c r="D216" t="inlineStr">
        <is>
          <t>JÖNKÖPINGS LÄN</t>
        </is>
      </c>
      <c r="E216" t="inlineStr">
        <is>
          <t>VAGGERYD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57319-2021</t>
        </is>
      </c>
      <c r="B217" s="1" t="n">
        <v>44483</v>
      </c>
      <c r="C217" s="1" t="n">
        <v>45177</v>
      </c>
      <c r="D217" t="inlineStr">
        <is>
          <t>JÖNKÖPINGS LÄN</t>
        </is>
      </c>
      <c r="E217" t="inlineStr">
        <is>
          <t>VAGGERYD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57493-2021</t>
        </is>
      </c>
      <c r="B218" s="1" t="n">
        <v>44483</v>
      </c>
      <c r="C218" s="1" t="n">
        <v>45177</v>
      </c>
      <c r="D218" t="inlineStr">
        <is>
          <t>JÖNKÖPINGS LÄN</t>
        </is>
      </c>
      <c r="E218" t="inlineStr">
        <is>
          <t>VAGGERYD</t>
        </is>
      </c>
      <c r="F218" t="inlineStr">
        <is>
          <t>Sveaskog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57696-2021</t>
        </is>
      </c>
      <c r="B219" s="1" t="n">
        <v>44484</v>
      </c>
      <c r="C219" s="1" t="n">
        <v>45177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57700-2021</t>
        </is>
      </c>
      <c r="B220" s="1" t="n">
        <v>44484</v>
      </c>
      <c r="C220" s="1" t="n">
        <v>45177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59033-2021</t>
        </is>
      </c>
      <c r="B221" s="1" t="n">
        <v>44490</v>
      </c>
      <c r="C221" s="1" t="n">
        <v>45177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59026-2021</t>
        </is>
      </c>
      <c r="B222" s="1" t="n">
        <v>44490</v>
      </c>
      <c r="C222" s="1" t="n">
        <v>45177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59120-2021</t>
        </is>
      </c>
      <c r="B223" s="1" t="n">
        <v>44490</v>
      </c>
      <c r="C223" s="1" t="n">
        <v>45177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59140-2021</t>
        </is>
      </c>
      <c r="B224" s="1" t="n">
        <v>44490</v>
      </c>
      <c r="C224" s="1" t="n">
        <v>45177</v>
      </c>
      <c r="D224" t="inlineStr">
        <is>
          <t>JÖNKÖPINGS LÄN</t>
        </is>
      </c>
      <c r="E224" t="inlineStr">
        <is>
          <t>VAGGERYD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60366-2021</t>
        </is>
      </c>
      <c r="B225" s="1" t="n">
        <v>44496</v>
      </c>
      <c r="C225" s="1" t="n">
        <v>45177</v>
      </c>
      <c r="D225" t="inlineStr">
        <is>
          <t>JÖNKÖPINGS LÄN</t>
        </is>
      </c>
      <c r="E225" t="inlineStr">
        <is>
          <t>VAGGERYD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64065-2021</t>
        </is>
      </c>
      <c r="B226" s="1" t="n">
        <v>44510</v>
      </c>
      <c r="C226" s="1" t="n">
        <v>45177</v>
      </c>
      <c r="D226" t="inlineStr">
        <is>
          <t>JÖNKÖPINGS LÄN</t>
        </is>
      </c>
      <c r="E226" t="inlineStr">
        <is>
          <t>VAGGERYD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67224-2021</t>
        </is>
      </c>
      <c r="B227" s="1" t="n">
        <v>44523</v>
      </c>
      <c r="C227" s="1" t="n">
        <v>45177</v>
      </c>
      <c r="D227" t="inlineStr">
        <is>
          <t>JÖNKÖPINGS LÄN</t>
        </is>
      </c>
      <c r="E227" t="inlineStr">
        <is>
          <t>VAGGERYD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67947-2021</t>
        </is>
      </c>
      <c r="B228" s="1" t="n">
        <v>44525</v>
      </c>
      <c r="C228" s="1" t="n">
        <v>45177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16.6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70250-2021</t>
        </is>
      </c>
      <c r="B229" s="1" t="n">
        <v>44536</v>
      </c>
      <c r="C229" s="1" t="n">
        <v>45177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70951-2021</t>
        </is>
      </c>
      <c r="B230" s="1" t="n">
        <v>44538</v>
      </c>
      <c r="C230" s="1" t="n">
        <v>45177</v>
      </c>
      <c r="D230" t="inlineStr">
        <is>
          <t>JÖNKÖPINGS LÄN</t>
        </is>
      </c>
      <c r="E230" t="inlineStr">
        <is>
          <t>VAGGERYD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71182-2021</t>
        </is>
      </c>
      <c r="B231" s="1" t="n">
        <v>44539</v>
      </c>
      <c r="C231" s="1" t="n">
        <v>45177</v>
      </c>
      <c r="D231" t="inlineStr">
        <is>
          <t>JÖNKÖPINGS LÄN</t>
        </is>
      </c>
      <c r="E231" t="inlineStr">
        <is>
          <t>VAGGERYD</t>
        </is>
      </c>
      <c r="F231" t="inlineStr">
        <is>
          <t>Sveaskog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71513-2021</t>
        </is>
      </c>
      <c r="B232" s="1" t="n">
        <v>44540</v>
      </c>
      <c r="C232" s="1" t="n">
        <v>45177</v>
      </c>
      <c r="D232" t="inlineStr">
        <is>
          <t>JÖNKÖPINGS LÄN</t>
        </is>
      </c>
      <c r="E232" t="inlineStr">
        <is>
          <t>VAGGERYD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73132-2021</t>
        </is>
      </c>
      <c r="B233" s="1" t="n">
        <v>44550</v>
      </c>
      <c r="C233" s="1" t="n">
        <v>45177</v>
      </c>
      <c r="D233" t="inlineStr">
        <is>
          <t>JÖNKÖPINGS LÄN</t>
        </is>
      </c>
      <c r="E233" t="inlineStr">
        <is>
          <t>VAGGERYD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73094-2021</t>
        </is>
      </c>
      <c r="B234" s="1" t="n">
        <v>44550</v>
      </c>
      <c r="C234" s="1" t="n">
        <v>45177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73527-2021</t>
        </is>
      </c>
      <c r="B235" s="1" t="n">
        <v>44550</v>
      </c>
      <c r="C235" s="1" t="n">
        <v>45177</v>
      </c>
      <c r="D235" t="inlineStr">
        <is>
          <t>JÖNKÖPINGS LÄN</t>
        </is>
      </c>
      <c r="E235" t="inlineStr">
        <is>
          <t>VAGGERYD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73095-2021</t>
        </is>
      </c>
      <c r="B236" s="1" t="n">
        <v>44550</v>
      </c>
      <c r="C236" s="1" t="n">
        <v>45177</v>
      </c>
      <c r="D236" t="inlineStr">
        <is>
          <t>JÖNKÖPINGS LÄN</t>
        </is>
      </c>
      <c r="E236" t="inlineStr">
        <is>
          <t>VAGGERYD</t>
        </is>
      </c>
      <c r="F236" t="inlineStr">
        <is>
          <t>Sveaskog</t>
        </is>
      </c>
      <c r="G236" t="n">
        <v>7.9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73130-2021</t>
        </is>
      </c>
      <c r="B237" s="1" t="n">
        <v>44550</v>
      </c>
      <c r="C237" s="1" t="n">
        <v>45177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73136-2021</t>
        </is>
      </c>
      <c r="B238" s="1" t="n">
        <v>44550</v>
      </c>
      <c r="C238" s="1" t="n">
        <v>45177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73309-2021</t>
        </is>
      </c>
      <c r="B239" s="1" t="n">
        <v>44551</v>
      </c>
      <c r="C239" s="1" t="n">
        <v>45177</v>
      </c>
      <c r="D239" t="inlineStr">
        <is>
          <t>JÖNKÖPINGS LÄN</t>
        </is>
      </c>
      <c r="E239" t="inlineStr">
        <is>
          <t>VAGGERYD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2322-2022</t>
        </is>
      </c>
      <c r="B240" s="1" t="n">
        <v>44578</v>
      </c>
      <c r="C240" s="1" t="n">
        <v>45177</v>
      </c>
      <c r="D240" t="inlineStr">
        <is>
          <t>JÖNKÖPINGS LÄN</t>
        </is>
      </c>
      <c r="E240" t="inlineStr">
        <is>
          <t>VAGGERYD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9785-2022</t>
        </is>
      </c>
      <c r="B241" s="1" t="n">
        <v>44617</v>
      </c>
      <c r="C241" s="1" t="n">
        <v>45177</v>
      </c>
      <c r="D241" t="inlineStr">
        <is>
          <t>JÖNKÖPINGS LÄN</t>
        </is>
      </c>
      <c r="E241" t="inlineStr">
        <is>
          <t>VAGGERYD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9963-2022</t>
        </is>
      </c>
      <c r="B242" s="1" t="n">
        <v>44621</v>
      </c>
      <c r="C242" s="1" t="n">
        <v>45177</v>
      </c>
      <c r="D242" t="inlineStr">
        <is>
          <t>JÖNKÖPINGS LÄN</t>
        </is>
      </c>
      <c r="E242" t="inlineStr">
        <is>
          <t>VAGGERYD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11637-2022</t>
        </is>
      </c>
      <c r="B243" s="1" t="n">
        <v>44631</v>
      </c>
      <c r="C243" s="1" t="n">
        <v>45177</v>
      </c>
      <c r="D243" t="inlineStr">
        <is>
          <t>JÖNKÖPINGS LÄN</t>
        </is>
      </c>
      <c r="E243" t="inlineStr">
        <is>
          <t>VAGGERYD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12664-2022</t>
        </is>
      </c>
      <c r="B244" s="1" t="n">
        <v>44641</v>
      </c>
      <c r="C244" s="1" t="n">
        <v>45177</v>
      </c>
      <c r="D244" t="inlineStr">
        <is>
          <t>JÖNKÖPINGS LÄN</t>
        </is>
      </c>
      <c r="E244" t="inlineStr">
        <is>
          <t>VAGGERYD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12813-2022</t>
        </is>
      </c>
      <c r="B245" s="1" t="n">
        <v>44642</v>
      </c>
      <c r="C245" s="1" t="n">
        <v>45177</v>
      </c>
      <c r="D245" t="inlineStr">
        <is>
          <t>JÖNKÖPINGS LÄN</t>
        </is>
      </c>
      <c r="E245" t="inlineStr">
        <is>
          <t>VAGGERYD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13684-2022</t>
        </is>
      </c>
      <c r="B246" s="1" t="n">
        <v>44648</v>
      </c>
      <c r="C246" s="1" t="n">
        <v>45177</v>
      </c>
      <c r="D246" t="inlineStr">
        <is>
          <t>JÖNKÖPINGS LÄN</t>
        </is>
      </c>
      <c r="E246" t="inlineStr">
        <is>
          <t>VAGGERYD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13679-2022</t>
        </is>
      </c>
      <c r="B247" s="1" t="n">
        <v>44648</v>
      </c>
      <c r="C247" s="1" t="n">
        <v>45177</v>
      </c>
      <c r="D247" t="inlineStr">
        <is>
          <t>JÖNKÖPINGS LÄN</t>
        </is>
      </c>
      <c r="E247" t="inlineStr">
        <is>
          <t>VAGGERYD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13675-2022</t>
        </is>
      </c>
      <c r="B248" s="1" t="n">
        <v>44648</v>
      </c>
      <c r="C248" s="1" t="n">
        <v>45177</v>
      </c>
      <c r="D248" t="inlineStr">
        <is>
          <t>JÖNKÖPINGS LÄN</t>
        </is>
      </c>
      <c r="E248" t="inlineStr">
        <is>
          <t>VAGGERYD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13948-2022</t>
        </is>
      </c>
      <c r="B249" s="1" t="n">
        <v>44650</v>
      </c>
      <c r="C249" s="1" t="n">
        <v>45177</v>
      </c>
      <c r="D249" t="inlineStr">
        <is>
          <t>JÖNKÖPINGS LÄN</t>
        </is>
      </c>
      <c r="E249" t="inlineStr">
        <is>
          <t>VAGGERYD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14029-2022</t>
        </is>
      </c>
      <c r="B250" s="1" t="n">
        <v>44650</v>
      </c>
      <c r="C250" s="1" t="n">
        <v>45177</v>
      </c>
      <c r="D250" t="inlineStr">
        <is>
          <t>JÖNKÖPINGS LÄN</t>
        </is>
      </c>
      <c r="E250" t="inlineStr">
        <is>
          <t>VAGGERYD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14211-2022</t>
        </is>
      </c>
      <c r="B251" s="1" t="n">
        <v>44651</v>
      </c>
      <c r="C251" s="1" t="n">
        <v>45177</v>
      </c>
      <c r="D251" t="inlineStr">
        <is>
          <t>JÖNKÖPINGS LÄN</t>
        </is>
      </c>
      <c r="E251" t="inlineStr">
        <is>
          <t>VAGGERYD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15931-2022</t>
        </is>
      </c>
      <c r="B252" s="1" t="n">
        <v>44664</v>
      </c>
      <c r="C252" s="1" t="n">
        <v>45177</v>
      </c>
      <c r="D252" t="inlineStr">
        <is>
          <t>JÖNKÖPINGS LÄN</t>
        </is>
      </c>
      <c r="E252" t="inlineStr">
        <is>
          <t>VAGGERYD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17302-2022</t>
        </is>
      </c>
      <c r="B253" s="1" t="n">
        <v>44678</v>
      </c>
      <c r="C253" s="1" t="n">
        <v>45177</v>
      </c>
      <c r="D253" t="inlineStr">
        <is>
          <t>JÖNKÖPINGS LÄN</t>
        </is>
      </c>
      <c r="E253" t="inlineStr">
        <is>
          <t>VAGGERYD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17672-2022</t>
        </is>
      </c>
      <c r="B254" s="1" t="n">
        <v>44680</v>
      </c>
      <c r="C254" s="1" t="n">
        <v>45177</v>
      </c>
      <c r="D254" t="inlineStr">
        <is>
          <t>JÖNKÖPINGS LÄN</t>
        </is>
      </c>
      <c r="E254" t="inlineStr">
        <is>
          <t>VAGGERYD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19435-2022</t>
        </is>
      </c>
      <c r="B255" s="1" t="n">
        <v>44693</v>
      </c>
      <c r="C255" s="1" t="n">
        <v>45177</v>
      </c>
      <c r="D255" t="inlineStr">
        <is>
          <t>JÖNKÖPINGS LÄN</t>
        </is>
      </c>
      <c r="E255" t="inlineStr">
        <is>
          <t>VAGGERYD</t>
        </is>
      </c>
      <c r="F255" t="inlineStr">
        <is>
          <t>Övriga statliga verk och myndigheter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20760-2022</t>
        </is>
      </c>
      <c r="B256" s="1" t="n">
        <v>44701</v>
      </c>
      <c r="C256" s="1" t="n">
        <v>45177</v>
      </c>
      <c r="D256" t="inlineStr">
        <is>
          <t>JÖNKÖPINGS LÄN</t>
        </is>
      </c>
      <c r="E256" t="inlineStr">
        <is>
          <t>VAGGERYD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21490-2022</t>
        </is>
      </c>
      <c r="B257" s="1" t="n">
        <v>44706</v>
      </c>
      <c r="C257" s="1" t="n">
        <v>45177</v>
      </c>
      <c r="D257" t="inlineStr">
        <is>
          <t>JÖNKÖPINGS LÄN</t>
        </is>
      </c>
      <c r="E257" t="inlineStr">
        <is>
          <t>VAGGERYD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24382-2022</t>
        </is>
      </c>
      <c r="B258" s="1" t="n">
        <v>44726</v>
      </c>
      <c r="C258" s="1" t="n">
        <v>45177</v>
      </c>
      <c r="D258" t="inlineStr">
        <is>
          <t>JÖNKÖPINGS LÄN</t>
        </is>
      </c>
      <c r="E258" t="inlineStr">
        <is>
          <t>VAGGERYD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25045-2022</t>
        </is>
      </c>
      <c r="B259" s="1" t="n">
        <v>44728</v>
      </c>
      <c r="C259" s="1" t="n">
        <v>45177</v>
      </c>
      <c r="D259" t="inlineStr">
        <is>
          <t>JÖNKÖPINGS LÄN</t>
        </is>
      </c>
      <c r="E259" t="inlineStr">
        <is>
          <t>VAGGERYD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26636-2022</t>
        </is>
      </c>
      <c r="B260" s="1" t="n">
        <v>44739</v>
      </c>
      <c r="C260" s="1" t="n">
        <v>45177</v>
      </c>
      <c r="D260" t="inlineStr">
        <is>
          <t>JÖNKÖPINGS LÄN</t>
        </is>
      </c>
      <c r="E260" t="inlineStr">
        <is>
          <t>VAGGERYD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29124-2022</t>
        </is>
      </c>
      <c r="B261" s="1" t="n">
        <v>44749</v>
      </c>
      <c r="C261" s="1" t="n">
        <v>45177</v>
      </c>
      <c r="D261" t="inlineStr">
        <is>
          <t>JÖNKÖPINGS LÄN</t>
        </is>
      </c>
      <c r="E261" t="inlineStr">
        <is>
          <t>VAGGERYD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29132-2022</t>
        </is>
      </c>
      <c r="B262" s="1" t="n">
        <v>44749</v>
      </c>
      <c r="C262" s="1" t="n">
        <v>45177</v>
      </c>
      <c r="D262" t="inlineStr">
        <is>
          <t>JÖNKÖPINGS LÄN</t>
        </is>
      </c>
      <c r="E262" t="inlineStr">
        <is>
          <t>VAGGERYD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33236-2022</t>
        </is>
      </c>
      <c r="B263" s="1" t="n">
        <v>44786</v>
      </c>
      <c r="C263" s="1" t="n">
        <v>45177</v>
      </c>
      <c r="D263" t="inlineStr">
        <is>
          <t>JÖNKÖPINGS LÄN</t>
        </is>
      </c>
      <c r="E263" t="inlineStr">
        <is>
          <t>VAGGERYD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33237-2022</t>
        </is>
      </c>
      <c r="B264" s="1" t="n">
        <v>44786</v>
      </c>
      <c r="C264" s="1" t="n">
        <v>45177</v>
      </c>
      <c r="D264" t="inlineStr">
        <is>
          <t>JÖNKÖPINGS LÄN</t>
        </is>
      </c>
      <c r="E264" t="inlineStr">
        <is>
          <t>VAGGERYD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33593-2022</t>
        </is>
      </c>
      <c r="B265" s="1" t="n">
        <v>44789</v>
      </c>
      <c r="C265" s="1" t="n">
        <v>45177</v>
      </c>
      <c r="D265" t="inlineStr">
        <is>
          <t>JÖNKÖPINGS LÄN</t>
        </is>
      </c>
      <c r="E265" t="inlineStr">
        <is>
          <t>VAGGERYD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35450-2022</t>
        </is>
      </c>
      <c r="B266" s="1" t="n">
        <v>44798</v>
      </c>
      <c r="C266" s="1" t="n">
        <v>45177</v>
      </c>
      <c r="D266" t="inlineStr">
        <is>
          <t>JÖNKÖPINGS LÄN</t>
        </is>
      </c>
      <c r="E266" t="inlineStr">
        <is>
          <t>VAGGERYD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36138-2022</t>
        </is>
      </c>
      <c r="B267" s="1" t="n">
        <v>44803</v>
      </c>
      <c r="C267" s="1" t="n">
        <v>45177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36740-2022</t>
        </is>
      </c>
      <c r="B268" s="1" t="n">
        <v>44805</v>
      </c>
      <c r="C268" s="1" t="n">
        <v>45177</v>
      </c>
      <c r="D268" t="inlineStr">
        <is>
          <t>JÖNKÖPINGS LÄN</t>
        </is>
      </c>
      <c r="E268" t="inlineStr">
        <is>
          <t>VAGGERYD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40117-2022</t>
        </is>
      </c>
      <c r="B269" s="1" t="n">
        <v>44820</v>
      </c>
      <c r="C269" s="1" t="n">
        <v>45177</v>
      </c>
      <c r="D269" t="inlineStr">
        <is>
          <t>JÖNKÖPINGS LÄN</t>
        </is>
      </c>
      <c r="E269" t="inlineStr">
        <is>
          <t>VAGGERYD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40118-2022</t>
        </is>
      </c>
      <c r="B270" s="1" t="n">
        <v>44820</v>
      </c>
      <c r="C270" s="1" t="n">
        <v>45177</v>
      </c>
      <c r="D270" t="inlineStr">
        <is>
          <t>JÖNKÖPINGS LÄN</t>
        </is>
      </c>
      <c r="E270" t="inlineStr">
        <is>
          <t>VAGGERYD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40706-2022</t>
        </is>
      </c>
      <c r="B271" s="1" t="n">
        <v>44824</v>
      </c>
      <c r="C271" s="1" t="n">
        <v>45177</v>
      </c>
      <c r="D271" t="inlineStr">
        <is>
          <t>JÖNKÖPINGS LÄN</t>
        </is>
      </c>
      <c r="E271" t="inlineStr">
        <is>
          <t>VAGGERYD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40685-2022</t>
        </is>
      </c>
      <c r="B272" s="1" t="n">
        <v>44824</v>
      </c>
      <c r="C272" s="1" t="n">
        <v>45177</v>
      </c>
      <c r="D272" t="inlineStr">
        <is>
          <t>JÖNKÖPINGS LÄN</t>
        </is>
      </c>
      <c r="E272" t="inlineStr">
        <is>
          <t>VAGGERYD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43241-2022</t>
        </is>
      </c>
      <c r="B273" s="1" t="n">
        <v>44834</v>
      </c>
      <c r="C273" s="1" t="n">
        <v>45177</v>
      </c>
      <c r="D273" t="inlineStr">
        <is>
          <t>JÖNKÖPINGS LÄN</t>
        </is>
      </c>
      <c r="E273" t="inlineStr">
        <is>
          <t>VAGGERYD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43701-2022</t>
        </is>
      </c>
      <c r="B274" s="1" t="n">
        <v>44837</v>
      </c>
      <c r="C274" s="1" t="n">
        <v>45177</v>
      </c>
      <c r="D274" t="inlineStr">
        <is>
          <t>JÖNKÖPINGS LÄN</t>
        </is>
      </c>
      <c r="E274" t="inlineStr">
        <is>
          <t>VAGGERYD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51264-2022</t>
        </is>
      </c>
      <c r="B275" s="1" t="n">
        <v>44866</v>
      </c>
      <c r="C275" s="1" t="n">
        <v>45177</v>
      </c>
      <c r="D275" t="inlineStr">
        <is>
          <t>JÖNKÖPINGS LÄN</t>
        </is>
      </c>
      <c r="E275" t="inlineStr">
        <is>
          <t>VAGGERYD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51944-2022</t>
        </is>
      </c>
      <c r="B276" s="1" t="n">
        <v>44868</v>
      </c>
      <c r="C276" s="1" t="n">
        <v>45177</v>
      </c>
      <c r="D276" t="inlineStr">
        <is>
          <t>JÖNKÖPINGS LÄN</t>
        </is>
      </c>
      <c r="E276" t="inlineStr">
        <is>
          <t>VAGGERYD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51933-2022</t>
        </is>
      </c>
      <c r="B277" s="1" t="n">
        <v>44868</v>
      </c>
      <c r="C277" s="1" t="n">
        <v>45177</v>
      </c>
      <c r="D277" t="inlineStr">
        <is>
          <t>JÖNKÖPINGS LÄN</t>
        </is>
      </c>
      <c r="E277" t="inlineStr">
        <is>
          <t>VAGGERYD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53356-2022</t>
        </is>
      </c>
      <c r="B278" s="1" t="n">
        <v>44879</v>
      </c>
      <c r="C278" s="1" t="n">
        <v>45177</v>
      </c>
      <c r="D278" t="inlineStr">
        <is>
          <t>JÖNKÖPINGS LÄN</t>
        </is>
      </c>
      <c r="E278" t="inlineStr">
        <is>
          <t>VAGGERYD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54920-2022</t>
        </is>
      </c>
      <c r="B279" s="1" t="n">
        <v>44881</v>
      </c>
      <c r="C279" s="1" t="n">
        <v>45177</v>
      </c>
      <c r="D279" t="inlineStr">
        <is>
          <t>JÖNKÖPINGS LÄN</t>
        </is>
      </c>
      <c r="E279" t="inlineStr">
        <is>
          <t>VAGGERYD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54938-2022</t>
        </is>
      </c>
      <c r="B280" s="1" t="n">
        <v>44881</v>
      </c>
      <c r="C280" s="1" t="n">
        <v>45177</v>
      </c>
      <c r="D280" t="inlineStr">
        <is>
          <t>JÖNKÖPINGS LÄN</t>
        </is>
      </c>
      <c r="E280" t="inlineStr">
        <is>
          <t>VAGGERYD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54936-2022</t>
        </is>
      </c>
      <c r="B281" s="1" t="n">
        <v>44881</v>
      </c>
      <c r="C281" s="1" t="n">
        <v>45177</v>
      </c>
      <c r="D281" t="inlineStr">
        <is>
          <t>JÖNKÖPINGS LÄN</t>
        </is>
      </c>
      <c r="E281" t="inlineStr">
        <is>
          <t>VAGGERYD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57245-2022</t>
        </is>
      </c>
      <c r="B282" s="1" t="n">
        <v>44895</v>
      </c>
      <c r="C282" s="1" t="n">
        <v>45177</v>
      </c>
      <c r="D282" t="inlineStr">
        <is>
          <t>JÖNKÖPINGS LÄN</t>
        </is>
      </c>
      <c r="E282" t="inlineStr">
        <is>
          <t>VAGGERYD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58111-2022</t>
        </is>
      </c>
      <c r="B283" s="1" t="n">
        <v>44900</v>
      </c>
      <c r="C283" s="1" t="n">
        <v>45177</v>
      </c>
      <c r="D283" t="inlineStr">
        <is>
          <t>JÖNKÖPINGS LÄN</t>
        </is>
      </c>
      <c r="E283" t="inlineStr">
        <is>
          <t>VAGGERYD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59746-2022</t>
        </is>
      </c>
      <c r="B284" s="1" t="n">
        <v>44900</v>
      </c>
      <c r="C284" s="1" t="n">
        <v>45177</v>
      </c>
      <c r="D284" t="inlineStr">
        <is>
          <t>JÖNKÖPINGS LÄN</t>
        </is>
      </c>
      <c r="E284" t="inlineStr">
        <is>
          <t>VAGGERYD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58107-2022</t>
        </is>
      </c>
      <c r="B285" s="1" t="n">
        <v>44900</v>
      </c>
      <c r="C285" s="1" t="n">
        <v>45177</v>
      </c>
      <c r="D285" t="inlineStr">
        <is>
          <t>JÖNKÖPINGS LÄN</t>
        </is>
      </c>
      <c r="E285" t="inlineStr">
        <is>
          <t>VAGGERYD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59595-2022</t>
        </is>
      </c>
      <c r="B286" s="1" t="n">
        <v>44907</v>
      </c>
      <c r="C286" s="1" t="n">
        <v>45177</v>
      </c>
      <c r="D286" t="inlineStr">
        <is>
          <t>JÖNKÖPINGS LÄN</t>
        </is>
      </c>
      <c r="E286" t="inlineStr">
        <is>
          <t>VAGGERYD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60312-2022</t>
        </is>
      </c>
      <c r="B287" s="1" t="n">
        <v>44910</v>
      </c>
      <c r="C287" s="1" t="n">
        <v>45177</v>
      </c>
      <c r="D287" t="inlineStr">
        <is>
          <t>JÖNKÖPINGS LÄN</t>
        </is>
      </c>
      <c r="E287" t="inlineStr">
        <is>
          <t>VAGGERYD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60309-2022</t>
        </is>
      </c>
      <c r="B288" s="1" t="n">
        <v>44910</v>
      </c>
      <c r="C288" s="1" t="n">
        <v>45177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62345-2022</t>
        </is>
      </c>
      <c r="B289" s="1" t="n">
        <v>44916</v>
      </c>
      <c r="C289" s="1" t="n">
        <v>45177</v>
      </c>
      <c r="D289" t="inlineStr">
        <is>
          <t>JÖNKÖPINGS LÄN</t>
        </is>
      </c>
      <c r="E289" t="inlineStr">
        <is>
          <t>VAGGERYD</t>
        </is>
      </c>
      <c r="F289" t="inlineStr">
        <is>
          <t>Övriga Aktiebolag</t>
        </is>
      </c>
      <c r="G289" t="n">
        <v>5.8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62343-2022</t>
        </is>
      </c>
      <c r="B290" s="1" t="n">
        <v>44916</v>
      </c>
      <c r="C290" s="1" t="n">
        <v>45177</v>
      </c>
      <c r="D290" t="inlineStr">
        <is>
          <t>JÖNKÖPINGS LÄN</t>
        </is>
      </c>
      <c r="E290" t="inlineStr">
        <is>
          <t>VAGGERYD</t>
        </is>
      </c>
      <c r="F290" t="inlineStr">
        <is>
          <t>Övriga Aktiebolag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62347-2022</t>
        </is>
      </c>
      <c r="B291" s="1" t="n">
        <v>44916</v>
      </c>
      <c r="C291" s="1" t="n">
        <v>45177</v>
      </c>
      <c r="D291" t="inlineStr">
        <is>
          <t>JÖNKÖPINGS LÄN</t>
        </is>
      </c>
      <c r="E291" t="inlineStr">
        <is>
          <t>VAGGERYD</t>
        </is>
      </c>
      <c r="F291" t="inlineStr">
        <is>
          <t>Övriga Aktiebolag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62349-2022</t>
        </is>
      </c>
      <c r="B292" s="1" t="n">
        <v>44916</v>
      </c>
      <c r="C292" s="1" t="n">
        <v>45177</v>
      </c>
      <c r="D292" t="inlineStr">
        <is>
          <t>JÖNKÖPINGS LÄN</t>
        </is>
      </c>
      <c r="E292" t="inlineStr">
        <is>
          <t>VAGGERYD</t>
        </is>
      </c>
      <c r="F292" t="inlineStr">
        <is>
          <t>Övriga Aktiebolag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806-2023</t>
        </is>
      </c>
      <c r="B293" s="1" t="n">
        <v>44928</v>
      </c>
      <c r="C293" s="1" t="n">
        <v>45177</v>
      </c>
      <c r="D293" t="inlineStr">
        <is>
          <t>JÖNKÖPINGS LÄN</t>
        </is>
      </c>
      <c r="E293" t="inlineStr">
        <is>
          <t>VAGGERYD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1162-2023</t>
        </is>
      </c>
      <c r="B294" s="1" t="n">
        <v>44930</v>
      </c>
      <c r="C294" s="1" t="n">
        <v>45177</v>
      </c>
      <c r="D294" t="inlineStr">
        <is>
          <t>JÖNKÖPINGS LÄN</t>
        </is>
      </c>
      <c r="E294" t="inlineStr">
        <is>
          <t>VAGGERYD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1490-2023</t>
        </is>
      </c>
      <c r="B295" s="1" t="n">
        <v>44935</v>
      </c>
      <c r="C295" s="1" t="n">
        <v>45177</v>
      </c>
      <c r="D295" t="inlineStr">
        <is>
          <t>JÖNKÖPINGS LÄN</t>
        </is>
      </c>
      <c r="E295" t="inlineStr">
        <is>
          <t>VAGGERYD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1489-2023</t>
        </is>
      </c>
      <c r="B296" s="1" t="n">
        <v>44935</v>
      </c>
      <c r="C296" s="1" t="n">
        <v>45177</v>
      </c>
      <c r="D296" t="inlineStr">
        <is>
          <t>JÖNKÖPINGS LÄN</t>
        </is>
      </c>
      <c r="E296" t="inlineStr">
        <is>
          <t>VAGGERYD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1479-2023</t>
        </is>
      </c>
      <c r="B297" s="1" t="n">
        <v>44935</v>
      </c>
      <c r="C297" s="1" t="n">
        <v>45177</v>
      </c>
      <c r="D297" t="inlineStr">
        <is>
          <t>JÖNKÖPINGS LÄN</t>
        </is>
      </c>
      <c r="E297" t="inlineStr">
        <is>
          <t>VAGGERYD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1493-2023</t>
        </is>
      </c>
      <c r="B298" s="1" t="n">
        <v>44935</v>
      </c>
      <c r="C298" s="1" t="n">
        <v>45177</v>
      </c>
      <c r="D298" t="inlineStr">
        <is>
          <t>JÖNKÖPINGS LÄN</t>
        </is>
      </c>
      <c r="E298" t="inlineStr">
        <is>
          <t>VAGGERYD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3221-2023</t>
        </is>
      </c>
      <c r="B299" s="1" t="n">
        <v>44946</v>
      </c>
      <c r="C299" s="1" t="n">
        <v>45177</v>
      </c>
      <c r="D299" t="inlineStr">
        <is>
          <t>JÖNKÖPINGS LÄN</t>
        </is>
      </c>
      <c r="E299" t="inlineStr">
        <is>
          <t>VAGGERYD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4180-2023</t>
        </is>
      </c>
      <c r="B300" s="1" t="n">
        <v>44953</v>
      </c>
      <c r="C300" s="1" t="n">
        <v>45177</v>
      </c>
      <c r="D300" t="inlineStr">
        <is>
          <t>JÖNKÖPINGS LÄN</t>
        </is>
      </c>
      <c r="E300" t="inlineStr">
        <is>
          <t>VAGGERYD</t>
        </is>
      </c>
      <c r="F300" t="inlineStr">
        <is>
          <t>Sveaskog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4199-2023</t>
        </is>
      </c>
      <c r="B301" s="1" t="n">
        <v>44953</v>
      </c>
      <c r="C301" s="1" t="n">
        <v>45177</v>
      </c>
      <c r="D301" t="inlineStr">
        <is>
          <t>JÖNKÖPINGS LÄN</t>
        </is>
      </c>
      <c r="E301" t="inlineStr">
        <is>
          <t>VAGGERYD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4181-2023</t>
        </is>
      </c>
      <c r="B302" s="1" t="n">
        <v>44953</v>
      </c>
      <c r="C302" s="1" t="n">
        <v>45177</v>
      </c>
      <c r="D302" t="inlineStr">
        <is>
          <t>JÖNKÖPINGS LÄN</t>
        </is>
      </c>
      <c r="E302" t="inlineStr">
        <is>
          <t>VAGGERYD</t>
        </is>
      </c>
      <c r="F302" t="inlineStr">
        <is>
          <t>Sveaskog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4200-2023</t>
        </is>
      </c>
      <c r="B303" s="1" t="n">
        <v>44953</v>
      </c>
      <c r="C303" s="1" t="n">
        <v>45177</v>
      </c>
      <c r="D303" t="inlineStr">
        <is>
          <t>JÖNKÖPINGS LÄN</t>
        </is>
      </c>
      <c r="E303" t="inlineStr">
        <is>
          <t>VAGGERYD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4183-2023</t>
        </is>
      </c>
      <c r="B304" s="1" t="n">
        <v>44953</v>
      </c>
      <c r="C304" s="1" t="n">
        <v>45177</v>
      </c>
      <c r="D304" t="inlineStr">
        <is>
          <t>JÖNKÖPINGS LÄN</t>
        </is>
      </c>
      <c r="E304" t="inlineStr">
        <is>
          <t>VAGGERYD</t>
        </is>
      </c>
      <c r="F304" t="inlineStr">
        <is>
          <t>Sveaskog</t>
        </is>
      </c>
      <c r="G304" t="n">
        <v>7.1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4188-2023</t>
        </is>
      </c>
      <c r="B305" s="1" t="n">
        <v>44953</v>
      </c>
      <c r="C305" s="1" t="n">
        <v>45177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4514-2023</t>
        </is>
      </c>
      <c r="B306" s="1" t="n">
        <v>44956</v>
      </c>
      <c r="C306" s="1" t="n">
        <v>45177</v>
      </c>
      <c r="D306" t="inlineStr">
        <is>
          <t>JÖNKÖPINGS LÄN</t>
        </is>
      </c>
      <c r="E306" t="inlineStr">
        <is>
          <t>VAGGERYD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5489-2023</t>
        </is>
      </c>
      <c r="B307" s="1" t="n">
        <v>44960</v>
      </c>
      <c r="C307" s="1" t="n">
        <v>45177</v>
      </c>
      <c r="D307" t="inlineStr">
        <is>
          <t>JÖNKÖPINGS LÄN</t>
        </is>
      </c>
      <c r="E307" t="inlineStr">
        <is>
          <t>VAGGERYD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6385-2023</t>
        </is>
      </c>
      <c r="B308" s="1" t="n">
        <v>44960</v>
      </c>
      <c r="C308" s="1" t="n">
        <v>45177</v>
      </c>
      <c r="D308" t="inlineStr">
        <is>
          <t>JÖNKÖPINGS LÄN</t>
        </is>
      </c>
      <c r="E308" t="inlineStr">
        <is>
          <t>VAGGERYD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7185-2023</t>
        </is>
      </c>
      <c r="B309" s="1" t="n">
        <v>44965</v>
      </c>
      <c r="C309" s="1" t="n">
        <v>45177</v>
      </c>
      <c r="D309" t="inlineStr">
        <is>
          <t>JÖNKÖPINGS LÄN</t>
        </is>
      </c>
      <c r="E309" t="inlineStr">
        <is>
          <t>VAGGERYD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6389-2023</t>
        </is>
      </c>
      <c r="B310" s="1" t="n">
        <v>44965</v>
      </c>
      <c r="C310" s="1" t="n">
        <v>45177</v>
      </c>
      <c r="D310" t="inlineStr">
        <is>
          <t>JÖNKÖPINGS LÄN</t>
        </is>
      </c>
      <c r="E310" t="inlineStr">
        <is>
          <t>VAGGERYD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7183-2023</t>
        </is>
      </c>
      <c r="B311" s="1" t="n">
        <v>44965</v>
      </c>
      <c r="C311" s="1" t="n">
        <v>45177</v>
      </c>
      <c r="D311" t="inlineStr">
        <is>
          <t>JÖNKÖPINGS LÄN</t>
        </is>
      </c>
      <c r="E311" t="inlineStr">
        <is>
          <t>VAGGERYD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9065-2023</t>
        </is>
      </c>
      <c r="B312" s="1" t="n">
        <v>44979</v>
      </c>
      <c r="C312" s="1" t="n">
        <v>45177</v>
      </c>
      <c r="D312" t="inlineStr">
        <is>
          <t>JÖNKÖPINGS LÄN</t>
        </is>
      </c>
      <c r="E312" t="inlineStr">
        <is>
          <t>VAGGERYD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10638-2023</t>
        </is>
      </c>
      <c r="B313" s="1" t="n">
        <v>44988</v>
      </c>
      <c r="C313" s="1" t="n">
        <v>45177</v>
      </c>
      <c r="D313" t="inlineStr">
        <is>
          <t>JÖNKÖPINGS LÄN</t>
        </is>
      </c>
      <c r="E313" t="inlineStr">
        <is>
          <t>VAGGERYD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10590-2023</t>
        </is>
      </c>
      <c r="B314" s="1" t="n">
        <v>44988</v>
      </c>
      <c r="C314" s="1" t="n">
        <v>45177</v>
      </c>
      <c r="D314" t="inlineStr">
        <is>
          <t>JÖNKÖPINGS LÄN</t>
        </is>
      </c>
      <c r="E314" t="inlineStr">
        <is>
          <t>VAGGERYD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10643-2023</t>
        </is>
      </c>
      <c r="B315" s="1" t="n">
        <v>44988</v>
      </c>
      <c r="C315" s="1" t="n">
        <v>45177</v>
      </c>
      <c r="D315" t="inlineStr">
        <is>
          <t>JÖNKÖPINGS LÄN</t>
        </is>
      </c>
      <c r="E315" t="inlineStr">
        <is>
          <t>VAGGERYD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10586-2023</t>
        </is>
      </c>
      <c r="B316" s="1" t="n">
        <v>44988</v>
      </c>
      <c r="C316" s="1" t="n">
        <v>45177</v>
      </c>
      <c r="D316" t="inlineStr">
        <is>
          <t>JÖNKÖPINGS LÄN</t>
        </is>
      </c>
      <c r="E316" t="inlineStr">
        <is>
          <t>VAGGERYD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11077-2023</t>
        </is>
      </c>
      <c r="B317" s="1" t="n">
        <v>44992</v>
      </c>
      <c r="C317" s="1" t="n">
        <v>45177</v>
      </c>
      <c r="D317" t="inlineStr">
        <is>
          <t>JÖNKÖPINGS LÄN</t>
        </is>
      </c>
      <c r="E317" t="inlineStr">
        <is>
          <t>VAGGERYD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11791-2023</t>
        </is>
      </c>
      <c r="B318" s="1" t="n">
        <v>44994</v>
      </c>
      <c r="C318" s="1" t="n">
        <v>45177</v>
      </c>
      <c r="D318" t="inlineStr">
        <is>
          <t>JÖNKÖPINGS LÄN</t>
        </is>
      </c>
      <c r="E318" t="inlineStr">
        <is>
          <t>VAGGERYD</t>
        </is>
      </c>
      <c r="F318" t="inlineStr">
        <is>
          <t>Sveaskog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11776-2023</t>
        </is>
      </c>
      <c r="B319" s="1" t="n">
        <v>44994</v>
      </c>
      <c r="C319" s="1" t="n">
        <v>45177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9.800000000000001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11585-2023</t>
        </is>
      </c>
      <c r="B320" s="1" t="n">
        <v>44994</v>
      </c>
      <c r="C320" s="1" t="n">
        <v>45177</v>
      </c>
      <c r="D320" t="inlineStr">
        <is>
          <t>JÖNKÖPINGS LÄN</t>
        </is>
      </c>
      <c r="E320" t="inlineStr">
        <is>
          <t>VAGGERYD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12456-2023</t>
        </is>
      </c>
      <c r="B321" s="1" t="n">
        <v>44999</v>
      </c>
      <c r="C321" s="1" t="n">
        <v>45177</v>
      </c>
      <c r="D321" t="inlineStr">
        <is>
          <t>JÖNKÖPINGS LÄN</t>
        </is>
      </c>
      <c r="E321" t="inlineStr">
        <is>
          <t>VAGGERYD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13105-2023</t>
        </is>
      </c>
      <c r="B322" s="1" t="n">
        <v>45002</v>
      </c>
      <c r="C322" s="1" t="n">
        <v>45177</v>
      </c>
      <c r="D322" t="inlineStr">
        <is>
          <t>JÖNKÖPINGS LÄN</t>
        </is>
      </c>
      <c r="E322" t="inlineStr">
        <is>
          <t>VAGGERYD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13107-2023</t>
        </is>
      </c>
      <c r="B323" s="1" t="n">
        <v>45002</v>
      </c>
      <c r="C323" s="1" t="n">
        <v>45177</v>
      </c>
      <c r="D323" t="inlineStr">
        <is>
          <t>JÖNKÖPINGS LÄN</t>
        </is>
      </c>
      <c r="E323" t="inlineStr">
        <is>
          <t>VAGGERYD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14416-2023</t>
        </is>
      </c>
      <c r="B324" s="1" t="n">
        <v>45012</v>
      </c>
      <c r="C324" s="1" t="n">
        <v>45177</v>
      </c>
      <c r="D324" t="inlineStr">
        <is>
          <t>JÖNKÖPINGS LÄN</t>
        </is>
      </c>
      <c r="E324" t="inlineStr">
        <is>
          <t>VAGGERYD</t>
        </is>
      </c>
      <c r="G324" t="n">
        <v>11.7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14328-2023</t>
        </is>
      </c>
      <c r="B325" s="1" t="n">
        <v>45012</v>
      </c>
      <c r="C325" s="1" t="n">
        <v>45177</v>
      </c>
      <c r="D325" t="inlineStr">
        <is>
          <t>JÖNKÖPINGS LÄN</t>
        </is>
      </c>
      <c r="E325" t="inlineStr">
        <is>
          <t>VAGGERYD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14418-2023</t>
        </is>
      </c>
      <c r="B326" s="1" t="n">
        <v>45012</v>
      </c>
      <c r="C326" s="1" t="n">
        <v>45177</v>
      </c>
      <c r="D326" t="inlineStr">
        <is>
          <t>JÖNKÖPINGS LÄN</t>
        </is>
      </c>
      <c r="E326" t="inlineStr">
        <is>
          <t>VAGGERYD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15140-2023</t>
        </is>
      </c>
      <c r="B327" s="1" t="n">
        <v>45015</v>
      </c>
      <c r="C327" s="1" t="n">
        <v>45177</v>
      </c>
      <c r="D327" t="inlineStr">
        <is>
          <t>JÖNKÖPINGS LÄN</t>
        </is>
      </c>
      <c r="E327" t="inlineStr">
        <is>
          <t>VAGGERYD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16972-2023</t>
        </is>
      </c>
      <c r="B328" s="1" t="n">
        <v>45029</v>
      </c>
      <c r="C328" s="1" t="n">
        <v>45177</v>
      </c>
      <c r="D328" t="inlineStr">
        <is>
          <t>JÖNKÖPINGS LÄN</t>
        </is>
      </c>
      <c r="E328" t="inlineStr">
        <is>
          <t>VAGGERYD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16974-2023</t>
        </is>
      </c>
      <c r="B329" s="1" t="n">
        <v>45033</v>
      </c>
      <c r="C329" s="1" t="n">
        <v>45177</v>
      </c>
      <c r="D329" t="inlineStr">
        <is>
          <t>JÖNKÖPINGS LÄN</t>
        </is>
      </c>
      <c r="E329" t="inlineStr">
        <is>
          <t>VAGGERYD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17512-2023</t>
        </is>
      </c>
      <c r="B330" s="1" t="n">
        <v>45036</v>
      </c>
      <c r="C330" s="1" t="n">
        <v>45177</v>
      </c>
      <c r="D330" t="inlineStr">
        <is>
          <t>JÖNKÖPINGS LÄN</t>
        </is>
      </c>
      <c r="E330" t="inlineStr">
        <is>
          <t>VAGGERYD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17544-2023</t>
        </is>
      </c>
      <c r="B331" s="1" t="n">
        <v>45036</v>
      </c>
      <c r="C331" s="1" t="n">
        <v>45177</v>
      </c>
      <c r="D331" t="inlineStr">
        <is>
          <t>JÖNKÖPINGS LÄN</t>
        </is>
      </c>
      <c r="E331" t="inlineStr">
        <is>
          <t>VAGGERYD</t>
        </is>
      </c>
      <c r="G331" t="n">
        <v>7.8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17799-2023</t>
        </is>
      </c>
      <c r="B332" s="1" t="n">
        <v>45037</v>
      </c>
      <c r="C332" s="1" t="n">
        <v>45177</v>
      </c>
      <c r="D332" t="inlineStr">
        <is>
          <t>JÖNKÖPINGS LÄN</t>
        </is>
      </c>
      <c r="E332" t="inlineStr">
        <is>
          <t>VAGGERYD</t>
        </is>
      </c>
      <c r="G332" t="n">
        <v>10.1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18254-2023</t>
        </is>
      </c>
      <c r="B333" s="1" t="n">
        <v>45040</v>
      </c>
      <c r="C333" s="1" t="n">
        <v>45177</v>
      </c>
      <c r="D333" t="inlineStr">
        <is>
          <t>JÖNKÖPINGS LÄN</t>
        </is>
      </c>
      <c r="E333" t="inlineStr">
        <is>
          <t>VAGGERYD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17967-2023</t>
        </is>
      </c>
      <c r="B334" s="1" t="n">
        <v>45040</v>
      </c>
      <c r="C334" s="1" t="n">
        <v>45177</v>
      </c>
      <c r="D334" t="inlineStr">
        <is>
          <t>JÖNKÖPINGS LÄN</t>
        </is>
      </c>
      <c r="E334" t="inlineStr">
        <is>
          <t>VAGGERYD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18136-2023</t>
        </is>
      </c>
      <c r="B335" s="1" t="n">
        <v>45040</v>
      </c>
      <c r="C335" s="1" t="n">
        <v>45177</v>
      </c>
      <c r="D335" t="inlineStr">
        <is>
          <t>JÖNKÖPINGS LÄN</t>
        </is>
      </c>
      <c r="E335" t="inlineStr">
        <is>
          <t>VAGGERYD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18250-2023</t>
        </is>
      </c>
      <c r="B336" s="1" t="n">
        <v>45040</v>
      </c>
      <c r="C336" s="1" t="n">
        <v>45177</v>
      </c>
      <c r="D336" t="inlineStr">
        <is>
          <t>JÖNKÖPINGS LÄN</t>
        </is>
      </c>
      <c r="E336" t="inlineStr">
        <is>
          <t>VAGGERYD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19117-2023</t>
        </is>
      </c>
      <c r="B337" s="1" t="n">
        <v>45048</v>
      </c>
      <c r="C337" s="1" t="n">
        <v>45177</v>
      </c>
      <c r="D337" t="inlineStr">
        <is>
          <t>JÖNKÖPINGS LÄN</t>
        </is>
      </c>
      <c r="E337" t="inlineStr">
        <is>
          <t>VAGGERYD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19106-2023</t>
        </is>
      </c>
      <c r="B338" s="1" t="n">
        <v>45048</v>
      </c>
      <c r="C338" s="1" t="n">
        <v>45177</v>
      </c>
      <c r="D338" t="inlineStr">
        <is>
          <t>JÖNKÖPINGS LÄN</t>
        </is>
      </c>
      <c r="E338" t="inlineStr">
        <is>
          <t>VAGGERYD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19116-2023</t>
        </is>
      </c>
      <c r="B339" s="1" t="n">
        <v>45048</v>
      </c>
      <c r="C339" s="1" t="n">
        <v>45177</v>
      </c>
      <c r="D339" t="inlineStr">
        <is>
          <t>JÖNKÖPINGS LÄN</t>
        </is>
      </c>
      <c r="E339" t="inlineStr">
        <is>
          <t>VAGGERYD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19792-2023</t>
        </is>
      </c>
      <c r="B340" s="1" t="n">
        <v>45051</v>
      </c>
      <c r="C340" s="1" t="n">
        <v>45177</v>
      </c>
      <c r="D340" t="inlineStr">
        <is>
          <t>JÖNKÖPINGS LÄN</t>
        </is>
      </c>
      <c r="E340" t="inlineStr">
        <is>
          <t>VAGGERYD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19798-2023</t>
        </is>
      </c>
      <c r="B341" s="1" t="n">
        <v>45051</v>
      </c>
      <c r="C341" s="1" t="n">
        <v>45177</v>
      </c>
      <c r="D341" t="inlineStr">
        <is>
          <t>JÖNKÖPINGS LÄN</t>
        </is>
      </c>
      <c r="E341" t="inlineStr">
        <is>
          <t>VAGGERYD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19787-2023</t>
        </is>
      </c>
      <c r="B342" s="1" t="n">
        <v>45051</v>
      </c>
      <c r="C342" s="1" t="n">
        <v>45177</v>
      </c>
      <c r="D342" t="inlineStr">
        <is>
          <t>JÖNKÖPINGS LÄN</t>
        </is>
      </c>
      <c r="E342" t="inlineStr">
        <is>
          <t>VAGGERYD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19793-2023</t>
        </is>
      </c>
      <c r="B343" s="1" t="n">
        <v>45051</v>
      </c>
      <c r="C343" s="1" t="n">
        <v>45177</v>
      </c>
      <c r="D343" t="inlineStr">
        <is>
          <t>JÖNKÖPINGS LÄN</t>
        </is>
      </c>
      <c r="E343" t="inlineStr">
        <is>
          <t>VAGGERYD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19797-2023</t>
        </is>
      </c>
      <c r="B344" s="1" t="n">
        <v>45051</v>
      </c>
      <c r="C344" s="1" t="n">
        <v>45177</v>
      </c>
      <c r="D344" t="inlineStr">
        <is>
          <t>JÖNKÖPINGS LÄN</t>
        </is>
      </c>
      <c r="E344" t="inlineStr">
        <is>
          <t>VAGGERYD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19889-2023</t>
        </is>
      </c>
      <c r="B345" s="1" t="n">
        <v>45054</v>
      </c>
      <c r="C345" s="1" t="n">
        <v>45177</v>
      </c>
      <c r="D345" t="inlineStr">
        <is>
          <t>JÖNKÖPINGS LÄN</t>
        </is>
      </c>
      <c r="E345" t="inlineStr">
        <is>
          <t>VAGGERYD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19944-2023</t>
        </is>
      </c>
      <c r="B346" s="1" t="n">
        <v>45054</v>
      </c>
      <c r="C346" s="1" t="n">
        <v>45177</v>
      </c>
      <c r="D346" t="inlineStr">
        <is>
          <t>JÖNKÖPINGS LÄN</t>
        </is>
      </c>
      <c r="E346" t="inlineStr">
        <is>
          <t>VAGGERYD</t>
        </is>
      </c>
      <c r="G346" t="n">
        <v>7.6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21616-2023</t>
        </is>
      </c>
      <c r="B347" s="1" t="n">
        <v>45063</v>
      </c>
      <c r="C347" s="1" t="n">
        <v>45177</v>
      </c>
      <c r="D347" t="inlineStr">
        <is>
          <t>JÖNKÖPINGS LÄN</t>
        </is>
      </c>
      <c r="E347" t="inlineStr">
        <is>
          <t>VAGGERYD</t>
        </is>
      </c>
      <c r="G347" t="n">
        <v>12.2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22077-2023</t>
        </is>
      </c>
      <c r="B348" s="1" t="n">
        <v>45069</v>
      </c>
      <c r="C348" s="1" t="n">
        <v>45177</v>
      </c>
      <c r="D348" t="inlineStr">
        <is>
          <t>JÖNKÖPINGS LÄN</t>
        </is>
      </c>
      <c r="E348" t="inlineStr">
        <is>
          <t>VAGGERYD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23234-2023</t>
        </is>
      </c>
      <c r="B349" s="1" t="n">
        <v>45071</v>
      </c>
      <c r="C349" s="1" t="n">
        <v>45177</v>
      </c>
      <c r="D349" t="inlineStr">
        <is>
          <t>JÖNKÖPINGS LÄN</t>
        </is>
      </c>
      <c r="E349" t="inlineStr">
        <is>
          <t>VAGGERYD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23223-2023</t>
        </is>
      </c>
      <c r="B350" s="1" t="n">
        <v>45071</v>
      </c>
      <c r="C350" s="1" t="n">
        <v>45177</v>
      </c>
      <c r="D350" t="inlineStr">
        <is>
          <t>JÖNKÖPINGS LÄN</t>
        </is>
      </c>
      <c r="E350" t="inlineStr">
        <is>
          <t>VAGGERYD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23218-2023</t>
        </is>
      </c>
      <c r="B351" s="1" t="n">
        <v>45071</v>
      </c>
      <c r="C351" s="1" t="n">
        <v>45177</v>
      </c>
      <c r="D351" t="inlineStr">
        <is>
          <t>JÖNKÖPINGS LÄN</t>
        </is>
      </c>
      <c r="E351" t="inlineStr">
        <is>
          <t>VAGGERYD</t>
        </is>
      </c>
      <c r="G351" t="n">
        <v>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23230-2023</t>
        </is>
      </c>
      <c r="B352" s="1" t="n">
        <v>45071</v>
      </c>
      <c r="C352" s="1" t="n">
        <v>45177</v>
      </c>
      <c r="D352" t="inlineStr">
        <is>
          <t>JÖNKÖPINGS LÄN</t>
        </is>
      </c>
      <c r="E352" t="inlineStr">
        <is>
          <t>VAGGERYD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24968-2023</t>
        </is>
      </c>
      <c r="B353" s="1" t="n">
        <v>45085</v>
      </c>
      <c r="C353" s="1" t="n">
        <v>45177</v>
      </c>
      <c r="D353" t="inlineStr">
        <is>
          <t>JÖNKÖPINGS LÄN</t>
        </is>
      </c>
      <c r="E353" t="inlineStr">
        <is>
          <t>VAGGERYD</t>
        </is>
      </c>
      <c r="F353" t="inlineStr">
        <is>
          <t>Sveaskog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27132-2023</t>
        </is>
      </c>
      <c r="B354" s="1" t="n">
        <v>45096</v>
      </c>
      <c r="C354" s="1" t="n">
        <v>45177</v>
      </c>
      <c r="D354" t="inlineStr">
        <is>
          <t>JÖNKÖPINGS LÄN</t>
        </is>
      </c>
      <c r="E354" t="inlineStr">
        <is>
          <t>VAGGERYD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27246-2023</t>
        </is>
      </c>
      <c r="B355" s="1" t="n">
        <v>45096</v>
      </c>
      <c r="C355" s="1" t="n">
        <v>45177</v>
      </c>
      <c r="D355" t="inlineStr">
        <is>
          <t>JÖNKÖPINGS LÄN</t>
        </is>
      </c>
      <c r="E355" t="inlineStr">
        <is>
          <t>VAGGERYD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27214-2023</t>
        </is>
      </c>
      <c r="B356" s="1" t="n">
        <v>45096</v>
      </c>
      <c r="C356" s="1" t="n">
        <v>45177</v>
      </c>
      <c r="D356" t="inlineStr">
        <is>
          <t>JÖNKÖPINGS LÄN</t>
        </is>
      </c>
      <c r="E356" t="inlineStr">
        <is>
          <t>VAGGERYD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27242-2023</t>
        </is>
      </c>
      <c r="B357" s="1" t="n">
        <v>45096</v>
      </c>
      <c r="C357" s="1" t="n">
        <v>45177</v>
      </c>
      <c r="D357" t="inlineStr">
        <is>
          <t>JÖNKÖPINGS LÄN</t>
        </is>
      </c>
      <c r="E357" t="inlineStr">
        <is>
          <t>VAGGERYD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27427-2023</t>
        </is>
      </c>
      <c r="B358" s="1" t="n">
        <v>45097</v>
      </c>
      <c r="C358" s="1" t="n">
        <v>45177</v>
      </c>
      <c r="D358" t="inlineStr">
        <is>
          <t>JÖNKÖPINGS LÄN</t>
        </is>
      </c>
      <c r="E358" t="inlineStr">
        <is>
          <t>VAGGERYD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27908-2023</t>
        </is>
      </c>
      <c r="B359" s="1" t="n">
        <v>45098</v>
      </c>
      <c r="C359" s="1" t="n">
        <v>45177</v>
      </c>
      <c r="D359" t="inlineStr">
        <is>
          <t>JÖNKÖPINGS LÄN</t>
        </is>
      </c>
      <c r="E359" t="inlineStr">
        <is>
          <t>VAGGERYD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31774-2023</t>
        </is>
      </c>
      <c r="B360" s="1" t="n">
        <v>45118</v>
      </c>
      <c r="C360" s="1" t="n">
        <v>45177</v>
      </c>
      <c r="D360" t="inlineStr">
        <is>
          <t>JÖNKÖPINGS LÄN</t>
        </is>
      </c>
      <c r="E360" t="inlineStr">
        <is>
          <t>VAGGERYD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34561-2023</t>
        </is>
      </c>
      <c r="B361" s="1" t="n">
        <v>45140</v>
      </c>
      <c r="C361" s="1" t="n">
        <v>45177</v>
      </c>
      <c r="D361" t="inlineStr">
        <is>
          <t>JÖNKÖPINGS LÄN</t>
        </is>
      </c>
      <c r="E361" t="inlineStr">
        <is>
          <t>VAGGERYD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36318-2023</t>
        </is>
      </c>
      <c r="B362" s="1" t="n">
        <v>45149</v>
      </c>
      <c r="C362" s="1" t="n">
        <v>45177</v>
      </c>
      <c r="D362" t="inlineStr">
        <is>
          <t>JÖNKÖPINGS LÄN</t>
        </is>
      </c>
      <c r="E362" t="inlineStr">
        <is>
          <t>VAGGERYD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36328-2023</t>
        </is>
      </c>
      <c r="B363" s="1" t="n">
        <v>45149</v>
      </c>
      <c r="C363" s="1" t="n">
        <v>45177</v>
      </c>
      <c r="D363" t="inlineStr">
        <is>
          <t>JÖNKÖPINGS LÄN</t>
        </is>
      </c>
      <c r="E363" t="inlineStr">
        <is>
          <t>VAGGERYD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36555-2023</t>
        </is>
      </c>
      <c r="B364" s="1" t="n">
        <v>45152</v>
      </c>
      <c r="C364" s="1" t="n">
        <v>45177</v>
      </c>
      <c r="D364" t="inlineStr">
        <is>
          <t>JÖNKÖPINGS LÄN</t>
        </is>
      </c>
      <c r="E364" t="inlineStr">
        <is>
          <t>VAGGERYD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36574-2023</t>
        </is>
      </c>
      <c r="B365" s="1" t="n">
        <v>45152</v>
      </c>
      <c r="C365" s="1" t="n">
        <v>45177</v>
      </c>
      <c r="D365" t="inlineStr">
        <is>
          <t>JÖNKÖPINGS LÄN</t>
        </is>
      </c>
      <c r="E365" t="inlineStr">
        <is>
          <t>VAGGERYD</t>
        </is>
      </c>
      <c r="G365" t="n">
        <v>0.1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36553-2023</t>
        </is>
      </c>
      <c r="B366" s="1" t="n">
        <v>45152</v>
      </c>
      <c r="C366" s="1" t="n">
        <v>45177</v>
      </c>
      <c r="D366" t="inlineStr">
        <is>
          <t>JÖNKÖPINGS LÄN</t>
        </is>
      </c>
      <c r="E366" t="inlineStr">
        <is>
          <t>VAGGERYD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36567-2023</t>
        </is>
      </c>
      <c r="B367" s="1" t="n">
        <v>45152</v>
      </c>
      <c r="C367" s="1" t="n">
        <v>45177</v>
      </c>
      <c r="D367" t="inlineStr">
        <is>
          <t>JÖNKÖPINGS LÄN</t>
        </is>
      </c>
      <c r="E367" t="inlineStr">
        <is>
          <t>VAGGERYD</t>
        </is>
      </c>
      <c r="G367" t="n">
        <v>0.1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36547-2023</t>
        </is>
      </c>
      <c r="B368" s="1" t="n">
        <v>45152</v>
      </c>
      <c r="C368" s="1" t="n">
        <v>45177</v>
      </c>
      <c r="D368" t="inlineStr">
        <is>
          <t>JÖNKÖPINGS LÄN</t>
        </is>
      </c>
      <c r="E368" t="inlineStr">
        <is>
          <t>VAGGERYD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36564-2023</t>
        </is>
      </c>
      <c r="B369" s="1" t="n">
        <v>45152</v>
      </c>
      <c r="C369" s="1" t="n">
        <v>45177</v>
      </c>
      <c r="D369" t="inlineStr">
        <is>
          <t>JÖNKÖPINGS LÄN</t>
        </is>
      </c>
      <c r="E369" t="inlineStr">
        <is>
          <t>VAGGERYD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39370-2023</t>
        </is>
      </c>
      <c r="B370" s="1" t="n">
        <v>45162</v>
      </c>
      <c r="C370" s="1" t="n">
        <v>45177</v>
      </c>
      <c r="D370" t="inlineStr">
        <is>
          <t>JÖNKÖPINGS LÄN</t>
        </is>
      </c>
      <c r="E370" t="inlineStr">
        <is>
          <t>VAGGERYD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39319-2023</t>
        </is>
      </c>
      <c r="B371" s="1" t="n">
        <v>45166</v>
      </c>
      <c r="C371" s="1" t="n">
        <v>45177</v>
      </c>
      <c r="D371" t="inlineStr">
        <is>
          <t>JÖNKÖPINGS LÄN</t>
        </is>
      </c>
      <c r="E371" t="inlineStr">
        <is>
          <t>VAGGERYD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39369-2023</t>
        </is>
      </c>
      <c r="B372" s="1" t="n">
        <v>45166</v>
      </c>
      <c r="C372" s="1" t="n">
        <v>45177</v>
      </c>
      <c r="D372" t="inlineStr">
        <is>
          <t>JÖNKÖPINGS LÄN</t>
        </is>
      </c>
      <c r="E372" t="inlineStr">
        <is>
          <t>VAGGERYD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40346-2023</t>
        </is>
      </c>
      <c r="B373" s="1" t="n">
        <v>45169</v>
      </c>
      <c r="C373" s="1" t="n">
        <v>45177</v>
      </c>
      <c r="D373" t="inlineStr">
        <is>
          <t>JÖNKÖPINGS LÄN</t>
        </is>
      </c>
      <c r="E373" t="inlineStr">
        <is>
          <t>VAGGERYD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40691-2023</t>
        </is>
      </c>
      <c r="B374" s="1" t="n">
        <v>45169</v>
      </c>
      <c r="C374" s="1" t="n">
        <v>45177</v>
      </c>
      <c r="D374" t="inlineStr">
        <is>
          <t>JÖNKÖPINGS LÄN</t>
        </is>
      </c>
      <c r="E374" t="inlineStr">
        <is>
          <t>VAGGERYD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40333-2023</t>
        </is>
      </c>
      <c r="B375" s="1" t="n">
        <v>45169</v>
      </c>
      <c r="C375" s="1" t="n">
        <v>45177</v>
      </c>
      <c r="D375" t="inlineStr">
        <is>
          <t>JÖNKÖPINGS LÄN</t>
        </is>
      </c>
      <c r="E375" t="inlineStr">
        <is>
          <t>VAGGERYD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2023-09-08T04:38:20Z</dcterms:created>
  <dcterms:modified xmlns:dcterms="http://purl.org/dc/terms/" xmlns:xsi="http://www.w3.org/2001/XMLSchema-instance" xsi:type="dcterms:W3CDTF">2023-09-08T04:38:21Z</dcterms:modified>
</cp:coreProperties>
</file>