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47407-2020</t>
        </is>
      </c>
      <c r="B2" s="1" t="n">
        <v>44097</v>
      </c>
      <c r="C2" s="1" t="n">
        <v>45189</v>
      </c>
      <c r="D2" t="inlineStr">
        <is>
          <t>ÖSTERGÖTLANDS LÄN</t>
        </is>
      </c>
      <c r="E2" t="inlineStr">
        <is>
          <t>VALDEMARSVIK</t>
        </is>
      </c>
      <c r="G2" t="n">
        <v>6.7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Granticka
Grönhjon
Ullticka
Vedskivlav
Blåmossa
Bronshjon
Grönpyrola
Mindre märgborre
Vedticka
Västlig hakmossa</t>
        </is>
      </c>
      <c r="S2">
        <f>HYPERLINK("https://klasma.github.io/Logging_VALDEMARSVIK/artfynd/A 47407-2020.xlsx", "A 47407-2020")</f>
        <v/>
      </c>
      <c r="T2">
        <f>HYPERLINK("https://klasma.github.io/Logging_VALDEMARSVIK/kartor/A 47407-2020.png", "A 47407-2020")</f>
        <v/>
      </c>
      <c r="U2">
        <f>HYPERLINK("https://klasma.github.io/Logging_VALDEMARSVIK/knärot/A 47407-2020.png", "A 47407-2020")</f>
        <v/>
      </c>
      <c r="V2">
        <f>HYPERLINK("https://klasma.github.io/Logging_VALDEMARSVIK/klagomål/A 47407-2020.docx", "A 47407-2020")</f>
        <v/>
      </c>
      <c r="W2">
        <f>HYPERLINK("https://klasma.github.io/Logging_VALDEMARSVIK/klagomålsmail/A 47407-2020.docx", "A 47407-2020")</f>
        <v/>
      </c>
      <c r="X2">
        <f>HYPERLINK("https://klasma.github.io/Logging_VALDEMARSVIK/tillsyn/A 47407-2020.docx", "A 47407-2020")</f>
        <v/>
      </c>
      <c r="Y2">
        <f>HYPERLINK("https://klasma.github.io/Logging_VALDEMARSVIK/tillsynsmail/A 47407-2020.docx", "A 47407-2020")</f>
        <v/>
      </c>
    </row>
    <row r="3" ht="15" customHeight="1">
      <c r="A3" t="inlineStr">
        <is>
          <t>A 1076-2022</t>
        </is>
      </c>
      <c r="B3" s="1" t="n">
        <v>44571</v>
      </c>
      <c r="C3" s="1" t="n">
        <v>45189</v>
      </c>
      <c r="D3" t="inlineStr">
        <is>
          <t>ÖSTERGÖTLANDS LÄN</t>
        </is>
      </c>
      <c r="E3" t="inlineStr">
        <is>
          <t>VALDEMARSVIK</t>
        </is>
      </c>
      <c r="G3" t="n">
        <v>2.6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Tallticka
Vedskivlav
Blåmossa
Dropptaggsvamp
Grönpyrola</t>
        </is>
      </c>
      <c r="S3">
        <f>HYPERLINK("https://klasma.github.io/Logging_VALDEMARSVIK/artfynd/A 1076-2022.xlsx", "A 1076-2022")</f>
        <v/>
      </c>
      <c r="T3">
        <f>HYPERLINK("https://klasma.github.io/Logging_VALDEMARSVIK/kartor/A 1076-2022.png", "A 1076-2022")</f>
        <v/>
      </c>
      <c r="U3">
        <f>HYPERLINK("https://klasma.github.io/Logging_VALDEMARSVIK/knärot/A 1076-2022.png", "A 1076-2022")</f>
        <v/>
      </c>
      <c r="V3">
        <f>HYPERLINK("https://klasma.github.io/Logging_VALDEMARSVIK/klagomål/A 1076-2022.docx", "A 1076-2022")</f>
        <v/>
      </c>
      <c r="W3">
        <f>HYPERLINK("https://klasma.github.io/Logging_VALDEMARSVIK/klagomålsmail/A 1076-2022.docx", "A 1076-2022")</f>
        <v/>
      </c>
      <c r="X3">
        <f>HYPERLINK("https://klasma.github.io/Logging_VALDEMARSVIK/tillsyn/A 1076-2022.docx", "A 1076-2022")</f>
        <v/>
      </c>
      <c r="Y3">
        <f>HYPERLINK("https://klasma.github.io/Logging_VALDEMARSVIK/tillsynsmail/A 1076-2022.docx", "A 1076-2022")</f>
        <v/>
      </c>
    </row>
    <row r="4" ht="15" customHeight="1">
      <c r="A4" t="inlineStr">
        <is>
          <t>A 5212-2020</t>
        </is>
      </c>
      <c r="B4" s="1" t="n">
        <v>43860</v>
      </c>
      <c r="C4" s="1" t="n">
        <v>45189</v>
      </c>
      <c r="D4" t="inlineStr">
        <is>
          <t>ÖSTERGÖTLANDS LÄN</t>
        </is>
      </c>
      <c r="E4" t="inlineStr">
        <is>
          <t>VALDEMARSVIK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Dvärgbägarlav
Blomkålssvamp
Mindre märgborre</t>
        </is>
      </c>
      <c r="S4">
        <f>HYPERLINK("https://klasma.github.io/Logging_VALDEMARSVIK/artfynd/A 5212-2020.xlsx", "A 5212-2020")</f>
        <v/>
      </c>
      <c r="T4">
        <f>HYPERLINK("https://klasma.github.io/Logging_VALDEMARSVIK/kartor/A 5212-2020.png", "A 5212-2020")</f>
        <v/>
      </c>
      <c r="V4">
        <f>HYPERLINK("https://klasma.github.io/Logging_VALDEMARSVIK/klagomål/A 5212-2020.docx", "A 5212-2020")</f>
        <v/>
      </c>
      <c r="W4">
        <f>HYPERLINK("https://klasma.github.io/Logging_VALDEMARSVIK/klagomålsmail/A 5212-2020.docx", "A 5212-2020")</f>
        <v/>
      </c>
      <c r="X4">
        <f>HYPERLINK("https://klasma.github.io/Logging_VALDEMARSVIK/tillsyn/A 5212-2020.docx", "A 5212-2020")</f>
        <v/>
      </c>
      <c r="Y4">
        <f>HYPERLINK("https://klasma.github.io/Logging_VALDEMARSVIK/tillsynsmail/A 5212-2020.docx", "A 5212-2020")</f>
        <v/>
      </c>
    </row>
    <row r="5" ht="15" customHeight="1">
      <c r="A5" t="inlineStr">
        <is>
          <t>A 1075-2022</t>
        </is>
      </c>
      <c r="B5" s="1" t="n">
        <v>44571</v>
      </c>
      <c r="C5" s="1" t="n">
        <v>45189</v>
      </c>
      <c r="D5" t="inlineStr">
        <is>
          <t>ÖSTERGÖTLANDS LÄN</t>
        </is>
      </c>
      <c r="E5" t="inlineStr">
        <is>
          <t>VALDEMARSVIK</t>
        </is>
      </c>
      <c r="G5" t="n">
        <v>2.3</v>
      </c>
      <c r="H5" t="n">
        <v>1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Tallticka
Grönpyrola</t>
        </is>
      </c>
      <c r="S5">
        <f>HYPERLINK("https://klasma.github.io/Logging_VALDEMARSVIK/artfynd/A 1075-2022.xlsx", "A 1075-2022")</f>
        <v/>
      </c>
      <c r="T5">
        <f>HYPERLINK("https://klasma.github.io/Logging_VALDEMARSVIK/kartor/A 1075-2022.png", "A 1075-2022")</f>
        <v/>
      </c>
      <c r="U5">
        <f>HYPERLINK("https://klasma.github.io/Logging_VALDEMARSVIK/knärot/A 1075-2022.png", "A 1075-2022")</f>
        <v/>
      </c>
      <c r="V5">
        <f>HYPERLINK("https://klasma.github.io/Logging_VALDEMARSVIK/klagomål/A 1075-2022.docx", "A 1075-2022")</f>
        <v/>
      </c>
      <c r="W5">
        <f>HYPERLINK("https://klasma.github.io/Logging_VALDEMARSVIK/klagomålsmail/A 1075-2022.docx", "A 1075-2022")</f>
        <v/>
      </c>
      <c r="X5">
        <f>HYPERLINK("https://klasma.github.io/Logging_VALDEMARSVIK/tillsyn/A 1075-2022.docx", "A 1075-2022")</f>
        <v/>
      </c>
      <c r="Y5">
        <f>HYPERLINK("https://klasma.github.io/Logging_VALDEMARSVIK/tillsynsmail/A 1075-2022.docx", "A 1075-2022")</f>
        <v/>
      </c>
    </row>
    <row r="6" ht="15" customHeight="1">
      <c r="A6" t="inlineStr">
        <is>
          <t>A 22312-2022</t>
        </is>
      </c>
      <c r="B6" s="1" t="n">
        <v>44712</v>
      </c>
      <c r="C6" s="1" t="n">
        <v>45189</v>
      </c>
      <c r="D6" t="inlineStr">
        <is>
          <t>ÖSTERGÖTLANDS LÄN</t>
        </is>
      </c>
      <c r="E6" t="inlineStr">
        <is>
          <t>VALDEMARSVIK</t>
        </is>
      </c>
      <c r="G6" t="n">
        <v>0.6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Brunlångöra
Nordfladdermus
Gråskimlig fladdermus</t>
        </is>
      </c>
      <c r="S6">
        <f>HYPERLINK("https://klasma.github.io/Logging_VALDEMARSVIK/artfynd/A 22312-2022.xlsx", "A 22312-2022")</f>
        <v/>
      </c>
      <c r="T6">
        <f>HYPERLINK("https://klasma.github.io/Logging_VALDEMARSVIK/kartor/A 22312-2022.png", "A 22312-2022")</f>
        <v/>
      </c>
      <c r="V6">
        <f>HYPERLINK("https://klasma.github.io/Logging_VALDEMARSVIK/klagomål/A 22312-2022.docx", "A 22312-2022")</f>
        <v/>
      </c>
      <c r="W6">
        <f>HYPERLINK("https://klasma.github.io/Logging_VALDEMARSVIK/klagomålsmail/A 22312-2022.docx", "A 22312-2022")</f>
        <v/>
      </c>
      <c r="X6">
        <f>HYPERLINK("https://klasma.github.io/Logging_VALDEMARSVIK/tillsyn/A 22312-2022.docx", "A 22312-2022")</f>
        <v/>
      </c>
      <c r="Y6">
        <f>HYPERLINK("https://klasma.github.io/Logging_VALDEMARSVIK/tillsynsmail/A 22312-2022.docx", "A 22312-2022")</f>
        <v/>
      </c>
    </row>
    <row r="7" ht="15" customHeight="1">
      <c r="A7" t="inlineStr">
        <is>
          <t>A 34220-2020</t>
        </is>
      </c>
      <c r="B7" s="1" t="n">
        <v>44029</v>
      </c>
      <c r="C7" s="1" t="n">
        <v>45189</v>
      </c>
      <c r="D7" t="inlineStr">
        <is>
          <t>ÖSTERGÖTLANDS LÄN</t>
        </is>
      </c>
      <c r="E7" t="inlineStr">
        <is>
          <t>VALDEMARSVIK</t>
        </is>
      </c>
      <c r="G7" t="n">
        <v>3.6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Ängsnycklar
Blåsippa</t>
        </is>
      </c>
      <c r="S7">
        <f>HYPERLINK("https://klasma.github.io/Logging_VALDEMARSVIK/artfynd/A 34220-2020.xlsx", "A 34220-2020")</f>
        <v/>
      </c>
      <c r="T7">
        <f>HYPERLINK("https://klasma.github.io/Logging_VALDEMARSVIK/kartor/A 34220-2020.png", "A 34220-2020")</f>
        <v/>
      </c>
      <c r="V7">
        <f>HYPERLINK("https://klasma.github.io/Logging_VALDEMARSVIK/klagomål/A 34220-2020.docx", "A 34220-2020")</f>
        <v/>
      </c>
      <c r="W7">
        <f>HYPERLINK("https://klasma.github.io/Logging_VALDEMARSVIK/klagomålsmail/A 34220-2020.docx", "A 34220-2020")</f>
        <v/>
      </c>
      <c r="X7">
        <f>HYPERLINK("https://klasma.github.io/Logging_VALDEMARSVIK/tillsyn/A 34220-2020.docx", "A 34220-2020")</f>
        <v/>
      </c>
      <c r="Y7">
        <f>HYPERLINK("https://klasma.github.io/Logging_VALDEMARSVIK/tillsynsmail/A 34220-2020.docx", "A 34220-2020")</f>
        <v/>
      </c>
    </row>
    <row r="8" ht="15" customHeight="1">
      <c r="A8" t="inlineStr">
        <is>
          <t>A 61358-2022</t>
        </is>
      </c>
      <c r="B8" s="1" t="n">
        <v>44915</v>
      </c>
      <c r="C8" s="1" t="n">
        <v>45189</v>
      </c>
      <c r="D8" t="inlineStr">
        <is>
          <t>ÖSTERGÖTLANDS LÄN</t>
        </is>
      </c>
      <c r="E8" t="inlineStr">
        <is>
          <t>VALDEMARSVIK</t>
        </is>
      </c>
      <c r="G8" t="n">
        <v>9.300000000000001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Grönpyrola</t>
        </is>
      </c>
      <c r="S8">
        <f>HYPERLINK("https://klasma.github.io/Logging_VALDEMARSVIK/artfynd/A 61358-2022.xlsx", "A 61358-2022")</f>
        <v/>
      </c>
      <c r="T8">
        <f>HYPERLINK("https://klasma.github.io/Logging_VALDEMARSVIK/kartor/A 61358-2022.png", "A 61358-2022")</f>
        <v/>
      </c>
      <c r="U8">
        <f>HYPERLINK("https://klasma.github.io/Logging_VALDEMARSVIK/knärot/A 61358-2022.png", "A 61358-2022")</f>
        <v/>
      </c>
      <c r="V8">
        <f>HYPERLINK("https://klasma.github.io/Logging_VALDEMARSVIK/klagomål/A 61358-2022.docx", "A 61358-2022")</f>
        <v/>
      </c>
      <c r="W8">
        <f>HYPERLINK("https://klasma.github.io/Logging_VALDEMARSVIK/klagomålsmail/A 61358-2022.docx", "A 61358-2022")</f>
        <v/>
      </c>
      <c r="X8">
        <f>HYPERLINK("https://klasma.github.io/Logging_VALDEMARSVIK/tillsyn/A 61358-2022.docx", "A 61358-2022")</f>
        <v/>
      </c>
      <c r="Y8">
        <f>HYPERLINK("https://klasma.github.io/Logging_VALDEMARSVIK/tillsynsmail/A 61358-2022.docx", "A 61358-2022")</f>
        <v/>
      </c>
    </row>
    <row r="9" ht="15" customHeight="1">
      <c r="A9" t="inlineStr">
        <is>
          <t>A 20149-2019</t>
        </is>
      </c>
      <c r="B9" s="1" t="n">
        <v>43570</v>
      </c>
      <c r="C9" s="1" t="n">
        <v>45189</v>
      </c>
      <c r="D9" t="inlineStr">
        <is>
          <t>ÖSTERGÖTLANDS LÄN</t>
        </is>
      </c>
      <c r="E9" t="inlineStr">
        <is>
          <t>VALDEMARSVIK</t>
        </is>
      </c>
      <c r="F9" t="inlineStr">
        <is>
          <t>Övriga Aktiebolag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Vippärt</t>
        </is>
      </c>
      <c r="S9">
        <f>HYPERLINK("https://klasma.github.io/Logging_VALDEMARSVIK/artfynd/A 20149-2019.xlsx", "A 20149-2019")</f>
        <v/>
      </c>
      <c r="T9">
        <f>HYPERLINK("https://klasma.github.io/Logging_VALDEMARSVIK/kartor/A 20149-2019.png", "A 20149-2019")</f>
        <v/>
      </c>
      <c r="V9">
        <f>HYPERLINK("https://klasma.github.io/Logging_VALDEMARSVIK/klagomål/A 20149-2019.docx", "A 20149-2019")</f>
        <v/>
      </c>
      <c r="W9">
        <f>HYPERLINK("https://klasma.github.io/Logging_VALDEMARSVIK/klagomålsmail/A 20149-2019.docx", "A 20149-2019")</f>
        <v/>
      </c>
      <c r="X9">
        <f>HYPERLINK("https://klasma.github.io/Logging_VALDEMARSVIK/tillsyn/A 20149-2019.docx", "A 20149-2019")</f>
        <v/>
      </c>
      <c r="Y9">
        <f>HYPERLINK("https://klasma.github.io/Logging_VALDEMARSVIK/tillsynsmail/A 20149-2019.docx", "A 20149-2019")</f>
        <v/>
      </c>
    </row>
    <row r="10" ht="15" customHeight="1">
      <c r="A10" t="inlineStr">
        <is>
          <t>A 24118-2020</t>
        </is>
      </c>
      <c r="B10" s="1" t="n">
        <v>43973</v>
      </c>
      <c r="C10" s="1" t="n">
        <v>45189</v>
      </c>
      <c r="D10" t="inlineStr">
        <is>
          <t>ÖSTERGÖTLANDS LÄN</t>
        </is>
      </c>
      <c r="E10" t="inlineStr">
        <is>
          <t>VALDEMARSVIK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HYPERLINK("https://klasma.github.io/Logging_VALDEMARSVIK/artfynd/A 24118-2020.xlsx", "A 24118-2020")</f>
        <v/>
      </c>
      <c r="T10">
        <f>HYPERLINK("https://klasma.github.io/Logging_VALDEMARSVIK/kartor/A 24118-2020.png", "A 24118-2020")</f>
        <v/>
      </c>
      <c r="V10">
        <f>HYPERLINK("https://klasma.github.io/Logging_VALDEMARSVIK/klagomål/A 24118-2020.docx", "A 24118-2020")</f>
        <v/>
      </c>
      <c r="W10">
        <f>HYPERLINK("https://klasma.github.io/Logging_VALDEMARSVIK/klagomålsmail/A 24118-2020.docx", "A 24118-2020")</f>
        <v/>
      </c>
      <c r="X10">
        <f>HYPERLINK("https://klasma.github.io/Logging_VALDEMARSVIK/tillsyn/A 24118-2020.docx", "A 24118-2020")</f>
        <v/>
      </c>
      <c r="Y10">
        <f>HYPERLINK("https://klasma.github.io/Logging_VALDEMARSVIK/tillsynsmail/A 24118-2020.docx", "A 24118-2020")</f>
        <v/>
      </c>
    </row>
    <row r="11" ht="15" customHeight="1">
      <c r="A11" t="inlineStr">
        <is>
          <t>A 34236-2020</t>
        </is>
      </c>
      <c r="B11" s="1" t="n">
        <v>44029</v>
      </c>
      <c r="C11" s="1" t="n">
        <v>45189</v>
      </c>
      <c r="D11" t="inlineStr">
        <is>
          <t>ÖSTERGÖTLANDS LÄN</t>
        </is>
      </c>
      <c r="E11" t="inlineStr">
        <is>
          <t>VALDEMARSVIK</t>
        </is>
      </c>
      <c r="G11" t="n">
        <v>7.5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HYPERLINK("https://klasma.github.io/Logging_VALDEMARSVIK/artfynd/A 34236-2020.xlsx", "A 34236-2020")</f>
        <v/>
      </c>
      <c r="T11">
        <f>HYPERLINK("https://klasma.github.io/Logging_VALDEMARSVIK/kartor/A 34236-2020.png", "A 34236-2020")</f>
        <v/>
      </c>
      <c r="U11">
        <f>HYPERLINK("https://klasma.github.io/Logging_VALDEMARSVIK/knärot/A 34236-2020.png", "A 34236-2020")</f>
        <v/>
      </c>
      <c r="V11">
        <f>HYPERLINK("https://klasma.github.io/Logging_VALDEMARSVIK/klagomål/A 34236-2020.docx", "A 34236-2020")</f>
        <v/>
      </c>
      <c r="W11">
        <f>HYPERLINK("https://klasma.github.io/Logging_VALDEMARSVIK/klagomålsmail/A 34236-2020.docx", "A 34236-2020")</f>
        <v/>
      </c>
      <c r="X11">
        <f>HYPERLINK("https://klasma.github.io/Logging_VALDEMARSVIK/tillsyn/A 34236-2020.docx", "A 34236-2020")</f>
        <v/>
      </c>
      <c r="Y11">
        <f>HYPERLINK("https://klasma.github.io/Logging_VALDEMARSVIK/tillsynsmail/A 34236-2020.docx", "A 34236-2020")</f>
        <v/>
      </c>
    </row>
    <row r="12" ht="15" customHeight="1">
      <c r="A12" t="inlineStr">
        <is>
          <t>A 59837-2020</t>
        </is>
      </c>
      <c r="B12" s="1" t="n">
        <v>44151</v>
      </c>
      <c r="C12" s="1" t="n">
        <v>45189</v>
      </c>
      <c r="D12" t="inlineStr">
        <is>
          <t>ÖSTERGÖTLANDS LÄN</t>
        </is>
      </c>
      <c r="E12" t="inlineStr">
        <is>
          <t>VALDEMARSVIK</t>
        </is>
      </c>
      <c r="F12" t="inlineStr">
        <is>
          <t>Kommuner</t>
        </is>
      </c>
      <c r="G12" t="n">
        <v>0.4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Färgginst</t>
        </is>
      </c>
      <c r="S12">
        <f>HYPERLINK("https://klasma.github.io/Logging_VALDEMARSVIK/artfynd/A 59837-2020.xlsx", "A 59837-2020")</f>
        <v/>
      </c>
      <c r="T12">
        <f>HYPERLINK("https://klasma.github.io/Logging_VALDEMARSVIK/kartor/A 59837-2020.png", "A 59837-2020")</f>
        <v/>
      </c>
      <c r="V12">
        <f>HYPERLINK("https://klasma.github.io/Logging_VALDEMARSVIK/klagomål/A 59837-2020.docx", "A 59837-2020")</f>
        <v/>
      </c>
      <c r="W12">
        <f>HYPERLINK("https://klasma.github.io/Logging_VALDEMARSVIK/klagomålsmail/A 59837-2020.docx", "A 59837-2020")</f>
        <v/>
      </c>
      <c r="X12">
        <f>HYPERLINK("https://klasma.github.io/Logging_VALDEMARSVIK/tillsyn/A 59837-2020.docx", "A 59837-2020")</f>
        <v/>
      </c>
      <c r="Y12">
        <f>HYPERLINK("https://klasma.github.io/Logging_VALDEMARSVIK/tillsynsmail/A 59837-2020.docx", "A 59837-2020")</f>
        <v/>
      </c>
    </row>
    <row r="13" ht="15" customHeight="1">
      <c r="A13" t="inlineStr">
        <is>
          <t>A 65400-2020</t>
        </is>
      </c>
      <c r="B13" s="1" t="n">
        <v>44173</v>
      </c>
      <c r="C13" s="1" t="n">
        <v>45189</v>
      </c>
      <c r="D13" t="inlineStr">
        <is>
          <t>ÖSTERGÖTLANDS LÄN</t>
        </is>
      </c>
      <c r="E13" t="inlineStr">
        <is>
          <t>VALDEMARSVIK</t>
        </is>
      </c>
      <c r="G13" t="n">
        <v>4.5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Nästrot</t>
        </is>
      </c>
      <c r="S13">
        <f>HYPERLINK("https://klasma.github.io/Logging_VALDEMARSVIK/artfynd/A 65400-2020.xlsx", "A 65400-2020")</f>
        <v/>
      </c>
      <c r="T13">
        <f>HYPERLINK("https://klasma.github.io/Logging_VALDEMARSVIK/kartor/A 65400-2020.png", "A 65400-2020")</f>
        <v/>
      </c>
      <c r="V13">
        <f>HYPERLINK("https://klasma.github.io/Logging_VALDEMARSVIK/klagomål/A 65400-2020.docx", "A 65400-2020")</f>
        <v/>
      </c>
      <c r="W13">
        <f>HYPERLINK("https://klasma.github.io/Logging_VALDEMARSVIK/klagomålsmail/A 65400-2020.docx", "A 65400-2020")</f>
        <v/>
      </c>
      <c r="X13">
        <f>HYPERLINK("https://klasma.github.io/Logging_VALDEMARSVIK/tillsyn/A 65400-2020.docx", "A 65400-2020")</f>
        <v/>
      </c>
      <c r="Y13">
        <f>HYPERLINK("https://klasma.github.io/Logging_VALDEMARSVIK/tillsynsmail/A 65400-2020.docx", "A 65400-2020")</f>
        <v/>
      </c>
    </row>
    <row r="14" ht="15" customHeight="1">
      <c r="A14" t="inlineStr">
        <is>
          <t>A 16388-2021</t>
        </is>
      </c>
      <c r="B14" s="1" t="n">
        <v>44293</v>
      </c>
      <c r="C14" s="1" t="n">
        <v>45189</v>
      </c>
      <c r="D14" t="inlineStr">
        <is>
          <t>ÖSTERGÖTLANDS LÄN</t>
        </is>
      </c>
      <c r="E14" t="inlineStr">
        <is>
          <t>VALDEMARSVIK</t>
        </is>
      </c>
      <c r="F14" t="inlineStr">
        <is>
          <t>Kommuner</t>
        </is>
      </c>
      <c r="G14" t="n">
        <v>5.8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Svedjenäva</t>
        </is>
      </c>
      <c r="S14">
        <f>HYPERLINK("https://klasma.github.io/Logging_VALDEMARSVIK/artfynd/A 16388-2021.xlsx", "A 16388-2021")</f>
        <v/>
      </c>
      <c r="T14">
        <f>HYPERLINK("https://klasma.github.io/Logging_VALDEMARSVIK/kartor/A 16388-2021.png", "A 16388-2021")</f>
        <v/>
      </c>
      <c r="V14">
        <f>HYPERLINK("https://klasma.github.io/Logging_VALDEMARSVIK/klagomål/A 16388-2021.docx", "A 16388-2021")</f>
        <v/>
      </c>
      <c r="W14">
        <f>HYPERLINK("https://klasma.github.io/Logging_VALDEMARSVIK/klagomålsmail/A 16388-2021.docx", "A 16388-2021")</f>
        <v/>
      </c>
      <c r="X14">
        <f>HYPERLINK("https://klasma.github.io/Logging_VALDEMARSVIK/tillsyn/A 16388-2021.docx", "A 16388-2021")</f>
        <v/>
      </c>
      <c r="Y14">
        <f>HYPERLINK("https://klasma.github.io/Logging_VALDEMARSVIK/tillsynsmail/A 16388-2021.docx", "A 16388-2021")</f>
        <v/>
      </c>
    </row>
    <row r="15" ht="15" customHeight="1">
      <c r="A15" t="inlineStr">
        <is>
          <t>A 31168-2022</t>
        </is>
      </c>
      <c r="B15" s="1" t="n">
        <v>44770</v>
      </c>
      <c r="C15" s="1" t="n">
        <v>45189</v>
      </c>
      <c r="D15" t="inlineStr">
        <is>
          <t>ÖSTERGÖTLANDS LÄN</t>
        </is>
      </c>
      <c r="E15" t="inlineStr">
        <is>
          <t>VALDEMARSVIK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Skogsalm</t>
        </is>
      </c>
      <c r="S15">
        <f>HYPERLINK("https://klasma.github.io/Logging_VALDEMARSVIK/artfynd/A 31168-2022.xlsx", "A 31168-2022")</f>
        <v/>
      </c>
      <c r="T15">
        <f>HYPERLINK("https://klasma.github.io/Logging_VALDEMARSVIK/kartor/A 31168-2022.png", "A 31168-2022")</f>
        <v/>
      </c>
      <c r="V15">
        <f>HYPERLINK("https://klasma.github.io/Logging_VALDEMARSVIK/klagomål/A 31168-2022.docx", "A 31168-2022")</f>
        <v/>
      </c>
      <c r="W15">
        <f>HYPERLINK("https://klasma.github.io/Logging_VALDEMARSVIK/klagomålsmail/A 31168-2022.docx", "A 31168-2022")</f>
        <v/>
      </c>
      <c r="X15">
        <f>HYPERLINK("https://klasma.github.io/Logging_VALDEMARSVIK/tillsyn/A 31168-2022.docx", "A 31168-2022")</f>
        <v/>
      </c>
      <c r="Y15">
        <f>HYPERLINK("https://klasma.github.io/Logging_VALDEMARSVIK/tillsynsmail/A 31168-2022.docx", "A 31168-2022")</f>
        <v/>
      </c>
    </row>
    <row r="16" ht="15" customHeight="1">
      <c r="A16" t="inlineStr">
        <is>
          <t>A 54788-2022</t>
        </is>
      </c>
      <c r="B16" s="1" t="n">
        <v>44883</v>
      </c>
      <c r="C16" s="1" t="n">
        <v>45189</v>
      </c>
      <c r="D16" t="inlineStr">
        <is>
          <t>ÖSTERGÖTLANDS LÄN</t>
        </is>
      </c>
      <c r="E16" t="inlineStr">
        <is>
          <t>VALDEMARSVIK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HYPERLINK("https://klasma.github.io/Logging_VALDEMARSVIK/artfynd/A 54788-2022.xlsx", "A 54788-2022")</f>
        <v/>
      </c>
      <c r="T16">
        <f>HYPERLINK("https://klasma.github.io/Logging_VALDEMARSVIK/kartor/A 54788-2022.png", "A 54788-2022")</f>
        <v/>
      </c>
      <c r="V16">
        <f>HYPERLINK("https://klasma.github.io/Logging_VALDEMARSVIK/klagomål/A 54788-2022.docx", "A 54788-2022")</f>
        <v/>
      </c>
      <c r="W16">
        <f>HYPERLINK("https://klasma.github.io/Logging_VALDEMARSVIK/klagomålsmail/A 54788-2022.docx", "A 54788-2022")</f>
        <v/>
      </c>
      <c r="X16">
        <f>HYPERLINK("https://klasma.github.io/Logging_VALDEMARSVIK/tillsyn/A 54788-2022.docx", "A 54788-2022")</f>
        <v/>
      </c>
      <c r="Y16">
        <f>HYPERLINK("https://klasma.github.io/Logging_VALDEMARSVIK/tillsynsmail/A 54788-2022.docx", "A 54788-2022")</f>
        <v/>
      </c>
    </row>
    <row r="17" ht="15" customHeight="1">
      <c r="A17" t="inlineStr">
        <is>
          <t>A 54785-2022</t>
        </is>
      </c>
      <c r="B17" s="1" t="n">
        <v>44883</v>
      </c>
      <c r="C17" s="1" t="n">
        <v>45189</v>
      </c>
      <c r="D17" t="inlineStr">
        <is>
          <t>ÖSTERGÖTLANDS LÄN</t>
        </is>
      </c>
      <c r="E17" t="inlineStr">
        <is>
          <t>VALDEMARSVIK</t>
        </is>
      </c>
      <c r="G17" t="n">
        <v>8.5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HYPERLINK("https://klasma.github.io/Logging_VALDEMARSVIK/artfynd/A 54785-2022.xlsx", "A 54785-2022")</f>
        <v/>
      </c>
      <c r="T17">
        <f>HYPERLINK("https://klasma.github.io/Logging_VALDEMARSVIK/kartor/A 54785-2022.png", "A 54785-2022")</f>
        <v/>
      </c>
      <c r="V17">
        <f>HYPERLINK("https://klasma.github.io/Logging_VALDEMARSVIK/klagomål/A 54785-2022.docx", "A 54785-2022")</f>
        <v/>
      </c>
      <c r="W17">
        <f>HYPERLINK("https://klasma.github.io/Logging_VALDEMARSVIK/klagomålsmail/A 54785-2022.docx", "A 54785-2022")</f>
        <v/>
      </c>
      <c r="X17">
        <f>HYPERLINK("https://klasma.github.io/Logging_VALDEMARSVIK/tillsyn/A 54785-2022.docx", "A 54785-2022")</f>
        <v/>
      </c>
      <c r="Y17">
        <f>HYPERLINK("https://klasma.github.io/Logging_VALDEMARSVIK/tillsynsmail/A 54785-2022.docx", "A 54785-2022")</f>
        <v/>
      </c>
    </row>
    <row r="18" ht="15" customHeight="1">
      <c r="A18" t="inlineStr">
        <is>
          <t>A 4051-2023</t>
        </is>
      </c>
      <c r="B18" s="1" t="n">
        <v>44952</v>
      </c>
      <c r="C18" s="1" t="n">
        <v>45189</v>
      </c>
      <c r="D18" t="inlineStr">
        <is>
          <t>ÖSTERGÖTLANDS LÄN</t>
        </is>
      </c>
      <c r="E18" t="inlineStr">
        <is>
          <t>VALDEMARSVIK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HYPERLINK("https://klasma.github.io/Logging_VALDEMARSVIK/artfynd/A 4051-2023.xlsx", "A 4051-2023")</f>
        <v/>
      </c>
      <c r="T18">
        <f>HYPERLINK("https://klasma.github.io/Logging_VALDEMARSVIK/kartor/A 4051-2023.png", "A 4051-2023")</f>
        <v/>
      </c>
      <c r="V18">
        <f>HYPERLINK("https://klasma.github.io/Logging_VALDEMARSVIK/klagomål/A 4051-2023.docx", "A 4051-2023")</f>
        <v/>
      </c>
      <c r="W18">
        <f>HYPERLINK("https://klasma.github.io/Logging_VALDEMARSVIK/klagomålsmail/A 4051-2023.docx", "A 4051-2023")</f>
        <v/>
      </c>
      <c r="X18">
        <f>HYPERLINK("https://klasma.github.io/Logging_VALDEMARSVIK/tillsyn/A 4051-2023.docx", "A 4051-2023")</f>
        <v/>
      </c>
      <c r="Y18">
        <f>HYPERLINK("https://klasma.github.io/Logging_VALDEMARSVIK/tillsynsmail/A 4051-2023.docx", "A 4051-2023")</f>
        <v/>
      </c>
    </row>
    <row r="19" ht="15" customHeight="1">
      <c r="A19" t="inlineStr">
        <is>
          <t>A 11012-2023</t>
        </is>
      </c>
      <c r="B19" s="1" t="n">
        <v>44991</v>
      </c>
      <c r="C19" s="1" t="n">
        <v>45189</v>
      </c>
      <c r="D19" t="inlineStr">
        <is>
          <t>ÖSTERGÖTLANDS LÄN</t>
        </is>
      </c>
      <c r="E19" t="inlineStr">
        <is>
          <t>VALDEMARSVIK</t>
        </is>
      </c>
      <c r="G19" t="n">
        <v>8.5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HYPERLINK("https://klasma.github.io/Logging_VALDEMARSVIK/artfynd/A 11012-2023.xlsx", "A 11012-2023")</f>
        <v/>
      </c>
      <c r="T19">
        <f>HYPERLINK("https://klasma.github.io/Logging_VALDEMARSVIK/kartor/A 11012-2023.png", "A 11012-2023")</f>
        <v/>
      </c>
      <c r="U19">
        <f>HYPERLINK("https://klasma.github.io/Logging_VALDEMARSVIK/knärot/A 11012-2023.png", "A 11012-2023")</f>
        <v/>
      </c>
      <c r="V19">
        <f>HYPERLINK("https://klasma.github.io/Logging_VALDEMARSVIK/klagomål/A 11012-2023.docx", "A 11012-2023")</f>
        <v/>
      </c>
      <c r="W19">
        <f>HYPERLINK("https://klasma.github.io/Logging_VALDEMARSVIK/klagomålsmail/A 11012-2023.docx", "A 11012-2023")</f>
        <v/>
      </c>
      <c r="X19">
        <f>HYPERLINK("https://klasma.github.io/Logging_VALDEMARSVIK/tillsyn/A 11012-2023.docx", "A 11012-2023")</f>
        <v/>
      </c>
      <c r="Y19">
        <f>HYPERLINK("https://klasma.github.io/Logging_VALDEMARSVIK/tillsynsmail/A 11012-2023.docx", "A 11012-2023")</f>
        <v/>
      </c>
    </row>
    <row r="20" ht="15" customHeight="1">
      <c r="A20" t="inlineStr">
        <is>
          <t>A 11749-2023</t>
        </is>
      </c>
      <c r="B20" s="1" t="n">
        <v>44994</v>
      </c>
      <c r="C20" s="1" t="n">
        <v>45189</v>
      </c>
      <c r="D20" t="inlineStr">
        <is>
          <t>ÖSTERGÖTLANDS LÄN</t>
        </is>
      </c>
      <c r="E20" t="inlineStr">
        <is>
          <t>VALDEMARSVIK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Adam och eva</t>
        </is>
      </c>
      <c r="S20">
        <f>HYPERLINK("https://klasma.github.io/Logging_VALDEMARSVIK/artfynd/A 11749-2023.xlsx", "A 11749-2023")</f>
        <v/>
      </c>
      <c r="T20">
        <f>HYPERLINK("https://klasma.github.io/Logging_VALDEMARSVIK/kartor/A 11749-2023.png", "A 11749-2023")</f>
        <v/>
      </c>
      <c r="V20">
        <f>HYPERLINK("https://klasma.github.io/Logging_VALDEMARSVIK/klagomål/A 11749-2023.docx", "A 11749-2023")</f>
        <v/>
      </c>
      <c r="W20">
        <f>HYPERLINK("https://klasma.github.io/Logging_VALDEMARSVIK/klagomålsmail/A 11749-2023.docx", "A 11749-2023")</f>
        <v/>
      </c>
      <c r="X20">
        <f>HYPERLINK("https://klasma.github.io/Logging_VALDEMARSVIK/tillsyn/A 11749-2023.docx", "A 11749-2023")</f>
        <v/>
      </c>
      <c r="Y20">
        <f>HYPERLINK("https://klasma.github.io/Logging_VALDEMARSVIK/tillsynsmail/A 11749-2023.docx", "A 11749-2023")</f>
        <v/>
      </c>
    </row>
    <row r="21" ht="15" customHeight="1">
      <c r="A21" t="inlineStr">
        <is>
          <t>A 37455-2018</t>
        </is>
      </c>
      <c r="B21" s="1" t="n">
        <v>43334</v>
      </c>
      <c r="C21" s="1" t="n">
        <v>45189</v>
      </c>
      <c r="D21" t="inlineStr">
        <is>
          <t>ÖSTERGÖTLANDS LÄN</t>
        </is>
      </c>
      <c r="E21" t="inlineStr">
        <is>
          <t>VALDEMARSVIK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39599-2018</t>
        </is>
      </c>
      <c r="B22" s="1" t="n">
        <v>43341</v>
      </c>
      <c r="C22" s="1" t="n">
        <v>45189</v>
      </c>
      <c r="D22" t="inlineStr">
        <is>
          <t>ÖSTERGÖTLANDS LÄN</t>
        </is>
      </c>
      <c r="E22" t="inlineStr">
        <is>
          <t>VALDEMARSVIK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39658-2018</t>
        </is>
      </c>
      <c r="B23" s="1" t="n">
        <v>43341</v>
      </c>
      <c r="C23" s="1" t="n">
        <v>45189</v>
      </c>
      <c r="D23" t="inlineStr">
        <is>
          <t>ÖSTERGÖTLANDS LÄN</t>
        </is>
      </c>
      <c r="E23" t="inlineStr">
        <is>
          <t>VALDEMARSVIK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40632-2018</t>
        </is>
      </c>
      <c r="B24" s="1" t="n">
        <v>43343</v>
      </c>
      <c r="C24" s="1" t="n">
        <v>45189</v>
      </c>
      <c r="D24" t="inlineStr">
        <is>
          <t>ÖSTERGÖTLANDS LÄN</t>
        </is>
      </c>
      <c r="E24" t="inlineStr">
        <is>
          <t>VALDEMARSVIK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43731-2018</t>
        </is>
      </c>
      <c r="B25" s="1" t="n">
        <v>43355</v>
      </c>
      <c r="C25" s="1" t="n">
        <v>45189</v>
      </c>
      <c r="D25" t="inlineStr">
        <is>
          <t>ÖSTERGÖTLANDS LÄN</t>
        </is>
      </c>
      <c r="E25" t="inlineStr">
        <is>
          <t>VALDEMARSVIK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55777-2018</t>
        </is>
      </c>
      <c r="B26" s="1" t="n">
        <v>43398</v>
      </c>
      <c r="C26" s="1" t="n">
        <v>45189</v>
      </c>
      <c r="D26" t="inlineStr">
        <is>
          <t>ÖSTERGÖTLANDS LÄN</t>
        </is>
      </c>
      <c r="E26" t="inlineStr">
        <is>
          <t>VALDEMARSVIK</t>
        </is>
      </c>
      <c r="G26" t="n">
        <v>6.5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59727-2018</t>
        </is>
      </c>
      <c r="B27" s="1" t="n">
        <v>43411</v>
      </c>
      <c r="C27" s="1" t="n">
        <v>45189</v>
      </c>
      <c r="D27" t="inlineStr">
        <is>
          <t>ÖSTERGÖTLANDS LÄN</t>
        </is>
      </c>
      <c r="E27" t="inlineStr">
        <is>
          <t>VALDEMARSVIK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60261-2018</t>
        </is>
      </c>
      <c r="B28" s="1" t="n">
        <v>43412</v>
      </c>
      <c r="C28" s="1" t="n">
        <v>45189</v>
      </c>
      <c r="D28" t="inlineStr">
        <is>
          <t>ÖSTERGÖTLANDS LÄN</t>
        </is>
      </c>
      <c r="E28" t="inlineStr">
        <is>
          <t>VALDEMARSVIK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62084-2018</t>
        </is>
      </c>
      <c r="B29" s="1" t="n">
        <v>43416</v>
      </c>
      <c r="C29" s="1" t="n">
        <v>45189</v>
      </c>
      <c r="D29" t="inlineStr">
        <is>
          <t>ÖSTERGÖTLANDS LÄN</t>
        </is>
      </c>
      <c r="E29" t="inlineStr">
        <is>
          <t>VALDEMARSVIK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62086-2018</t>
        </is>
      </c>
      <c r="B30" s="1" t="n">
        <v>43416</v>
      </c>
      <c r="C30" s="1" t="n">
        <v>45189</v>
      </c>
      <c r="D30" t="inlineStr">
        <is>
          <t>ÖSTERGÖTLANDS LÄN</t>
        </is>
      </c>
      <c r="E30" t="inlineStr">
        <is>
          <t>VALDEMARSVIK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61511-2018</t>
        </is>
      </c>
      <c r="B31" s="1" t="n">
        <v>43424</v>
      </c>
      <c r="C31" s="1" t="n">
        <v>45189</v>
      </c>
      <c r="D31" t="inlineStr">
        <is>
          <t>ÖSTERGÖTLANDS LÄN</t>
        </is>
      </c>
      <c r="E31" t="inlineStr">
        <is>
          <t>VALDEMARSVIK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65224-2018</t>
        </is>
      </c>
      <c r="B32" s="1" t="n">
        <v>43432</v>
      </c>
      <c r="C32" s="1" t="n">
        <v>45189</v>
      </c>
      <c r="D32" t="inlineStr">
        <is>
          <t>ÖSTERGÖTLANDS LÄN</t>
        </is>
      </c>
      <c r="E32" t="inlineStr">
        <is>
          <t>VALDEMARSVIK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69782-2018</t>
        </is>
      </c>
      <c r="B33" s="1" t="n">
        <v>43447</v>
      </c>
      <c r="C33" s="1" t="n">
        <v>45189</v>
      </c>
      <c r="D33" t="inlineStr">
        <is>
          <t>ÖSTERGÖTLANDS LÄN</t>
        </is>
      </c>
      <c r="E33" t="inlineStr">
        <is>
          <t>VALDEMARSVIK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71710-2018</t>
        </is>
      </c>
      <c r="B34" s="1" t="n">
        <v>43454</v>
      </c>
      <c r="C34" s="1" t="n">
        <v>45189</v>
      </c>
      <c r="D34" t="inlineStr">
        <is>
          <t>ÖSTERGÖTLANDS LÄN</t>
        </is>
      </c>
      <c r="E34" t="inlineStr">
        <is>
          <t>VALDEMARSVIK</t>
        </is>
      </c>
      <c r="G34" t="n">
        <v>13.9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71643-2018</t>
        </is>
      </c>
      <c r="B35" s="1" t="n">
        <v>43454</v>
      </c>
      <c r="C35" s="1" t="n">
        <v>45189</v>
      </c>
      <c r="D35" t="inlineStr">
        <is>
          <t>ÖSTERGÖTLANDS LÄN</t>
        </is>
      </c>
      <c r="E35" t="inlineStr">
        <is>
          <t>VALDEMARSVIK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72388-2018</t>
        </is>
      </c>
      <c r="B36" s="1" t="n">
        <v>43461</v>
      </c>
      <c r="C36" s="1" t="n">
        <v>45189</v>
      </c>
      <c r="D36" t="inlineStr">
        <is>
          <t>ÖSTERGÖTLANDS LÄN</t>
        </is>
      </c>
      <c r="E36" t="inlineStr">
        <is>
          <t>VALDEMARSVIK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72387-2018</t>
        </is>
      </c>
      <c r="B37" s="1" t="n">
        <v>43461</v>
      </c>
      <c r="C37" s="1" t="n">
        <v>45189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72389-2018</t>
        </is>
      </c>
      <c r="B38" s="1" t="n">
        <v>43461</v>
      </c>
      <c r="C38" s="1" t="n">
        <v>45189</v>
      </c>
      <c r="D38" t="inlineStr">
        <is>
          <t>ÖSTERGÖTLANDS LÄN</t>
        </is>
      </c>
      <c r="E38" t="inlineStr">
        <is>
          <t>VALDEMARSVIK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7893-2019</t>
        </is>
      </c>
      <c r="B39" s="1" t="n">
        <v>43500</v>
      </c>
      <c r="C39" s="1" t="n">
        <v>45189</v>
      </c>
      <c r="D39" t="inlineStr">
        <is>
          <t>ÖSTERGÖTLANDS LÄN</t>
        </is>
      </c>
      <c r="E39" t="inlineStr">
        <is>
          <t>VALDEMARSVIK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8109-2019</t>
        </is>
      </c>
      <c r="B40" s="1" t="n">
        <v>43501</v>
      </c>
      <c r="C40" s="1" t="n">
        <v>45189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8117-2019</t>
        </is>
      </c>
      <c r="B41" s="1" t="n">
        <v>43501</v>
      </c>
      <c r="C41" s="1" t="n">
        <v>45189</v>
      </c>
      <c r="D41" t="inlineStr">
        <is>
          <t>ÖSTERGÖTLANDS LÄN</t>
        </is>
      </c>
      <c r="E41" t="inlineStr">
        <is>
          <t>VALDEMARSVIK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8153-2019</t>
        </is>
      </c>
      <c r="B42" s="1" t="n">
        <v>43501</v>
      </c>
      <c r="C42" s="1" t="n">
        <v>45189</v>
      </c>
      <c r="D42" t="inlineStr">
        <is>
          <t>ÖSTERGÖTLANDS LÄN</t>
        </is>
      </c>
      <c r="E42" t="inlineStr">
        <is>
          <t>VALDEMARSVIK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9429-2019</t>
        </is>
      </c>
      <c r="B43" s="1" t="n">
        <v>43507</v>
      </c>
      <c r="C43" s="1" t="n">
        <v>45189</v>
      </c>
      <c r="D43" t="inlineStr">
        <is>
          <t>ÖSTERGÖTLANDS LÄN</t>
        </is>
      </c>
      <c r="E43" t="inlineStr">
        <is>
          <t>VALDEMARSVIK</t>
        </is>
      </c>
      <c r="F43" t="inlineStr">
        <is>
          <t>Övriga Aktiebolag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10310-2019</t>
        </is>
      </c>
      <c r="B44" s="1" t="n">
        <v>43511</v>
      </c>
      <c r="C44" s="1" t="n">
        <v>45189</v>
      </c>
      <c r="D44" t="inlineStr">
        <is>
          <t>ÖSTERGÖTLANDS LÄN</t>
        </is>
      </c>
      <c r="E44" t="inlineStr">
        <is>
          <t>VALDEMARSVIK</t>
        </is>
      </c>
      <c r="F44" t="inlineStr">
        <is>
          <t>Övriga Aktiebolag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15220-2019</t>
        </is>
      </c>
      <c r="B45" s="1" t="n">
        <v>43542</v>
      </c>
      <c r="C45" s="1" t="n">
        <v>45189</v>
      </c>
      <c r="D45" t="inlineStr">
        <is>
          <t>ÖSTERGÖTLANDS LÄN</t>
        </is>
      </c>
      <c r="E45" t="inlineStr">
        <is>
          <t>VALDEMARSVIK</t>
        </is>
      </c>
      <c r="F45" t="inlineStr">
        <is>
          <t>Holmen skog AB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17599-2019</t>
        </is>
      </c>
      <c r="B46" s="1" t="n">
        <v>43554</v>
      </c>
      <c r="C46" s="1" t="n">
        <v>45189</v>
      </c>
      <c r="D46" t="inlineStr">
        <is>
          <t>ÖSTERGÖTLANDS LÄN</t>
        </is>
      </c>
      <c r="E46" t="inlineStr">
        <is>
          <t>VALDEMARSVIK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19040-2019</t>
        </is>
      </c>
      <c r="B47" s="1" t="n">
        <v>43563</v>
      </c>
      <c r="C47" s="1" t="n">
        <v>45189</v>
      </c>
      <c r="D47" t="inlineStr">
        <is>
          <t>ÖSTERGÖTLANDS LÄN</t>
        </is>
      </c>
      <c r="E47" t="inlineStr">
        <is>
          <t>VALDEMARSVIK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20142-2019</t>
        </is>
      </c>
      <c r="B48" s="1" t="n">
        <v>43570</v>
      </c>
      <c r="C48" s="1" t="n">
        <v>45189</v>
      </c>
      <c r="D48" t="inlineStr">
        <is>
          <t>ÖSTERGÖTLANDS LÄN</t>
        </is>
      </c>
      <c r="E48" t="inlineStr">
        <is>
          <t>VALDEMARSVIK</t>
        </is>
      </c>
      <c r="F48" t="inlineStr">
        <is>
          <t>Övriga Aktiebolag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20134-2019</t>
        </is>
      </c>
      <c r="B49" s="1" t="n">
        <v>43570</v>
      </c>
      <c r="C49" s="1" t="n">
        <v>45189</v>
      </c>
      <c r="D49" t="inlineStr">
        <is>
          <t>ÖSTERGÖTLANDS LÄN</t>
        </is>
      </c>
      <c r="E49" t="inlineStr">
        <is>
          <t>VALDEMARSVIK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23198-2019</t>
        </is>
      </c>
      <c r="B50" s="1" t="n">
        <v>43592</v>
      </c>
      <c r="C50" s="1" t="n">
        <v>45189</v>
      </c>
      <c r="D50" t="inlineStr">
        <is>
          <t>ÖSTERGÖTLANDS LÄN</t>
        </is>
      </c>
      <c r="E50" t="inlineStr">
        <is>
          <t>VALDEMARSVIK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26902-2019</t>
        </is>
      </c>
      <c r="B51" s="1" t="n">
        <v>43609</v>
      </c>
      <c r="C51" s="1" t="n">
        <v>45189</v>
      </c>
      <c r="D51" t="inlineStr">
        <is>
          <t>ÖSTERGÖTLANDS LÄN</t>
        </is>
      </c>
      <c r="E51" t="inlineStr">
        <is>
          <t>VALDEMARSVIK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27733-2019</t>
        </is>
      </c>
      <c r="B52" s="1" t="n">
        <v>43619</v>
      </c>
      <c r="C52" s="1" t="n">
        <v>45189</v>
      </c>
      <c r="D52" t="inlineStr">
        <is>
          <t>ÖSTERGÖTLANDS LÄN</t>
        </is>
      </c>
      <c r="E52" t="inlineStr">
        <is>
          <t>VALDEMARSVIK</t>
        </is>
      </c>
      <c r="F52" t="inlineStr">
        <is>
          <t>Kommuner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31053-2019</t>
        </is>
      </c>
      <c r="B53" s="1" t="n">
        <v>43636</v>
      </c>
      <c r="C53" s="1" t="n">
        <v>45189</v>
      </c>
      <c r="D53" t="inlineStr">
        <is>
          <t>ÖSTERGÖTLANDS LÄN</t>
        </is>
      </c>
      <c r="E53" t="inlineStr">
        <is>
          <t>VALDEMARSVIK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36684-2019</t>
        </is>
      </c>
      <c r="B54" s="1" t="n">
        <v>43669</v>
      </c>
      <c r="C54" s="1" t="n">
        <v>45189</v>
      </c>
      <c r="D54" t="inlineStr">
        <is>
          <t>ÖSTERGÖTLANDS LÄN</t>
        </is>
      </c>
      <c r="E54" t="inlineStr">
        <is>
          <t>VALDEMARSVIK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36681-2019</t>
        </is>
      </c>
      <c r="B55" s="1" t="n">
        <v>43669</v>
      </c>
      <c r="C55" s="1" t="n">
        <v>45189</v>
      </c>
      <c r="D55" t="inlineStr">
        <is>
          <t>ÖSTERGÖTLANDS LÄN</t>
        </is>
      </c>
      <c r="E55" t="inlineStr">
        <is>
          <t>VALDEMARSVIK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37022-2019</t>
        </is>
      </c>
      <c r="B56" s="1" t="n">
        <v>43676</v>
      </c>
      <c r="C56" s="1" t="n">
        <v>45189</v>
      </c>
      <c r="D56" t="inlineStr">
        <is>
          <t>ÖSTERGÖTLANDS LÄN</t>
        </is>
      </c>
      <c r="E56" t="inlineStr">
        <is>
          <t>VALDEMARSVIK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37458-2019</t>
        </is>
      </c>
      <c r="B57" s="1" t="n">
        <v>43678</v>
      </c>
      <c r="C57" s="1" t="n">
        <v>45189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37483-2019</t>
        </is>
      </c>
      <c r="B58" s="1" t="n">
        <v>43678</v>
      </c>
      <c r="C58" s="1" t="n">
        <v>45189</v>
      </c>
      <c r="D58" t="inlineStr">
        <is>
          <t>ÖSTERGÖTLANDS LÄN</t>
        </is>
      </c>
      <c r="E58" t="inlineStr">
        <is>
          <t>VALDEMARSVIK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37460-2019</t>
        </is>
      </c>
      <c r="B59" s="1" t="n">
        <v>43678</v>
      </c>
      <c r="C59" s="1" t="n">
        <v>45189</v>
      </c>
      <c r="D59" t="inlineStr">
        <is>
          <t>ÖSTERGÖTLANDS LÄN</t>
        </is>
      </c>
      <c r="E59" t="inlineStr">
        <is>
          <t>VALDEMARSVIK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37616-2019</t>
        </is>
      </c>
      <c r="B60" s="1" t="n">
        <v>43681</v>
      </c>
      <c r="C60" s="1" t="n">
        <v>45189</v>
      </c>
      <c r="D60" t="inlineStr">
        <is>
          <t>ÖSTERGÖTLANDS LÄN</t>
        </is>
      </c>
      <c r="E60" t="inlineStr">
        <is>
          <t>VALDEMARSVIK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38882-2019</t>
        </is>
      </c>
      <c r="B61" s="1" t="n">
        <v>43689</v>
      </c>
      <c r="C61" s="1" t="n">
        <v>45189</v>
      </c>
      <c r="D61" t="inlineStr">
        <is>
          <t>ÖSTERGÖTLANDS LÄN</t>
        </is>
      </c>
      <c r="E61" t="inlineStr">
        <is>
          <t>VALDEMARSVIK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40837-2019</t>
        </is>
      </c>
      <c r="B62" s="1" t="n">
        <v>43697</v>
      </c>
      <c r="C62" s="1" t="n">
        <v>45189</v>
      </c>
      <c r="D62" t="inlineStr">
        <is>
          <t>ÖSTERGÖTLANDS LÄN</t>
        </is>
      </c>
      <c r="E62" t="inlineStr">
        <is>
          <t>VALDEMARSVIK</t>
        </is>
      </c>
      <c r="F62" t="inlineStr">
        <is>
          <t>Övriga Aktiebolag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40834-2019</t>
        </is>
      </c>
      <c r="B63" s="1" t="n">
        <v>43697</v>
      </c>
      <c r="C63" s="1" t="n">
        <v>45189</v>
      </c>
      <c r="D63" t="inlineStr">
        <is>
          <t>ÖSTERGÖTLANDS LÄN</t>
        </is>
      </c>
      <c r="E63" t="inlineStr">
        <is>
          <t>VALDEMARSVIK</t>
        </is>
      </c>
      <c r="F63" t="inlineStr">
        <is>
          <t>Övriga Aktiebolag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45994-2019</t>
        </is>
      </c>
      <c r="B64" s="1" t="n">
        <v>43718</v>
      </c>
      <c r="C64" s="1" t="n">
        <v>45189</v>
      </c>
      <c r="D64" t="inlineStr">
        <is>
          <t>ÖSTERGÖTLANDS LÄN</t>
        </is>
      </c>
      <c r="E64" t="inlineStr">
        <is>
          <t>VALDEMARSVIK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45992-2019</t>
        </is>
      </c>
      <c r="B65" s="1" t="n">
        <v>43718</v>
      </c>
      <c r="C65" s="1" t="n">
        <v>45189</v>
      </c>
      <c r="D65" t="inlineStr">
        <is>
          <t>ÖSTERGÖTLANDS LÄN</t>
        </is>
      </c>
      <c r="E65" t="inlineStr">
        <is>
          <t>VALDEMARSVIK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49050-2019</t>
        </is>
      </c>
      <c r="B66" s="1" t="n">
        <v>43731</v>
      </c>
      <c r="C66" s="1" t="n">
        <v>45189</v>
      </c>
      <c r="D66" t="inlineStr">
        <is>
          <t>ÖSTERGÖTLANDS LÄN</t>
        </is>
      </c>
      <c r="E66" t="inlineStr">
        <is>
          <t>VALDEMARSVIK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56968-2019</t>
        </is>
      </c>
      <c r="B67" s="1" t="n">
        <v>43766</v>
      </c>
      <c r="C67" s="1" t="n">
        <v>45189</v>
      </c>
      <c r="D67" t="inlineStr">
        <is>
          <t>ÖSTERGÖTLANDS LÄN</t>
        </is>
      </c>
      <c r="E67" t="inlineStr">
        <is>
          <t>VALDEMARSVIK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56977-2019</t>
        </is>
      </c>
      <c r="B68" s="1" t="n">
        <v>43766</v>
      </c>
      <c r="C68" s="1" t="n">
        <v>45189</v>
      </c>
      <c r="D68" t="inlineStr">
        <is>
          <t>ÖSTERGÖTLANDS LÄN</t>
        </is>
      </c>
      <c r="E68" t="inlineStr">
        <is>
          <t>VALDEMARSVIK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58961-2019</t>
        </is>
      </c>
      <c r="B69" s="1" t="n">
        <v>43774</v>
      </c>
      <c r="C69" s="1" t="n">
        <v>45189</v>
      </c>
      <c r="D69" t="inlineStr">
        <is>
          <t>ÖSTERGÖTLANDS LÄN</t>
        </is>
      </c>
      <c r="E69" t="inlineStr">
        <is>
          <t>VALDEMARSVIK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61654-2019</t>
        </is>
      </c>
      <c r="B70" s="1" t="n">
        <v>43784</v>
      </c>
      <c r="C70" s="1" t="n">
        <v>45189</v>
      </c>
      <c r="D70" t="inlineStr">
        <is>
          <t>ÖSTERGÖTLANDS LÄN</t>
        </is>
      </c>
      <c r="E70" t="inlineStr">
        <is>
          <t>VALDEMARSVIK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63167-2019</t>
        </is>
      </c>
      <c r="B71" s="1" t="n">
        <v>43791</v>
      </c>
      <c r="C71" s="1" t="n">
        <v>45189</v>
      </c>
      <c r="D71" t="inlineStr">
        <is>
          <t>ÖSTERGÖTLANDS LÄN</t>
        </is>
      </c>
      <c r="E71" t="inlineStr">
        <is>
          <t>VALDEMARSVIK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67478-2019</t>
        </is>
      </c>
      <c r="B72" s="1" t="n">
        <v>43814</v>
      </c>
      <c r="C72" s="1" t="n">
        <v>45189</v>
      </c>
      <c r="D72" t="inlineStr">
        <is>
          <t>ÖSTERGÖTLANDS LÄN</t>
        </is>
      </c>
      <c r="E72" t="inlineStr">
        <is>
          <t>VALDEMARSVIK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67778-2019</t>
        </is>
      </c>
      <c r="B73" s="1" t="n">
        <v>43815</v>
      </c>
      <c r="C73" s="1" t="n">
        <v>45189</v>
      </c>
      <c r="D73" t="inlineStr">
        <is>
          <t>ÖSTERGÖTLANDS LÄN</t>
        </is>
      </c>
      <c r="E73" t="inlineStr">
        <is>
          <t>VALDEMARSVIK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731-2020</t>
        </is>
      </c>
      <c r="B74" s="1" t="n">
        <v>43817</v>
      </c>
      <c r="C74" s="1" t="n">
        <v>45189</v>
      </c>
      <c r="D74" t="inlineStr">
        <is>
          <t>ÖSTERGÖTLANDS LÄN</t>
        </is>
      </c>
      <c r="E74" t="inlineStr">
        <is>
          <t>VALDEMARSVIK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741-2020</t>
        </is>
      </c>
      <c r="B75" s="1" t="n">
        <v>43817</v>
      </c>
      <c r="C75" s="1" t="n">
        <v>45189</v>
      </c>
      <c r="D75" t="inlineStr">
        <is>
          <t>ÖSTERGÖTLANDS LÄN</t>
        </is>
      </c>
      <c r="E75" t="inlineStr">
        <is>
          <t>VALDEMARSVIK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68395-2019</t>
        </is>
      </c>
      <c r="B76" s="1" t="n">
        <v>43818</v>
      </c>
      <c r="C76" s="1" t="n">
        <v>45189</v>
      </c>
      <c r="D76" t="inlineStr">
        <is>
          <t>ÖSTERGÖTLANDS LÄN</t>
        </is>
      </c>
      <c r="E76" t="inlineStr">
        <is>
          <t>VALDEMARSVIK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68885-2019</t>
        </is>
      </c>
      <c r="B77" s="1" t="n">
        <v>43821</v>
      </c>
      <c r="C77" s="1" t="n">
        <v>45189</v>
      </c>
      <c r="D77" t="inlineStr">
        <is>
          <t>ÖSTERGÖTLANDS LÄN</t>
        </is>
      </c>
      <c r="E77" t="inlineStr">
        <is>
          <t>VALDEMARSVIK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68886-2019</t>
        </is>
      </c>
      <c r="B78" s="1" t="n">
        <v>43821</v>
      </c>
      <c r="C78" s="1" t="n">
        <v>45189</v>
      </c>
      <c r="D78" t="inlineStr">
        <is>
          <t>ÖSTERGÖTLANDS LÄN</t>
        </is>
      </c>
      <c r="E78" t="inlineStr">
        <is>
          <t>VALDEMARSVIK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1925-2020</t>
        </is>
      </c>
      <c r="B79" s="1" t="n">
        <v>43845</v>
      </c>
      <c r="C79" s="1" t="n">
        <v>45189</v>
      </c>
      <c r="D79" t="inlineStr">
        <is>
          <t>ÖSTERGÖTLANDS LÄN</t>
        </is>
      </c>
      <c r="E79" t="inlineStr">
        <is>
          <t>VALDEMARSVIK</t>
        </is>
      </c>
      <c r="G79" t="n">
        <v>22.8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3435-2020</t>
        </is>
      </c>
      <c r="B80" s="1" t="n">
        <v>43852</v>
      </c>
      <c r="C80" s="1" t="n">
        <v>45189</v>
      </c>
      <c r="D80" t="inlineStr">
        <is>
          <t>ÖSTERGÖTLANDS LÄN</t>
        </is>
      </c>
      <c r="E80" t="inlineStr">
        <is>
          <t>VALDEMARSVIK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5217-2020</t>
        </is>
      </c>
      <c r="B81" s="1" t="n">
        <v>43860</v>
      </c>
      <c r="C81" s="1" t="n">
        <v>45189</v>
      </c>
      <c r="D81" t="inlineStr">
        <is>
          <t>ÖSTERGÖTLANDS LÄN</t>
        </is>
      </c>
      <c r="E81" t="inlineStr">
        <is>
          <t>VALDEMARSVIK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6654-2020</t>
        </is>
      </c>
      <c r="B82" s="1" t="n">
        <v>43865</v>
      </c>
      <c r="C82" s="1" t="n">
        <v>45189</v>
      </c>
      <c r="D82" t="inlineStr">
        <is>
          <t>ÖSTERGÖTLANDS LÄN</t>
        </is>
      </c>
      <c r="E82" t="inlineStr">
        <is>
          <t>VALDEMARSVIK</t>
        </is>
      </c>
      <c r="F82" t="inlineStr">
        <is>
          <t>Övriga Aktiebolag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6647-2020</t>
        </is>
      </c>
      <c r="B83" s="1" t="n">
        <v>43865</v>
      </c>
      <c r="C83" s="1" t="n">
        <v>45189</v>
      </c>
      <c r="D83" t="inlineStr">
        <is>
          <t>ÖSTERGÖTLANDS LÄN</t>
        </is>
      </c>
      <c r="E83" t="inlineStr">
        <is>
          <t>VALDEMARSVIK</t>
        </is>
      </c>
      <c r="F83" t="inlineStr">
        <is>
          <t>Övriga Aktiebolag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6665-2020</t>
        </is>
      </c>
      <c r="B84" s="1" t="n">
        <v>43865</v>
      </c>
      <c r="C84" s="1" t="n">
        <v>45189</v>
      </c>
      <c r="D84" t="inlineStr">
        <is>
          <t>ÖSTERGÖTLANDS LÄN</t>
        </is>
      </c>
      <c r="E84" t="inlineStr">
        <is>
          <t>VALDEMARSVIK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6472-2020</t>
        </is>
      </c>
      <c r="B85" s="1" t="n">
        <v>43866</v>
      </c>
      <c r="C85" s="1" t="n">
        <v>45189</v>
      </c>
      <c r="D85" t="inlineStr">
        <is>
          <t>ÖSTERGÖTLANDS LÄN</t>
        </is>
      </c>
      <c r="E85" t="inlineStr">
        <is>
          <t>VALDEMARSVIK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7095-2020</t>
        </is>
      </c>
      <c r="B86" s="1" t="n">
        <v>43868</v>
      </c>
      <c r="C86" s="1" t="n">
        <v>45189</v>
      </c>
      <c r="D86" t="inlineStr">
        <is>
          <t>ÖSTERGÖTLANDS LÄN</t>
        </is>
      </c>
      <c r="E86" t="inlineStr">
        <is>
          <t>VALDEMARSVIK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7327-2020</t>
        </is>
      </c>
      <c r="B87" s="1" t="n">
        <v>43868</v>
      </c>
      <c r="C87" s="1" t="n">
        <v>45189</v>
      </c>
      <c r="D87" t="inlineStr">
        <is>
          <t>ÖSTERGÖTLANDS LÄN</t>
        </is>
      </c>
      <c r="E87" t="inlineStr">
        <is>
          <t>VALDEMARSVIK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12567-2020</t>
        </is>
      </c>
      <c r="B88" s="1" t="n">
        <v>43896</v>
      </c>
      <c r="C88" s="1" t="n">
        <v>45189</v>
      </c>
      <c r="D88" t="inlineStr">
        <is>
          <t>ÖSTERGÖTLANDS LÄN</t>
        </is>
      </c>
      <c r="E88" t="inlineStr">
        <is>
          <t>VALDEMARSVIK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12928-2020</t>
        </is>
      </c>
      <c r="B89" s="1" t="n">
        <v>43900</v>
      </c>
      <c r="C89" s="1" t="n">
        <v>45189</v>
      </c>
      <c r="D89" t="inlineStr">
        <is>
          <t>ÖSTERGÖTLANDS LÄN</t>
        </is>
      </c>
      <c r="E89" t="inlineStr">
        <is>
          <t>VALDEMARSVIK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12923-2020</t>
        </is>
      </c>
      <c r="B90" s="1" t="n">
        <v>43900</v>
      </c>
      <c r="C90" s="1" t="n">
        <v>45189</v>
      </c>
      <c r="D90" t="inlineStr">
        <is>
          <t>ÖSTERGÖTLANDS LÄN</t>
        </is>
      </c>
      <c r="E90" t="inlineStr">
        <is>
          <t>VALDEMARSVIK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14419-2020</t>
        </is>
      </c>
      <c r="B91" s="1" t="n">
        <v>43908</v>
      </c>
      <c r="C91" s="1" t="n">
        <v>45189</v>
      </c>
      <c r="D91" t="inlineStr">
        <is>
          <t>ÖSTERGÖTLANDS LÄN</t>
        </is>
      </c>
      <c r="E91" t="inlineStr">
        <is>
          <t>VALDEMARSVIK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14517-2020</t>
        </is>
      </c>
      <c r="B92" s="1" t="n">
        <v>43908</v>
      </c>
      <c r="C92" s="1" t="n">
        <v>45189</v>
      </c>
      <c r="D92" t="inlineStr">
        <is>
          <t>ÖSTERGÖTLANDS LÄN</t>
        </is>
      </c>
      <c r="E92" t="inlineStr">
        <is>
          <t>VALDEMARSVIK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15177-2020</t>
        </is>
      </c>
      <c r="B93" s="1" t="n">
        <v>43913</v>
      </c>
      <c r="C93" s="1" t="n">
        <v>45189</v>
      </c>
      <c r="D93" t="inlineStr">
        <is>
          <t>ÖSTERGÖTLANDS LÄN</t>
        </is>
      </c>
      <c r="E93" t="inlineStr">
        <is>
          <t>VALDEMARSVIK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16132-2020</t>
        </is>
      </c>
      <c r="B94" s="1" t="n">
        <v>43916</v>
      </c>
      <c r="C94" s="1" t="n">
        <v>45189</v>
      </c>
      <c r="D94" t="inlineStr">
        <is>
          <t>ÖSTERGÖTLANDS LÄN</t>
        </is>
      </c>
      <c r="E94" t="inlineStr">
        <is>
          <t>VALDEMARSVIK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18393-2020</t>
        </is>
      </c>
      <c r="B95" s="1" t="n">
        <v>43928</v>
      </c>
      <c r="C95" s="1" t="n">
        <v>45189</v>
      </c>
      <c r="D95" t="inlineStr">
        <is>
          <t>ÖSTERGÖTLANDS LÄN</t>
        </is>
      </c>
      <c r="E95" t="inlineStr">
        <is>
          <t>VALDEMARSVIK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20068-2020</t>
        </is>
      </c>
      <c r="B96" s="1" t="n">
        <v>43943</v>
      </c>
      <c r="C96" s="1" t="n">
        <v>45189</v>
      </c>
      <c r="D96" t="inlineStr">
        <is>
          <t>ÖSTERGÖTLANDS LÄN</t>
        </is>
      </c>
      <c r="E96" t="inlineStr">
        <is>
          <t>VALDEMARSVIK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20534-2020</t>
        </is>
      </c>
      <c r="B97" s="1" t="n">
        <v>43948</v>
      </c>
      <c r="C97" s="1" t="n">
        <v>45189</v>
      </c>
      <c r="D97" t="inlineStr">
        <is>
          <t>ÖSTERGÖTLANDS LÄN</t>
        </is>
      </c>
      <c r="E97" t="inlineStr">
        <is>
          <t>VALDEMARSVIK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20790-2020</t>
        </is>
      </c>
      <c r="B98" s="1" t="n">
        <v>43949</v>
      </c>
      <c r="C98" s="1" t="n">
        <v>45189</v>
      </c>
      <c r="D98" t="inlineStr">
        <is>
          <t>ÖSTERGÖTLANDS LÄN</t>
        </is>
      </c>
      <c r="E98" t="inlineStr">
        <is>
          <t>VALDEMARSVIK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21164-2020</t>
        </is>
      </c>
      <c r="B99" s="1" t="n">
        <v>43951</v>
      </c>
      <c r="C99" s="1" t="n">
        <v>45189</v>
      </c>
      <c r="D99" t="inlineStr">
        <is>
          <t>ÖSTERGÖTLANDS LÄN</t>
        </is>
      </c>
      <c r="E99" t="inlineStr">
        <is>
          <t>VALDEMARSVIK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24122-2020</t>
        </is>
      </c>
      <c r="B100" s="1" t="n">
        <v>43973</v>
      </c>
      <c r="C100" s="1" t="n">
        <v>45189</v>
      </c>
      <c r="D100" t="inlineStr">
        <is>
          <t>ÖSTERGÖTLANDS LÄN</t>
        </is>
      </c>
      <c r="E100" t="inlineStr">
        <is>
          <t>VALDEMARSVIK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24119-2020</t>
        </is>
      </c>
      <c r="B101" s="1" t="n">
        <v>43973</v>
      </c>
      <c r="C101" s="1" t="n">
        <v>45189</v>
      </c>
      <c r="D101" t="inlineStr">
        <is>
          <t>ÖSTERGÖTLANDS LÄN</t>
        </is>
      </c>
      <c r="E101" t="inlineStr">
        <is>
          <t>VALDEMARSVIK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25488-2020</t>
        </is>
      </c>
      <c r="B102" s="1" t="n">
        <v>43983</v>
      </c>
      <c r="C102" s="1" t="n">
        <v>45189</v>
      </c>
      <c r="D102" t="inlineStr">
        <is>
          <t>ÖSTERGÖTLANDS LÄN</t>
        </is>
      </c>
      <c r="E102" t="inlineStr">
        <is>
          <t>VALDEMARSVIK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25550-2020</t>
        </is>
      </c>
      <c r="B103" s="1" t="n">
        <v>43983</v>
      </c>
      <c r="C103" s="1" t="n">
        <v>45189</v>
      </c>
      <c r="D103" t="inlineStr">
        <is>
          <t>ÖSTERGÖTLANDS LÄN</t>
        </is>
      </c>
      <c r="E103" t="inlineStr">
        <is>
          <t>VALDEMARSVIK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25885-2020</t>
        </is>
      </c>
      <c r="B104" s="1" t="n">
        <v>43984</v>
      </c>
      <c r="C104" s="1" t="n">
        <v>45189</v>
      </c>
      <c r="D104" t="inlineStr">
        <is>
          <t>ÖSTERGÖTLANDS LÄN</t>
        </is>
      </c>
      <c r="E104" t="inlineStr">
        <is>
          <t>VALDEMARSVIK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33148-2020</t>
        </is>
      </c>
      <c r="B105" s="1" t="n">
        <v>44021</v>
      </c>
      <c r="C105" s="1" t="n">
        <v>45189</v>
      </c>
      <c r="D105" t="inlineStr">
        <is>
          <t>ÖSTERGÖTLANDS LÄN</t>
        </is>
      </c>
      <c r="E105" t="inlineStr">
        <is>
          <t>VALDEMARSVIK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34239-2020</t>
        </is>
      </c>
      <c r="B106" s="1" t="n">
        <v>44029</v>
      </c>
      <c r="C106" s="1" t="n">
        <v>45189</v>
      </c>
      <c r="D106" t="inlineStr">
        <is>
          <t>ÖSTERGÖTLANDS LÄN</t>
        </is>
      </c>
      <c r="E106" t="inlineStr">
        <is>
          <t>VALDEMARSVIK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34234-2020</t>
        </is>
      </c>
      <c r="B107" s="1" t="n">
        <v>44029</v>
      </c>
      <c r="C107" s="1" t="n">
        <v>45189</v>
      </c>
      <c r="D107" t="inlineStr">
        <is>
          <t>ÖSTERGÖTLANDS LÄN</t>
        </is>
      </c>
      <c r="E107" t="inlineStr">
        <is>
          <t>VALDEMARSVIK</t>
        </is>
      </c>
      <c r="G107" t="n">
        <v>9.4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36812-2020</t>
        </is>
      </c>
      <c r="B108" s="1" t="n">
        <v>44053</v>
      </c>
      <c r="C108" s="1" t="n">
        <v>45189</v>
      </c>
      <c r="D108" t="inlineStr">
        <is>
          <t>ÖSTERGÖTLANDS LÄN</t>
        </is>
      </c>
      <c r="E108" t="inlineStr">
        <is>
          <t>VALDEMARSVIK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39503-2020</t>
        </is>
      </c>
      <c r="B109" s="1" t="n">
        <v>44064</v>
      </c>
      <c r="C109" s="1" t="n">
        <v>45189</v>
      </c>
      <c r="D109" t="inlineStr">
        <is>
          <t>ÖSTERGÖTLANDS LÄN</t>
        </is>
      </c>
      <c r="E109" t="inlineStr">
        <is>
          <t>VALDEMARSVIK</t>
        </is>
      </c>
      <c r="F109" t="inlineStr">
        <is>
          <t>Holmen skog AB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43793-2020</t>
        </is>
      </c>
      <c r="B110" s="1" t="n">
        <v>44082</v>
      </c>
      <c r="C110" s="1" t="n">
        <v>45189</v>
      </c>
      <c r="D110" t="inlineStr">
        <is>
          <t>ÖSTERGÖTLANDS LÄN</t>
        </is>
      </c>
      <c r="E110" t="inlineStr">
        <is>
          <t>VALDEMARSVIK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45457-2020</t>
        </is>
      </c>
      <c r="B111" s="1" t="n">
        <v>44089</v>
      </c>
      <c r="C111" s="1" t="n">
        <v>45189</v>
      </c>
      <c r="D111" t="inlineStr">
        <is>
          <t>ÖSTERGÖTLANDS LÄN</t>
        </is>
      </c>
      <c r="E111" t="inlineStr">
        <is>
          <t>VALDEMARSVIK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45482-2020</t>
        </is>
      </c>
      <c r="B112" s="1" t="n">
        <v>44089</v>
      </c>
      <c r="C112" s="1" t="n">
        <v>45189</v>
      </c>
      <c r="D112" t="inlineStr">
        <is>
          <t>ÖSTERGÖTLANDS LÄN</t>
        </is>
      </c>
      <c r="E112" t="inlineStr">
        <is>
          <t>VALDEMARSVIK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46523-2020</t>
        </is>
      </c>
      <c r="B113" s="1" t="n">
        <v>44095</v>
      </c>
      <c r="C113" s="1" t="n">
        <v>45189</v>
      </c>
      <c r="D113" t="inlineStr">
        <is>
          <t>ÖSTERGÖTLANDS LÄN</t>
        </is>
      </c>
      <c r="E113" t="inlineStr">
        <is>
          <t>VALDEMARSVIK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47421-2020</t>
        </is>
      </c>
      <c r="B114" s="1" t="n">
        <v>44097</v>
      </c>
      <c r="C114" s="1" t="n">
        <v>45189</v>
      </c>
      <c r="D114" t="inlineStr">
        <is>
          <t>ÖSTERGÖTLANDS LÄN</t>
        </is>
      </c>
      <c r="E114" t="inlineStr">
        <is>
          <t>VALDEMARSVIK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47404-2020</t>
        </is>
      </c>
      <c r="B115" s="1" t="n">
        <v>44097</v>
      </c>
      <c r="C115" s="1" t="n">
        <v>45189</v>
      </c>
      <c r="D115" t="inlineStr">
        <is>
          <t>ÖSTERGÖTLANDS LÄN</t>
        </is>
      </c>
      <c r="E115" t="inlineStr">
        <is>
          <t>VALDEMARSVIK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47418-2020</t>
        </is>
      </c>
      <c r="B116" s="1" t="n">
        <v>44097</v>
      </c>
      <c r="C116" s="1" t="n">
        <v>45189</v>
      </c>
      <c r="D116" t="inlineStr">
        <is>
          <t>ÖSTERGÖTLANDS LÄN</t>
        </is>
      </c>
      <c r="E116" t="inlineStr">
        <is>
          <t>VALDEMARSVIK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49549-2020</t>
        </is>
      </c>
      <c r="B117" s="1" t="n">
        <v>44106</v>
      </c>
      <c r="C117" s="1" t="n">
        <v>45189</v>
      </c>
      <c r="D117" t="inlineStr">
        <is>
          <t>ÖSTERGÖTLANDS LÄN</t>
        </is>
      </c>
      <c r="E117" t="inlineStr">
        <is>
          <t>VALDEMARSVIK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50853-2020</t>
        </is>
      </c>
      <c r="B118" s="1" t="n">
        <v>44111</v>
      </c>
      <c r="C118" s="1" t="n">
        <v>45189</v>
      </c>
      <c r="D118" t="inlineStr">
        <is>
          <t>ÖSTERGÖTLANDS LÄN</t>
        </is>
      </c>
      <c r="E118" t="inlineStr">
        <is>
          <t>VALDEMARSVIK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52913-2020</t>
        </is>
      </c>
      <c r="B119" s="1" t="n">
        <v>44120</v>
      </c>
      <c r="C119" s="1" t="n">
        <v>45189</v>
      </c>
      <c r="D119" t="inlineStr">
        <is>
          <t>ÖSTERGÖTLANDS LÄN</t>
        </is>
      </c>
      <c r="E119" t="inlineStr">
        <is>
          <t>VALDEMARSVIK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53455-2020</t>
        </is>
      </c>
      <c r="B120" s="1" t="n">
        <v>44123</v>
      </c>
      <c r="C120" s="1" t="n">
        <v>45189</v>
      </c>
      <c r="D120" t="inlineStr">
        <is>
          <t>ÖSTERGÖTLANDS LÄN</t>
        </is>
      </c>
      <c r="E120" t="inlineStr">
        <is>
          <t>VALDEMARSVIK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54466-2020</t>
        </is>
      </c>
      <c r="B121" s="1" t="n">
        <v>44125</v>
      </c>
      <c r="C121" s="1" t="n">
        <v>45189</v>
      </c>
      <c r="D121" t="inlineStr">
        <is>
          <t>ÖSTERGÖTLANDS LÄN</t>
        </is>
      </c>
      <c r="E121" t="inlineStr">
        <is>
          <t>VALDEMARSVIK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54360-2020</t>
        </is>
      </c>
      <c r="B122" s="1" t="n">
        <v>44126</v>
      </c>
      <c r="C122" s="1" t="n">
        <v>45189</v>
      </c>
      <c r="D122" t="inlineStr">
        <is>
          <t>ÖSTERGÖTLANDS LÄN</t>
        </is>
      </c>
      <c r="E122" t="inlineStr">
        <is>
          <t>VALDEMARSVIK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55817-2020</t>
        </is>
      </c>
      <c r="B123" s="1" t="n">
        <v>44132</v>
      </c>
      <c r="C123" s="1" t="n">
        <v>45189</v>
      </c>
      <c r="D123" t="inlineStr">
        <is>
          <t>ÖSTERGÖTLANDS LÄN</t>
        </is>
      </c>
      <c r="E123" t="inlineStr">
        <is>
          <t>VALDEMARSVIK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56189-2020</t>
        </is>
      </c>
      <c r="B124" s="1" t="n">
        <v>44133</v>
      </c>
      <c r="C124" s="1" t="n">
        <v>45189</v>
      </c>
      <c r="D124" t="inlineStr">
        <is>
          <t>ÖSTERGÖTLANDS LÄN</t>
        </is>
      </c>
      <c r="E124" t="inlineStr">
        <is>
          <t>VALDEMARSVIK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56842-2020</t>
        </is>
      </c>
      <c r="B125" s="1" t="n">
        <v>44138</v>
      </c>
      <c r="C125" s="1" t="n">
        <v>45189</v>
      </c>
      <c r="D125" t="inlineStr">
        <is>
          <t>ÖSTERGÖTLANDS LÄN</t>
        </is>
      </c>
      <c r="E125" t="inlineStr">
        <is>
          <t>VALDEMARSVIK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59835-2020</t>
        </is>
      </c>
      <c r="B126" s="1" t="n">
        <v>44151</v>
      </c>
      <c r="C126" s="1" t="n">
        <v>45189</v>
      </c>
      <c r="D126" t="inlineStr">
        <is>
          <t>ÖSTERGÖTLANDS LÄN</t>
        </is>
      </c>
      <c r="E126" t="inlineStr">
        <is>
          <t>VALDEMARSVIK</t>
        </is>
      </c>
      <c r="F126" t="inlineStr">
        <is>
          <t>Kommuner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65720-2020</t>
        </is>
      </c>
      <c r="B127" s="1" t="n">
        <v>44172</v>
      </c>
      <c r="C127" s="1" t="n">
        <v>45189</v>
      </c>
      <c r="D127" t="inlineStr">
        <is>
          <t>ÖSTERGÖTLANDS LÄN</t>
        </is>
      </c>
      <c r="E127" t="inlineStr">
        <is>
          <t>VALDEMARSVIK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65726-2020</t>
        </is>
      </c>
      <c r="B128" s="1" t="n">
        <v>44172</v>
      </c>
      <c r="C128" s="1" t="n">
        <v>45189</v>
      </c>
      <c r="D128" t="inlineStr">
        <is>
          <t>ÖSTERGÖTLANDS LÄN</t>
        </is>
      </c>
      <c r="E128" t="inlineStr">
        <is>
          <t>VALDEMARSVIK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65710-2020</t>
        </is>
      </c>
      <c r="B129" s="1" t="n">
        <v>44172</v>
      </c>
      <c r="C129" s="1" t="n">
        <v>45189</v>
      </c>
      <c r="D129" t="inlineStr">
        <is>
          <t>ÖSTERGÖTLANDS LÄN</t>
        </is>
      </c>
      <c r="E129" t="inlineStr">
        <is>
          <t>VALDEMARSVIK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66180-2020</t>
        </is>
      </c>
      <c r="B130" s="1" t="n">
        <v>44174</v>
      </c>
      <c r="C130" s="1" t="n">
        <v>45189</v>
      </c>
      <c r="D130" t="inlineStr">
        <is>
          <t>ÖSTERGÖTLANDS LÄN</t>
        </is>
      </c>
      <c r="E130" t="inlineStr">
        <is>
          <t>VALDEMARSVIK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66182-2020</t>
        </is>
      </c>
      <c r="B131" s="1" t="n">
        <v>44174</v>
      </c>
      <c r="C131" s="1" t="n">
        <v>45189</v>
      </c>
      <c r="D131" t="inlineStr">
        <is>
          <t>ÖSTERGÖTLANDS LÄN</t>
        </is>
      </c>
      <c r="E131" t="inlineStr">
        <is>
          <t>VALDEMARSVIK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65722-2020</t>
        </is>
      </c>
      <c r="B132" s="1" t="n">
        <v>44174</v>
      </c>
      <c r="C132" s="1" t="n">
        <v>45189</v>
      </c>
      <c r="D132" t="inlineStr">
        <is>
          <t>ÖSTERGÖTLANDS LÄN</t>
        </is>
      </c>
      <c r="E132" t="inlineStr">
        <is>
          <t>VALDEMARSVIK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65727-2020</t>
        </is>
      </c>
      <c r="B133" s="1" t="n">
        <v>44174</v>
      </c>
      <c r="C133" s="1" t="n">
        <v>45189</v>
      </c>
      <c r="D133" t="inlineStr">
        <is>
          <t>ÖSTERGÖTLANDS LÄN</t>
        </is>
      </c>
      <c r="E133" t="inlineStr">
        <is>
          <t>VALDEMARSVIK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65741-2020</t>
        </is>
      </c>
      <c r="B134" s="1" t="n">
        <v>44174</v>
      </c>
      <c r="C134" s="1" t="n">
        <v>45189</v>
      </c>
      <c r="D134" t="inlineStr">
        <is>
          <t>ÖSTERGÖTLANDS LÄN</t>
        </is>
      </c>
      <c r="E134" t="inlineStr">
        <is>
          <t>VALDEMARSVIK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67492-2020</t>
        </is>
      </c>
      <c r="B135" s="1" t="n">
        <v>44181</v>
      </c>
      <c r="C135" s="1" t="n">
        <v>45189</v>
      </c>
      <c r="D135" t="inlineStr">
        <is>
          <t>ÖSTERGÖTLANDS LÄN</t>
        </is>
      </c>
      <c r="E135" t="inlineStr">
        <is>
          <t>VALDEMARSVIK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67502-2020</t>
        </is>
      </c>
      <c r="B136" s="1" t="n">
        <v>44181</v>
      </c>
      <c r="C136" s="1" t="n">
        <v>45189</v>
      </c>
      <c r="D136" t="inlineStr">
        <is>
          <t>ÖSTERGÖTLANDS LÄN</t>
        </is>
      </c>
      <c r="E136" t="inlineStr">
        <is>
          <t>VALDEMARSVIK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67525-2020</t>
        </is>
      </c>
      <c r="B137" s="1" t="n">
        <v>44181</v>
      </c>
      <c r="C137" s="1" t="n">
        <v>45189</v>
      </c>
      <c r="D137" t="inlineStr">
        <is>
          <t>ÖSTERGÖTLANDS LÄN</t>
        </is>
      </c>
      <c r="E137" t="inlineStr">
        <is>
          <t>VALDEMARSVIK</t>
        </is>
      </c>
      <c r="G137" t="n">
        <v>20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507-2021</t>
        </is>
      </c>
      <c r="B138" s="1" t="n">
        <v>44203</v>
      </c>
      <c r="C138" s="1" t="n">
        <v>45189</v>
      </c>
      <c r="D138" t="inlineStr">
        <is>
          <t>ÖSTERGÖTLANDS LÄN</t>
        </is>
      </c>
      <c r="E138" t="inlineStr">
        <is>
          <t>VALDEMARSVIK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4020-2021</t>
        </is>
      </c>
      <c r="B139" s="1" t="n">
        <v>44222</v>
      </c>
      <c r="C139" s="1" t="n">
        <v>45189</v>
      </c>
      <c r="D139" t="inlineStr">
        <is>
          <t>ÖSTERGÖTLANDS LÄN</t>
        </is>
      </c>
      <c r="E139" t="inlineStr">
        <is>
          <t>VALDEMARSVIK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8238-2021</t>
        </is>
      </c>
      <c r="B140" s="1" t="n">
        <v>44244</v>
      </c>
      <c r="C140" s="1" t="n">
        <v>45189</v>
      </c>
      <c r="D140" t="inlineStr">
        <is>
          <t>ÖSTERGÖTLANDS LÄN</t>
        </is>
      </c>
      <c r="E140" t="inlineStr">
        <is>
          <t>VALDEMARSVIK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10050-2021</t>
        </is>
      </c>
      <c r="B141" s="1" t="n">
        <v>44256</v>
      </c>
      <c r="C141" s="1" t="n">
        <v>45189</v>
      </c>
      <c r="D141" t="inlineStr">
        <is>
          <t>ÖSTERGÖTLANDS LÄN</t>
        </is>
      </c>
      <c r="E141" t="inlineStr">
        <is>
          <t>VALDEMARSVIK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13419-2021</t>
        </is>
      </c>
      <c r="B142" s="1" t="n">
        <v>44273</v>
      </c>
      <c r="C142" s="1" t="n">
        <v>45189</v>
      </c>
      <c r="D142" t="inlineStr">
        <is>
          <t>ÖSTERGÖTLANDS LÄN</t>
        </is>
      </c>
      <c r="E142" t="inlineStr">
        <is>
          <t>VALDEMARSVIK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16057-2021</t>
        </is>
      </c>
      <c r="B143" s="1" t="n">
        <v>44287</v>
      </c>
      <c r="C143" s="1" t="n">
        <v>45189</v>
      </c>
      <c r="D143" t="inlineStr">
        <is>
          <t>ÖSTERGÖTLANDS LÄN</t>
        </is>
      </c>
      <c r="E143" t="inlineStr">
        <is>
          <t>VALDEMARSVIK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19050-2021</t>
        </is>
      </c>
      <c r="B144" s="1" t="n">
        <v>44308</v>
      </c>
      <c r="C144" s="1" t="n">
        <v>45189</v>
      </c>
      <c r="D144" t="inlineStr">
        <is>
          <t>ÖSTERGÖTLANDS LÄN</t>
        </is>
      </c>
      <c r="E144" t="inlineStr">
        <is>
          <t>VALDEMARSVIK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20171-2021</t>
        </is>
      </c>
      <c r="B145" s="1" t="n">
        <v>44314</v>
      </c>
      <c r="C145" s="1" t="n">
        <v>45189</v>
      </c>
      <c r="D145" t="inlineStr">
        <is>
          <t>ÖSTERGÖTLANDS LÄN</t>
        </is>
      </c>
      <c r="E145" t="inlineStr">
        <is>
          <t>VALDEMARSVIK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20534-2021</t>
        </is>
      </c>
      <c r="B146" s="1" t="n">
        <v>44315</v>
      </c>
      <c r="C146" s="1" t="n">
        <v>45189</v>
      </c>
      <c r="D146" t="inlineStr">
        <is>
          <t>ÖSTERGÖTLANDS LÄN</t>
        </is>
      </c>
      <c r="E146" t="inlineStr">
        <is>
          <t>VALDEMARSVIK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21371-2021</t>
        </is>
      </c>
      <c r="B147" s="1" t="n">
        <v>44321</v>
      </c>
      <c r="C147" s="1" t="n">
        <v>45189</v>
      </c>
      <c r="D147" t="inlineStr">
        <is>
          <t>ÖSTERGÖTLANDS LÄN</t>
        </is>
      </c>
      <c r="E147" t="inlineStr">
        <is>
          <t>VALDEMARSVIK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21874-2021</t>
        </is>
      </c>
      <c r="B148" s="1" t="n">
        <v>44322</v>
      </c>
      <c r="C148" s="1" t="n">
        <v>45189</v>
      </c>
      <c r="D148" t="inlineStr">
        <is>
          <t>ÖSTERGÖTLANDS LÄN</t>
        </is>
      </c>
      <c r="E148" t="inlineStr">
        <is>
          <t>VALDEMARSVIK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22453-2021</t>
        </is>
      </c>
      <c r="B149" s="1" t="n">
        <v>44326</v>
      </c>
      <c r="C149" s="1" t="n">
        <v>45189</v>
      </c>
      <c r="D149" t="inlineStr">
        <is>
          <t>ÖSTERGÖTLANDS LÄN</t>
        </is>
      </c>
      <c r="E149" t="inlineStr">
        <is>
          <t>VALDEMARSVIK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27937-2021</t>
        </is>
      </c>
      <c r="B150" s="1" t="n">
        <v>44354</v>
      </c>
      <c r="C150" s="1" t="n">
        <v>45189</v>
      </c>
      <c r="D150" t="inlineStr">
        <is>
          <t>ÖSTERGÖTLANDS LÄN</t>
        </is>
      </c>
      <c r="E150" t="inlineStr">
        <is>
          <t>VALDEMARSVIK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28059-2021</t>
        </is>
      </c>
      <c r="B151" s="1" t="n">
        <v>44355</v>
      </c>
      <c r="C151" s="1" t="n">
        <v>45189</v>
      </c>
      <c r="D151" t="inlineStr">
        <is>
          <t>ÖSTERGÖTLANDS LÄN</t>
        </is>
      </c>
      <c r="E151" t="inlineStr">
        <is>
          <t>VALDEMARSVIK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28769-2021</t>
        </is>
      </c>
      <c r="B152" s="1" t="n">
        <v>44357</v>
      </c>
      <c r="C152" s="1" t="n">
        <v>45189</v>
      </c>
      <c r="D152" t="inlineStr">
        <is>
          <t>ÖSTERGÖTLANDS LÄN</t>
        </is>
      </c>
      <c r="E152" t="inlineStr">
        <is>
          <t>VALDEMARSVIK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29946-2021</t>
        </is>
      </c>
      <c r="B153" s="1" t="n">
        <v>44362</v>
      </c>
      <c r="C153" s="1" t="n">
        <v>45189</v>
      </c>
      <c r="D153" t="inlineStr">
        <is>
          <t>ÖSTERGÖTLANDS LÄN</t>
        </is>
      </c>
      <c r="E153" t="inlineStr">
        <is>
          <t>VALDEMARSVIK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32571-2021</t>
        </is>
      </c>
      <c r="B154" s="1" t="n">
        <v>44371</v>
      </c>
      <c r="C154" s="1" t="n">
        <v>45189</v>
      </c>
      <c r="D154" t="inlineStr">
        <is>
          <t>ÖSTERGÖTLANDS LÄN</t>
        </is>
      </c>
      <c r="E154" t="inlineStr">
        <is>
          <t>VALDEMARSVIK</t>
        </is>
      </c>
      <c r="F154" t="inlineStr">
        <is>
          <t>Övriga Aktiebolag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33868-2021</t>
        </is>
      </c>
      <c r="B155" s="1" t="n">
        <v>44378</v>
      </c>
      <c r="C155" s="1" t="n">
        <v>45189</v>
      </c>
      <c r="D155" t="inlineStr">
        <is>
          <t>ÖSTERGÖTLANDS LÄN</t>
        </is>
      </c>
      <c r="E155" t="inlineStr">
        <is>
          <t>VALDEMARSVIK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38796-2021</t>
        </is>
      </c>
      <c r="B156" s="1" t="n">
        <v>44410</v>
      </c>
      <c r="C156" s="1" t="n">
        <v>45189</v>
      </c>
      <c r="D156" t="inlineStr">
        <is>
          <t>ÖSTERGÖTLANDS LÄN</t>
        </is>
      </c>
      <c r="E156" t="inlineStr">
        <is>
          <t>VALDEMARSVIK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39864-2021</t>
        </is>
      </c>
      <c r="B157" s="1" t="n">
        <v>44417</v>
      </c>
      <c r="C157" s="1" t="n">
        <v>45189</v>
      </c>
      <c r="D157" t="inlineStr">
        <is>
          <t>ÖSTERGÖTLANDS LÄN</t>
        </is>
      </c>
      <c r="E157" t="inlineStr">
        <is>
          <t>VALDEMARSVIK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39961-2021</t>
        </is>
      </c>
      <c r="B158" s="1" t="n">
        <v>44417</v>
      </c>
      <c r="C158" s="1" t="n">
        <v>45189</v>
      </c>
      <c r="D158" t="inlineStr">
        <is>
          <t>ÖSTERGÖTLANDS LÄN</t>
        </is>
      </c>
      <c r="E158" t="inlineStr">
        <is>
          <t>VALDEMARSVIK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39867-2021</t>
        </is>
      </c>
      <c r="B159" s="1" t="n">
        <v>44417</v>
      </c>
      <c r="C159" s="1" t="n">
        <v>45189</v>
      </c>
      <c r="D159" t="inlineStr">
        <is>
          <t>ÖSTERGÖTLANDS LÄN</t>
        </is>
      </c>
      <c r="E159" t="inlineStr">
        <is>
          <t>VALDEMARSVIK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39957-2021</t>
        </is>
      </c>
      <c r="B160" s="1" t="n">
        <v>44417</v>
      </c>
      <c r="C160" s="1" t="n">
        <v>45189</v>
      </c>
      <c r="D160" t="inlineStr">
        <is>
          <t>ÖSTERGÖTLANDS LÄN</t>
        </is>
      </c>
      <c r="E160" t="inlineStr">
        <is>
          <t>VALDEMARSVIK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39965-2021</t>
        </is>
      </c>
      <c r="B161" s="1" t="n">
        <v>44417</v>
      </c>
      <c r="C161" s="1" t="n">
        <v>45189</v>
      </c>
      <c r="D161" t="inlineStr">
        <is>
          <t>ÖSTERGÖTLANDS LÄN</t>
        </is>
      </c>
      <c r="E161" t="inlineStr">
        <is>
          <t>VALDEMARSVIK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40434-2021</t>
        </is>
      </c>
      <c r="B162" s="1" t="n">
        <v>44419</v>
      </c>
      <c r="C162" s="1" t="n">
        <v>45189</v>
      </c>
      <c r="D162" t="inlineStr">
        <is>
          <t>ÖSTERGÖTLANDS LÄN</t>
        </is>
      </c>
      <c r="E162" t="inlineStr">
        <is>
          <t>VALDEMARSVIK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44060-2021</t>
        </is>
      </c>
      <c r="B163" s="1" t="n">
        <v>44434</v>
      </c>
      <c r="C163" s="1" t="n">
        <v>45189</v>
      </c>
      <c r="D163" t="inlineStr">
        <is>
          <t>ÖSTERGÖTLANDS LÄN</t>
        </is>
      </c>
      <c r="E163" t="inlineStr">
        <is>
          <t>VALDEMARSVIK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49303-2021</t>
        </is>
      </c>
      <c r="B164" s="1" t="n">
        <v>44454</v>
      </c>
      <c r="C164" s="1" t="n">
        <v>45189</v>
      </c>
      <c r="D164" t="inlineStr">
        <is>
          <t>ÖSTERGÖTLANDS LÄN</t>
        </is>
      </c>
      <c r="E164" t="inlineStr">
        <is>
          <t>VALDEMARSVIK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49299-2021</t>
        </is>
      </c>
      <c r="B165" s="1" t="n">
        <v>44454</v>
      </c>
      <c r="C165" s="1" t="n">
        <v>45189</v>
      </c>
      <c r="D165" t="inlineStr">
        <is>
          <t>ÖSTERGÖTLANDS LÄN</t>
        </is>
      </c>
      <c r="E165" t="inlineStr">
        <is>
          <t>VALDEMARSVIK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53785-2021</t>
        </is>
      </c>
      <c r="B166" s="1" t="n">
        <v>44463</v>
      </c>
      <c r="C166" s="1" t="n">
        <v>45189</v>
      </c>
      <c r="D166" t="inlineStr">
        <is>
          <t>ÖSTERGÖTLANDS LÄN</t>
        </is>
      </c>
      <c r="E166" t="inlineStr">
        <is>
          <t>VALDEMARSVIK</t>
        </is>
      </c>
      <c r="F166" t="inlineStr">
        <is>
          <t>Övriga Aktiebolag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53782-2021</t>
        </is>
      </c>
      <c r="B167" s="1" t="n">
        <v>44463</v>
      </c>
      <c r="C167" s="1" t="n">
        <v>45189</v>
      </c>
      <c r="D167" t="inlineStr">
        <is>
          <t>ÖSTERGÖTLANDS LÄN</t>
        </is>
      </c>
      <c r="E167" t="inlineStr">
        <is>
          <t>VALDEMARSVIK</t>
        </is>
      </c>
      <c r="F167" t="inlineStr">
        <is>
          <t>Övriga Aktiebolag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52223-2021</t>
        </is>
      </c>
      <c r="B168" s="1" t="n">
        <v>44463</v>
      </c>
      <c r="C168" s="1" t="n">
        <v>45189</v>
      </c>
      <c r="D168" t="inlineStr">
        <is>
          <t>ÖSTERGÖTLANDS LÄN</t>
        </is>
      </c>
      <c r="E168" t="inlineStr">
        <is>
          <t>VALDEMARSVIK</t>
        </is>
      </c>
      <c r="F168" t="inlineStr">
        <is>
          <t>Övriga Aktiebolag</t>
        </is>
      </c>
      <c r="G168" t="n">
        <v>10.8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53786-2021</t>
        </is>
      </c>
      <c r="B169" s="1" t="n">
        <v>44463</v>
      </c>
      <c r="C169" s="1" t="n">
        <v>45189</v>
      </c>
      <c r="D169" t="inlineStr">
        <is>
          <t>ÖSTERGÖTLANDS LÄN</t>
        </is>
      </c>
      <c r="E169" t="inlineStr">
        <is>
          <t>VALDEMARSVIK</t>
        </is>
      </c>
      <c r="F169" t="inlineStr">
        <is>
          <t>Övriga Aktiebolag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58100-2021</t>
        </is>
      </c>
      <c r="B170" s="1" t="n">
        <v>44487</v>
      </c>
      <c r="C170" s="1" t="n">
        <v>45189</v>
      </c>
      <c r="D170" t="inlineStr">
        <is>
          <t>ÖSTERGÖTLANDS LÄN</t>
        </is>
      </c>
      <c r="E170" t="inlineStr">
        <is>
          <t>VALDEMARSVIK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65890-2021</t>
        </is>
      </c>
      <c r="B171" s="1" t="n">
        <v>44517</v>
      </c>
      <c r="C171" s="1" t="n">
        <v>45189</v>
      </c>
      <c r="D171" t="inlineStr">
        <is>
          <t>ÖSTERGÖTLANDS LÄN</t>
        </is>
      </c>
      <c r="E171" t="inlineStr">
        <is>
          <t>VALDEMARSVIK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66424-2021</t>
        </is>
      </c>
      <c r="B172" s="1" t="n">
        <v>44518</v>
      </c>
      <c r="C172" s="1" t="n">
        <v>45189</v>
      </c>
      <c r="D172" t="inlineStr">
        <is>
          <t>ÖSTERGÖTLANDS LÄN</t>
        </is>
      </c>
      <c r="E172" t="inlineStr">
        <is>
          <t>VALDEMARSVIK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66429-2021</t>
        </is>
      </c>
      <c r="B173" s="1" t="n">
        <v>44518</v>
      </c>
      <c r="C173" s="1" t="n">
        <v>45189</v>
      </c>
      <c r="D173" t="inlineStr">
        <is>
          <t>ÖSTERGÖTLANDS LÄN</t>
        </is>
      </c>
      <c r="E173" t="inlineStr">
        <is>
          <t>VALDEMARSVIK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69261-2021</t>
        </is>
      </c>
      <c r="B174" s="1" t="n">
        <v>44531</v>
      </c>
      <c r="C174" s="1" t="n">
        <v>45189</v>
      </c>
      <c r="D174" t="inlineStr">
        <is>
          <t>ÖSTERGÖTLANDS LÄN</t>
        </is>
      </c>
      <c r="E174" t="inlineStr">
        <is>
          <t>VALDEMARSVIK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70314-2021</t>
        </is>
      </c>
      <c r="B175" s="1" t="n">
        <v>44536</v>
      </c>
      <c r="C175" s="1" t="n">
        <v>45189</v>
      </c>
      <c r="D175" t="inlineStr">
        <is>
          <t>ÖSTERGÖTLANDS LÄN</t>
        </is>
      </c>
      <c r="E175" t="inlineStr">
        <is>
          <t>VALDEMARSVIK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1606-2022</t>
        </is>
      </c>
      <c r="B176" s="1" t="n">
        <v>44573</v>
      </c>
      <c r="C176" s="1" t="n">
        <v>45189</v>
      </c>
      <c r="D176" t="inlineStr">
        <is>
          <t>ÖSTERGÖTLANDS LÄN</t>
        </is>
      </c>
      <c r="E176" t="inlineStr">
        <is>
          <t>VALDEMARSVIK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1424-2022</t>
        </is>
      </c>
      <c r="B177" s="1" t="n">
        <v>44573</v>
      </c>
      <c r="C177" s="1" t="n">
        <v>45189</v>
      </c>
      <c r="D177" t="inlineStr">
        <is>
          <t>ÖSTERGÖTLANDS LÄN</t>
        </is>
      </c>
      <c r="E177" t="inlineStr">
        <is>
          <t>VALDEMARSVIK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1543-2022</t>
        </is>
      </c>
      <c r="B178" s="1" t="n">
        <v>44573</v>
      </c>
      <c r="C178" s="1" t="n">
        <v>45189</v>
      </c>
      <c r="D178" t="inlineStr">
        <is>
          <t>ÖSTERGÖTLANDS LÄN</t>
        </is>
      </c>
      <c r="E178" t="inlineStr">
        <is>
          <t>VALDEMARSVIK</t>
        </is>
      </c>
      <c r="G178" t="n">
        <v>6.5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1596-2022</t>
        </is>
      </c>
      <c r="B179" s="1" t="n">
        <v>44573</v>
      </c>
      <c r="C179" s="1" t="n">
        <v>45189</v>
      </c>
      <c r="D179" t="inlineStr">
        <is>
          <t>ÖSTERGÖTLANDS LÄN</t>
        </is>
      </c>
      <c r="E179" t="inlineStr">
        <is>
          <t>VALDEMARSVIK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1423-2022</t>
        </is>
      </c>
      <c r="B180" s="1" t="n">
        <v>44573</v>
      </c>
      <c r="C180" s="1" t="n">
        <v>45189</v>
      </c>
      <c r="D180" t="inlineStr">
        <is>
          <t>ÖSTERGÖTLANDS LÄN</t>
        </is>
      </c>
      <c r="E180" t="inlineStr">
        <is>
          <t>VALDEMARSVIK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1974-2022</t>
        </is>
      </c>
      <c r="B181" s="1" t="n">
        <v>44575</v>
      </c>
      <c r="C181" s="1" t="n">
        <v>45189</v>
      </c>
      <c r="D181" t="inlineStr">
        <is>
          <t>ÖSTERGÖTLANDS LÄN</t>
        </is>
      </c>
      <c r="E181" t="inlineStr">
        <is>
          <t>VALDEMARSVIK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3312-2022</t>
        </is>
      </c>
      <c r="B182" s="1" t="n">
        <v>44585</v>
      </c>
      <c r="C182" s="1" t="n">
        <v>45189</v>
      </c>
      <c r="D182" t="inlineStr">
        <is>
          <t>ÖSTERGÖTLANDS LÄN</t>
        </is>
      </c>
      <c r="E182" t="inlineStr">
        <is>
          <t>VALDEMARSVIK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3533-2022</t>
        </is>
      </c>
      <c r="B183" s="1" t="n">
        <v>44585</v>
      </c>
      <c r="C183" s="1" t="n">
        <v>45189</v>
      </c>
      <c r="D183" t="inlineStr">
        <is>
          <t>ÖSTERGÖTLANDS LÄN</t>
        </is>
      </c>
      <c r="E183" t="inlineStr">
        <is>
          <t>VALDEMARSVIK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3894-2022</t>
        </is>
      </c>
      <c r="B184" s="1" t="n">
        <v>44587</v>
      </c>
      <c r="C184" s="1" t="n">
        <v>45189</v>
      </c>
      <c r="D184" t="inlineStr">
        <is>
          <t>ÖSTERGÖTLANDS LÄN</t>
        </is>
      </c>
      <c r="E184" t="inlineStr">
        <is>
          <t>VALDEMARSVIK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4027-2022</t>
        </is>
      </c>
      <c r="B185" s="1" t="n">
        <v>44587</v>
      </c>
      <c r="C185" s="1" t="n">
        <v>45189</v>
      </c>
      <c r="D185" t="inlineStr">
        <is>
          <t>ÖSTERGÖTLANDS LÄN</t>
        </is>
      </c>
      <c r="E185" t="inlineStr">
        <is>
          <t>VALDEMARSVIK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4927-2022</t>
        </is>
      </c>
      <c r="B186" s="1" t="n">
        <v>44593</v>
      </c>
      <c r="C186" s="1" t="n">
        <v>45189</v>
      </c>
      <c r="D186" t="inlineStr">
        <is>
          <t>ÖSTERGÖTLANDS LÄN</t>
        </is>
      </c>
      <c r="E186" t="inlineStr">
        <is>
          <t>VALDEMARSVIK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4946-2022</t>
        </is>
      </c>
      <c r="B187" s="1" t="n">
        <v>44593</v>
      </c>
      <c r="C187" s="1" t="n">
        <v>45189</v>
      </c>
      <c r="D187" t="inlineStr">
        <is>
          <t>ÖSTERGÖTLANDS LÄN</t>
        </is>
      </c>
      <c r="E187" t="inlineStr">
        <is>
          <t>VALDEMARSVIK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6996-2022</t>
        </is>
      </c>
      <c r="B188" s="1" t="n">
        <v>44603</v>
      </c>
      <c r="C188" s="1" t="n">
        <v>45189</v>
      </c>
      <c r="D188" t="inlineStr">
        <is>
          <t>ÖSTERGÖTLANDS LÄN</t>
        </is>
      </c>
      <c r="E188" t="inlineStr">
        <is>
          <t>VALDEMARSVIK</t>
        </is>
      </c>
      <c r="F188" t="inlineStr">
        <is>
          <t>Övriga Aktiebolag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8717-2022</t>
        </is>
      </c>
      <c r="B189" s="1" t="n">
        <v>44613</v>
      </c>
      <c r="C189" s="1" t="n">
        <v>45189</v>
      </c>
      <c r="D189" t="inlineStr">
        <is>
          <t>ÖSTERGÖTLANDS LÄN</t>
        </is>
      </c>
      <c r="E189" t="inlineStr">
        <is>
          <t>VALDEMARSVIK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11252-2022</t>
        </is>
      </c>
      <c r="B190" s="1" t="n">
        <v>44629</v>
      </c>
      <c r="C190" s="1" t="n">
        <v>45189</v>
      </c>
      <c r="D190" t="inlineStr">
        <is>
          <t>ÖSTERGÖTLANDS LÄN</t>
        </is>
      </c>
      <c r="E190" t="inlineStr">
        <is>
          <t>VALDEMARSVIK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12094-2022</t>
        </is>
      </c>
      <c r="B191" s="1" t="n">
        <v>44636</v>
      </c>
      <c r="C191" s="1" t="n">
        <v>45189</v>
      </c>
      <c r="D191" t="inlineStr">
        <is>
          <t>ÖSTERGÖTLANDS LÄN</t>
        </is>
      </c>
      <c r="E191" t="inlineStr">
        <is>
          <t>VALDEMARSVIK</t>
        </is>
      </c>
      <c r="G191" t="n">
        <v>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13889-2022</t>
        </is>
      </c>
      <c r="B192" s="1" t="n">
        <v>44650</v>
      </c>
      <c r="C192" s="1" t="n">
        <v>45189</v>
      </c>
      <c r="D192" t="inlineStr">
        <is>
          <t>ÖSTERGÖTLANDS LÄN</t>
        </is>
      </c>
      <c r="E192" t="inlineStr">
        <is>
          <t>VALDEMARSVIK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14004-2022</t>
        </is>
      </c>
      <c r="B193" s="1" t="n">
        <v>44650</v>
      </c>
      <c r="C193" s="1" t="n">
        <v>45189</v>
      </c>
      <c r="D193" t="inlineStr">
        <is>
          <t>ÖSTERGÖTLANDS LÄN</t>
        </is>
      </c>
      <c r="E193" t="inlineStr">
        <is>
          <t>VALDEMARSVIK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14518-2022</t>
        </is>
      </c>
      <c r="B194" s="1" t="n">
        <v>44656</v>
      </c>
      <c r="C194" s="1" t="n">
        <v>45189</v>
      </c>
      <c r="D194" t="inlineStr">
        <is>
          <t>ÖSTERGÖTLANDS LÄN</t>
        </is>
      </c>
      <c r="E194" t="inlineStr">
        <is>
          <t>VALDEMARSVIK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15115-2022</t>
        </is>
      </c>
      <c r="B195" s="1" t="n">
        <v>44658</v>
      </c>
      <c r="C195" s="1" t="n">
        <v>45189</v>
      </c>
      <c r="D195" t="inlineStr">
        <is>
          <t>ÖSTERGÖTLANDS LÄN</t>
        </is>
      </c>
      <c r="E195" t="inlineStr">
        <is>
          <t>VALDEMARSVIK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15113-2022</t>
        </is>
      </c>
      <c r="B196" s="1" t="n">
        <v>44658</v>
      </c>
      <c r="C196" s="1" t="n">
        <v>45189</v>
      </c>
      <c r="D196" t="inlineStr">
        <is>
          <t>ÖSTERGÖTLANDS LÄN</t>
        </is>
      </c>
      <c r="E196" t="inlineStr">
        <is>
          <t>VALDEMARSVIK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18684-2022</t>
        </is>
      </c>
      <c r="B197" s="1" t="n">
        <v>44687</v>
      </c>
      <c r="C197" s="1" t="n">
        <v>45189</v>
      </c>
      <c r="D197" t="inlineStr">
        <is>
          <t>ÖSTERGÖTLANDS LÄN</t>
        </is>
      </c>
      <c r="E197" t="inlineStr">
        <is>
          <t>VALDEMARSVIK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18961-2022</t>
        </is>
      </c>
      <c r="B198" s="1" t="n">
        <v>44690</v>
      </c>
      <c r="C198" s="1" t="n">
        <v>45189</v>
      </c>
      <c r="D198" t="inlineStr">
        <is>
          <t>ÖSTERGÖTLANDS LÄN</t>
        </is>
      </c>
      <c r="E198" t="inlineStr">
        <is>
          <t>VALDEMARSVIK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22311-2022</t>
        </is>
      </c>
      <c r="B199" s="1" t="n">
        <v>44712</v>
      </c>
      <c r="C199" s="1" t="n">
        <v>45189</v>
      </c>
      <c r="D199" t="inlineStr">
        <is>
          <t>ÖSTERGÖTLANDS LÄN</t>
        </is>
      </c>
      <c r="E199" t="inlineStr">
        <is>
          <t>VALDEMARSVIK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23827-2022</t>
        </is>
      </c>
      <c r="B200" s="1" t="n">
        <v>44722</v>
      </c>
      <c r="C200" s="1" t="n">
        <v>45189</v>
      </c>
      <c r="D200" t="inlineStr">
        <is>
          <t>ÖSTERGÖTLANDS LÄN</t>
        </is>
      </c>
      <c r="E200" t="inlineStr">
        <is>
          <t>VALDEMARSVIK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24234-2022</t>
        </is>
      </c>
      <c r="B201" s="1" t="n">
        <v>44725</v>
      </c>
      <c r="C201" s="1" t="n">
        <v>45189</v>
      </c>
      <c r="D201" t="inlineStr">
        <is>
          <t>ÖSTERGÖTLANDS LÄN</t>
        </is>
      </c>
      <c r="E201" t="inlineStr">
        <is>
          <t>VALDEMARSVIK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24350-2022</t>
        </is>
      </c>
      <c r="B202" s="1" t="n">
        <v>44726</v>
      </c>
      <c r="C202" s="1" t="n">
        <v>45189</v>
      </c>
      <c r="D202" t="inlineStr">
        <is>
          <t>ÖSTERGÖTLANDS LÄN</t>
        </is>
      </c>
      <c r="E202" t="inlineStr">
        <is>
          <t>VALDEMARSVIK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24972-2022</t>
        </is>
      </c>
      <c r="B203" s="1" t="n">
        <v>44728</v>
      </c>
      <c r="C203" s="1" t="n">
        <v>45189</v>
      </c>
      <c r="D203" t="inlineStr">
        <is>
          <t>ÖSTERGÖTLANDS LÄN</t>
        </is>
      </c>
      <c r="E203" t="inlineStr">
        <is>
          <t>VALDEMARSVIK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28997-2022</t>
        </is>
      </c>
      <c r="B204" s="1" t="n">
        <v>44749</v>
      </c>
      <c r="C204" s="1" t="n">
        <v>45189</v>
      </c>
      <c r="D204" t="inlineStr">
        <is>
          <t>ÖSTERGÖTLANDS LÄN</t>
        </is>
      </c>
      <c r="E204" t="inlineStr">
        <is>
          <t>VALDEMARSVIK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29381-2022</t>
        </is>
      </c>
      <c r="B205" s="1" t="n">
        <v>44753</v>
      </c>
      <c r="C205" s="1" t="n">
        <v>45189</v>
      </c>
      <c r="D205" t="inlineStr">
        <is>
          <t>ÖSTERGÖTLANDS LÄN</t>
        </is>
      </c>
      <c r="E205" t="inlineStr">
        <is>
          <t>VALDEMARSVIK</t>
        </is>
      </c>
      <c r="G205" t="n">
        <v>21.5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29424-2022</t>
        </is>
      </c>
      <c r="B206" s="1" t="n">
        <v>44753</v>
      </c>
      <c r="C206" s="1" t="n">
        <v>45189</v>
      </c>
      <c r="D206" t="inlineStr">
        <is>
          <t>ÖSTERGÖTLANDS LÄN</t>
        </is>
      </c>
      <c r="E206" t="inlineStr">
        <is>
          <t>VALDEMARSVIK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35651-2022</t>
        </is>
      </c>
      <c r="B207" s="1" t="n">
        <v>44799</v>
      </c>
      <c r="C207" s="1" t="n">
        <v>45189</v>
      </c>
      <c r="D207" t="inlineStr">
        <is>
          <t>ÖSTERGÖTLANDS LÄN</t>
        </is>
      </c>
      <c r="E207" t="inlineStr">
        <is>
          <t>VALDEMARSVIK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35655-2022</t>
        </is>
      </c>
      <c r="B208" s="1" t="n">
        <v>44799</v>
      </c>
      <c r="C208" s="1" t="n">
        <v>45189</v>
      </c>
      <c r="D208" t="inlineStr">
        <is>
          <t>ÖSTERGÖTLANDS LÄN</t>
        </is>
      </c>
      <c r="E208" t="inlineStr">
        <is>
          <t>VALDEMARSVIK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36790-2022</t>
        </is>
      </c>
      <c r="B209" s="1" t="n">
        <v>44805</v>
      </c>
      <c r="C209" s="1" t="n">
        <v>45189</v>
      </c>
      <c r="D209" t="inlineStr">
        <is>
          <t>ÖSTERGÖTLANDS LÄN</t>
        </is>
      </c>
      <c r="E209" t="inlineStr">
        <is>
          <t>VALDEMARSVIK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36785-2022</t>
        </is>
      </c>
      <c r="B210" s="1" t="n">
        <v>44805</v>
      </c>
      <c r="C210" s="1" t="n">
        <v>45189</v>
      </c>
      <c r="D210" t="inlineStr">
        <is>
          <t>ÖSTERGÖTLANDS LÄN</t>
        </is>
      </c>
      <c r="E210" t="inlineStr">
        <is>
          <t>VALDEMARSVIK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42401-2022</t>
        </is>
      </c>
      <c r="B211" s="1" t="n">
        <v>44830</v>
      </c>
      <c r="C211" s="1" t="n">
        <v>45189</v>
      </c>
      <c r="D211" t="inlineStr">
        <is>
          <t>ÖSTERGÖTLANDS LÄN</t>
        </is>
      </c>
      <c r="E211" t="inlineStr">
        <is>
          <t>VALDEMARSVIK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43225-2022</t>
        </is>
      </c>
      <c r="B212" s="1" t="n">
        <v>44833</v>
      </c>
      <c r="C212" s="1" t="n">
        <v>45189</v>
      </c>
      <c r="D212" t="inlineStr">
        <is>
          <t>ÖSTERGÖTLANDS LÄN</t>
        </is>
      </c>
      <c r="E212" t="inlineStr">
        <is>
          <t>VALDEMARSVIK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47219-2022</t>
        </is>
      </c>
      <c r="B213" s="1" t="n">
        <v>44852</v>
      </c>
      <c r="C213" s="1" t="n">
        <v>45189</v>
      </c>
      <c r="D213" t="inlineStr">
        <is>
          <t>ÖSTERGÖTLANDS LÄN</t>
        </is>
      </c>
      <c r="E213" t="inlineStr">
        <is>
          <t>VALDEMARSVIK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47632-2022</t>
        </is>
      </c>
      <c r="B214" s="1" t="n">
        <v>44852</v>
      </c>
      <c r="C214" s="1" t="n">
        <v>45189</v>
      </c>
      <c r="D214" t="inlineStr">
        <is>
          <t>ÖSTERGÖTLANDS LÄN</t>
        </is>
      </c>
      <c r="E214" t="inlineStr">
        <is>
          <t>VALDEMARSVIK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48421-2022</t>
        </is>
      </c>
      <c r="B215" s="1" t="n">
        <v>44854</v>
      </c>
      <c r="C215" s="1" t="n">
        <v>45189</v>
      </c>
      <c r="D215" t="inlineStr">
        <is>
          <t>ÖSTERGÖTLANDS LÄN</t>
        </is>
      </c>
      <c r="E215" t="inlineStr">
        <is>
          <t>VALDEMARSVIK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48409-2022</t>
        </is>
      </c>
      <c r="B216" s="1" t="n">
        <v>44854</v>
      </c>
      <c r="C216" s="1" t="n">
        <v>45189</v>
      </c>
      <c r="D216" t="inlineStr">
        <is>
          <t>ÖSTERGÖTLANDS LÄN</t>
        </is>
      </c>
      <c r="E216" t="inlineStr">
        <is>
          <t>VALDEMARSVIK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48428-2022</t>
        </is>
      </c>
      <c r="B217" s="1" t="n">
        <v>44854</v>
      </c>
      <c r="C217" s="1" t="n">
        <v>45189</v>
      </c>
      <c r="D217" t="inlineStr">
        <is>
          <t>ÖSTERGÖTLANDS LÄN</t>
        </is>
      </c>
      <c r="E217" t="inlineStr">
        <is>
          <t>VALDEMARSVIK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48850-2022</t>
        </is>
      </c>
      <c r="B218" s="1" t="n">
        <v>44859</v>
      </c>
      <c r="C218" s="1" t="n">
        <v>45189</v>
      </c>
      <c r="D218" t="inlineStr">
        <is>
          <t>ÖSTERGÖTLANDS LÄN</t>
        </is>
      </c>
      <c r="E218" t="inlineStr">
        <is>
          <t>VALDEMARSVIK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55304-2022</t>
        </is>
      </c>
      <c r="B219" s="1" t="n">
        <v>44882</v>
      </c>
      <c r="C219" s="1" t="n">
        <v>45189</v>
      </c>
      <c r="D219" t="inlineStr">
        <is>
          <t>ÖSTERGÖTLANDS LÄN</t>
        </is>
      </c>
      <c r="E219" t="inlineStr">
        <is>
          <t>VALDEMARSVIK</t>
        </is>
      </c>
      <c r="F219" t="inlineStr">
        <is>
          <t>Övriga Aktiebolag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54794-2022</t>
        </is>
      </c>
      <c r="B220" s="1" t="n">
        <v>44883</v>
      </c>
      <c r="C220" s="1" t="n">
        <v>45189</v>
      </c>
      <c r="D220" t="inlineStr">
        <is>
          <t>ÖSTERGÖTLANDS LÄN</t>
        </is>
      </c>
      <c r="E220" t="inlineStr">
        <is>
          <t>VALDEMARSVIK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54809-2022</t>
        </is>
      </c>
      <c r="B221" s="1" t="n">
        <v>44883</v>
      </c>
      <c r="C221" s="1" t="n">
        <v>45189</v>
      </c>
      <c r="D221" t="inlineStr">
        <is>
          <t>ÖSTERGÖTLANDS LÄN</t>
        </is>
      </c>
      <c r="E221" t="inlineStr">
        <is>
          <t>VALDEMARSVIK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54810-2022</t>
        </is>
      </c>
      <c r="B222" s="1" t="n">
        <v>44883</v>
      </c>
      <c r="C222" s="1" t="n">
        <v>45189</v>
      </c>
      <c r="D222" t="inlineStr">
        <is>
          <t>ÖSTERGÖTLANDS LÄN</t>
        </is>
      </c>
      <c r="E222" t="inlineStr">
        <is>
          <t>VALDEMARSVIK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54806-2022</t>
        </is>
      </c>
      <c r="B223" s="1" t="n">
        <v>44883</v>
      </c>
      <c r="C223" s="1" t="n">
        <v>45189</v>
      </c>
      <c r="D223" t="inlineStr">
        <is>
          <t>ÖSTERGÖTLANDS LÄN</t>
        </is>
      </c>
      <c r="E223" t="inlineStr">
        <is>
          <t>VALDEMARSVIK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54812-2022</t>
        </is>
      </c>
      <c r="B224" s="1" t="n">
        <v>44883</v>
      </c>
      <c r="C224" s="1" t="n">
        <v>45189</v>
      </c>
      <c r="D224" t="inlineStr">
        <is>
          <t>ÖSTERGÖTLANDS LÄN</t>
        </is>
      </c>
      <c r="E224" t="inlineStr">
        <is>
          <t>VALDEMARSVIK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55964-2022</t>
        </is>
      </c>
      <c r="B225" s="1" t="n">
        <v>44889</v>
      </c>
      <c r="C225" s="1" t="n">
        <v>45189</v>
      </c>
      <c r="D225" t="inlineStr">
        <is>
          <t>ÖSTERGÖTLANDS LÄN</t>
        </is>
      </c>
      <c r="E225" t="inlineStr">
        <is>
          <t>VALDEMARSVIK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58262-2022</t>
        </is>
      </c>
      <c r="B226" s="1" t="n">
        <v>44894</v>
      </c>
      <c r="C226" s="1" t="n">
        <v>45189</v>
      </c>
      <c r="D226" t="inlineStr">
        <is>
          <t>ÖSTERGÖTLANDS LÄN</t>
        </is>
      </c>
      <c r="E226" t="inlineStr">
        <is>
          <t>VALDEMARSVIK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57513-2022</t>
        </is>
      </c>
      <c r="B227" s="1" t="n">
        <v>44896</v>
      </c>
      <c r="C227" s="1" t="n">
        <v>45189</v>
      </c>
      <c r="D227" t="inlineStr">
        <is>
          <t>ÖSTERGÖTLANDS LÄN</t>
        </is>
      </c>
      <c r="E227" t="inlineStr">
        <is>
          <t>VALDEMARSVIK</t>
        </is>
      </c>
      <c r="G227" t="n">
        <v>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57680-2022</t>
        </is>
      </c>
      <c r="B228" s="1" t="n">
        <v>44897</v>
      </c>
      <c r="C228" s="1" t="n">
        <v>45189</v>
      </c>
      <c r="D228" t="inlineStr">
        <is>
          <t>ÖSTERGÖTLANDS LÄN</t>
        </is>
      </c>
      <c r="E228" t="inlineStr">
        <is>
          <t>VALDEMARSVIK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58979-2022</t>
        </is>
      </c>
      <c r="B229" s="1" t="n">
        <v>44903</v>
      </c>
      <c r="C229" s="1" t="n">
        <v>45189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61355-2022</t>
        </is>
      </c>
      <c r="B230" s="1" t="n">
        <v>44915</v>
      </c>
      <c r="C230" s="1" t="n">
        <v>45189</v>
      </c>
      <c r="D230" t="inlineStr">
        <is>
          <t>ÖSTERGÖTLANDS LÄN</t>
        </is>
      </c>
      <c r="E230" t="inlineStr">
        <is>
          <t>VALDEMARSVIK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61436-2022</t>
        </is>
      </c>
      <c r="B231" s="1" t="n">
        <v>44916</v>
      </c>
      <c r="C231" s="1" t="n">
        <v>45189</v>
      </c>
      <c r="D231" t="inlineStr">
        <is>
          <t>ÖSTERGÖTLANDS LÄN</t>
        </is>
      </c>
      <c r="E231" t="inlineStr">
        <is>
          <t>VALDEMARSVIK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252-2023</t>
        </is>
      </c>
      <c r="B232" s="1" t="n">
        <v>44922</v>
      </c>
      <c r="C232" s="1" t="n">
        <v>45189</v>
      </c>
      <c r="D232" t="inlineStr">
        <is>
          <t>ÖSTERGÖTLANDS LÄN</t>
        </is>
      </c>
      <c r="E232" t="inlineStr">
        <is>
          <t>VALDEMARSVIK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1620-2023</t>
        </is>
      </c>
      <c r="B233" s="1" t="n">
        <v>44937</v>
      </c>
      <c r="C233" s="1" t="n">
        <v>45189</v>
      </c>
      <c r="D233" t="inlineStr">
        <is>
          <t>ÖSTERGÖTLANDS LÄN</t>
        </is>
      </c>
      <c r="E233" t="inlineStr">
        <is>
          <t>VALDEMARSVIK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2355-2023</t>
        </is>
      </c>
      <c r="B234" s="1" t="n">
        <v>44942</v>
      </c>
      <c r="C234" s="1" t="n">
        <v>45189</v>
      </c>
      <c r="D234" t="inlineStr">
        <is>
          <t>ÖSTERGÖTLANDS LÄN</t>
        </is>
      </c>
      <c r="E234" t="inlineStr">
        <is>
          <t>VALDEMARSVIK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2559-2023</t>
        </is>
      </c>
      <c r="B235" s="1" t="n">
        <v>44943</v>
      </c>
      <c r="C235" s="1" t="n">
        <v>45189</v>
      </c>
      <c r="D235" t="inlineStr">
        <is>
          <t>ÖSTERGÖTLANDS LÄN</t>
        </is>
      </c>
      <c r="E235" t="inlineStr">
        <is>
          <t>VALDEMARSVIK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2826-2023</t>
        </is>
      </c>
      <c r="B236" s="1" t="n">
        <v>44945</v>
      </c>
      <c r="C236" s="1" t="n">
        <v>45189</v>
      </c>
      <c r="D236" t="inlineStr">
        <is>
          <t>ÖSTERGÖTLANDS LÄN</t>
        </is>
      </c>
      <c r="E236" t="inlineStr">
        <is>
          <t>VALDEMARSVIK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3271-2023</t>
        </is>
      </c>
      <c r="B237" s="1" t="n">
        <v>44949</v>
      </c>
      <c r="C237" s="1" t="n">
        <v>45189</v>
      </c>
      <c r="D237" t="inlineStr">
        <is>
          <t>ÖSTERGÖTLANDS LÄN</t>
        </is>
      </c>
      <c r="E237" t="inlineStr">
        <is>
          <t>VALDEMARSVIK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3267-2023</t>
        </is>
      </c>
      <c r="B238" s="1" t="n">
        <v>44949</v>
      </c>
      <c r="C238" s="1" t="n">
        <v>45189</v>
      </c>
      <c r="D238" t="inlineStr">
        <is>
          <t>ÖSTERGÖTLANDS LÄN</t>
        </is>
      </c>
      <c r="E238" t="inlineStr">
        <is>
          <t>VALDEMARSVIK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4047-2023</t>
        </is>
      </c>
      <c r="B239" s="1" t="n">
        <v>44952</v>
      </c>
      <c r="C239" s="1" t="n">
        <v>45189</v>
      </c>
      <c r="D239" t="inlineStr">
        <is>
          <t>ÖSTERGÖTLANDS LÄN</t>
        </is>
      </c>
      <c r="E239" t="inlineStr">
        <is>
          <t>VALDEMARSVIK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4143-2023</t>
        </is>
      </c>
      <c r="B240" s="1" t="n">
        <v>44953</v>
      </c>
      <c r="C240" s="1" t="n">
        <v>45189</v>
      </c>
      <c r="D240" t="inlineStr">
        <is>
          <t>ÖSTERGÖTLANDS LÄN</t>
        </is>
      </c>
      <c r="E240" t="inlineStr">
        <is>
          <t>VALDEMARSVIK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4331-2023</t>
        </is>
      </c>
      <c r="B241" s="1" t="n">
        <v>44953</v>
      </c>
      <c r="C241" s="1" t="n">
        <v>45189</v>
      </c>
      <c r="D241" t="inlineStr">
        <is>
          <t>ÖSTERGÖTLANDS LÄN</t>
        </is>
      </c>
      <c r="E241" t="inlineStr">
        <is>
          <t>VALDEMARSVIK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4855-2023</t>
        </is>
      </c>
      <c r="B242" s="1" t="n">
        <v>44957</v>
      </c>
      <c r="C242" s="1" t="n">
        <v>45189</v>
      </c>
      <c r="D242" t="inlineStr">
        <is>
          <t>ÖSTERGÖTLANDS LÄN</t>
        </is>
      </c>
      <c r="E242" t="inlineStr">
        <is>
          <t>VALDEMARSVIK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4856-2023</t>
        </is>
      </c>
      <c r="B243" s="1" t="n">
        <v>44957</v>
      </c>
      <c r="C243" s="1" t="n">
        <v>45189</v>
      </c>
      <c r="D243" t="inlineStr">
        <is>
          <t>ÖSTERGÖTLANDS LÄN</t>
        </is>
      </c>
      <c r="E243" t="inlineStr">
        <is>
          <t>VALDEMARSVIK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7254-2023</t>
        </is>
      </c>
      <c r="B244" s="1" t="n">
        <v>44970</v>
      </c>
      <c r="C244" s="1" t="n">
        <v>45189</v>
      </c>
      <c r="D244" t="inlineStr">
        <is>
          <t>ÖSTERGÖTLANDS LÄN</t>
        </is>
      </c>
      <c r="E244" t="inlineStr">
        <is>
          <t>VALDEMARSVIK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7270-2023</t>
        </is>
      </c>
      <c r="B245" s="1" t="n">
        <v>44970</v>
      </c>
      <c r="C245" s="1" t="n">
        <v>45189</v>
      </c>
      <c r="D245" t="inlineStr">
        <is>
          <t>ÖSTERGÖTLANDS LÄN</t>
        </is>
      </c>
      <c r="E245" t="inlineStr">
        <is>
          <t>VALDEMARSVIK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7266-2023</t>
        </is>
      </c>
      <c r="B246" s="1" t="n">
        <v>44970</v>
      </c>
      <c r="C246" s="1" t="n">
        <v>45189</v>
      </c>
      <c r="D246" t="inlineStr">
        <is>
          <t>ÖSTERGÖTLANDS LÄN</t>
        </is>
      </c>
      <c r="E246" t="inlineStr">
        <is>
          <t>VALDEMARSVIK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7582-2023</t>
        </is>
      </c>
      <c r="B247" s="1" t="n">
        <v>44972</v>
      </c>
      <c r="C247" s="1" t="n">
        <v>45189</v>
      </c>
      <c r="D247" t="inlineStr">
        <is>
          <t>ÖSTERGÖTLANDS LÄN</t>
        </is>
      </c>
      <c r="E247" t="inlineStr">
        <is>
          <t>VALDEMARSVIK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8143-2023</t>
        </is>
      </c>
      <c r="B248" s="1" t="n">
        <v>44974</v>
      </c>
      <c r="C248" s="1" t="n">
        <v>45189</v>
      </c>
      <c r="D248" t="inlineStr">
        <is>
          <t>ÖSTERGÖTLANDS LÄN</t>
        </is>
      </c>
      <c r="E248" t="inlineStr">
        <is>
          <t>VALDEMARSVIK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9292-2023</t>
        </is>
      </c>
      <c r="B249" s="1" t="n">
        <v>44980</v>
      </c>
      <c r="C249" s="1" t="n">
        <v>45189</v>
      </c>
      <c r="D249" t="inlineStr">
        <is>
          <t>ÖSTERGÖTLANDS LÄN</t>
        </is>
      </c>
      <c r="E249" t="inlineStr">
        <is>
          <t>VALDEMARSVIK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9971-2023</t>
        </is>
      </c>
      <c r="B250" s="1" t="n">
        <v>44985</v>
      </c>
      <c r="C250" s="1" t="n">
        <v>45189</v>
      </c>
      <c r="D250" t="inlineStr">
        <is>
          <t>ÖSTERGÖTLANDS LÄN</t>
        </is>
      </c>
      <c r="E250" t="inlineStr">
        <is>
          <t>VALDEMARSVIK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11350-2023</t>
        </is>
      </c>
      <c r="B251" s="1" t="n">
        <v>44988</v>
      </c>
      <c r="C251" s="1" t="n">
        <v>45189</v>
      </c>
      <c r="D251" t="inlineStr">
        <is>
          <t>ÖSTERGÖTLANDS LÄN</t>
        </is>
      </c>
      <c r="E251" t="inlineStr">
        <is>
          <t>VALDEMARSVIK</t>
        </is>
      </c>
      <c r="F251" t="inlineStr">
        <is>
          <t>Övriga Aktiebolag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11337-2023</t>
        </is>
      </c>
      <c r="B252" s="1" t="n">
        <v>44988</v>
      </c>
      <c r="C252" s="1" t="n">
        <v>45189</v>
      </c>
      <c r="D252" t="inlineStr">
        <is>
          <t>ÖSTERGÖTLANDS LÄN</t>
        </is>
      </c>
      <c r="E252" t="inlineStr">
        <is>
          <t>VALDEMARSVIK</t>
        </is>
      </c>
      <c r="F252" t="inlineStr">
        <is>
          <t>Övriga Aktiebolag</t>
        </is>
      </c>
      <c r="G252" t="n">
        <v>11.2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11348-2023</t>
        </is>
      </c>
      <c r="B253" s="1" t="n">
        <v>44988</v>
      </c>
      <c r="C253" s="1" t="n">
        <v>45189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Övriga Aktiebolag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12431-2023</t>
        </is>
      </c>
      <c r="B254" s="1" t="n">
        <v>44999</v>
      </c>
      <c r="C254" s="1" t="n">
        <v>45189</v>
      </c>
      <c r="D254" t="inlineStr">
        <is>
          <t>ÖSTERGÖTLANDS LÄN</t>
        </is>
      </c>
      <c r="E254" t="inlineStr">
        <is>
          <t>VALDEMARSVIK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13221-2023</t>
        </is>
      </c>
      <c r="B255" s="1" t="n">
        <v>45002</v>
      </c>
      <c r="C255" s="1" t="n">
        <v>45189</v>
      </c>
      <c r="D255" t="inlineStr">
        <is>
          <t>ÖSTERGÖTLANDS LÄN</t>
        </is>
      </c>
      <c r="E255" t="inlineStr">
        <is>
          <t>VALDEMARSVIK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13219-2023</t>
        </is>
      </c>
      <c r="B256" s="1" t="n">
        <v>45002</v>
      </c>
      <c r="C256" s="1" t="n">
        <v>45189</v>
      </c>
      <c r="D256" t="inlineStr">
        <is>
          <t>ÖSTERGÖTLANDS LÄN</t>
        </is>
      </c>
      <c r="E256" t="inlineStr">
        <is>
          <t>VALDEMARSVIK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14082-2023</t>
        </is>
      </c>
      <c r="B257" s="1" t="n">
        <v>45009</v>
      </c>
      <c r="C257" s="1" t="n">
        <v>45189</v>
      </c>
      <c r="D257" t="inlineStr">
        <is>
          <t>ÖSTERGÖTLANDS LÄN</t>
        </is>
      </c>
      <c r="E257" t="inlineStr">
        <is>
          <t>VALDEMARSVIK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15545-2023</t>
        </is>
      </c>
      <c r="B258" s="1" t="n">
        <v>45020</v>
      </c>
      <c r="C258" s="1" t="n">
        <v>45189</v>
      </c>
      <c r="D258" t="inlineStr">
        <is>
          <t>ÖSTERGÖTLANDS LÄN</t>
        </is>
      </c>
      <c r="E258" t="inlineStr">
        <is>
          <t>VALDEMARSVIK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15572-2023</t>
        </is>
      </c>
      <c r="B259" s="1" t="n">
        <v>45020</v>
      </c>
      <c r="C259" s="1" t="n">
        <v>45189</v>
      </c>
      <c r="D259" t="inlineStr">
        <is>
          <t>ÖSTERGÖTLANDS LÄN</t>
        </is>
      </c>
      <c r="E259" t="inlineStr">
        <is>
          <t>VALDEMARSVIK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15544-2023</t>
        </is>
      </c>
      <c r="B260" s="1" t="n">
        <v>45020</v>
      </c>
      <c r="C260" s="1" t="n">
        <v>45189</v>
      </c>
      <c r="D260" t="inlineStr">
        <is>
          <t>ÖSTERGÖTLANDS LÄN</t>
        </is>
      </c>
      <c r="E260" t="inlineStr">
        <is>
          <t>VALDEMARSVIK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15538-2023</t>
        </is>
      </c>
      <c r="B261" s="1" t="n">
        <v>45020</v>
      </c>
      <c r="C261" s="1" t="n">
        <v>45189</v>
      </c>
      <c r="D261" t="inlineStr">
        <is>
          <t>ÖSTERGÖTLANDS LÄN</t>
        </is>
      </c>
      <c r="E261" t="inlineStr">
        <is>
          <t>VALDEMARSVIK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16342-2023</t>
        </is>
      </c>
      <c r="B262" s="1" t="n">
        <v>45028</v>
      </c>
      <c r="C262" s="1" t="n">
        <v>45189</v>
      </c>
      <c r="D262" t="inlineStr">
        <is>
          <t>ÖSTERGÖTLANDS LÄN</t>
        </is>
      </c>
      <c r="E262" t="inlineStr">
        <is>
          <t>VALDEMARSVIK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17260-2023</t>
        </is>
      </c>
      <c r="B263" s="1" t="n">
        <v>45035</v>
      </c>
      <c r="C263" s="1" t="n">
        <v>45189</v>
      </c>
      <c r="D263" t="inlineStr">
        <is>
          <t>ÖSTERGÖTLANDS LÄN</t>
        </is>
      </c>
      <c r="E263" t="inlineStr">
        <is>
          <t>VALDEMARSVIK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17296-2023</t>
        </is>
      </c>
      <c r="B264" s="1" t="n">
        <v>45035</v>
      </c>
      <c r="C264" s="1" t="n">
        <v>45189</v>
      </c>
      <c r="D264" t="inlineStr">
        <is>
          <t>ÖSTERGÖTLANDS LÄN</t>
        </is>
      </c>
      <c r="E264" t="inlineStr">
        <is>
          <t>VALDEMARSVIK</t>
        </is>
      </c>
      <c r="F264" t="inlineStr">
        <is>
          <t>Holmen skog AB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17585-2023</t>
        </is>
      </c>
      <c r="B265" s="1" t="n">
        <v>45036</v>
      </c>
      <c r="C265" s="1" t="n">
        <v>45189</v>
      </c>
      <c r="D265" t="inlineStr">
        <is>
          <t>ÖSTERGÖTLANDS LÄN</t>
        </is>
      </c>
      <c r="E265" t="inlineStr">
        <is>
          <t>VALDEMARSVIK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17590-2023</t>
        </is>
      </c>
      <c r="B266" s="1" t="n">
        <v>45036</v>
      </c>
      <c r="C266" s="1" t="n">
        <v>45189</v>
      </c>
      <c r="D266" t="inlineStr">
        <is>
          <t>ÖSTERGÖTLANDS LÄN</t>
        </is>
      </c>
      <c r="E266" t="inlineStr">
        <is>
          <t>VALDEMARSVIK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17937-2023</t>
        </is>
      </c>
      <c r="B267" s="1" t="n">
        <v>45040</v>
      </c>
      <c r="C267" s="1" t="n">
        <v>45189</v>
      </c>
      <c r="D267" t="inlineStr">
        <is>
          <t>ÖSTERGÖTLANDS LÄN</t>
        </is>
      </c>
      <c r="E267" t="inlineStr">
        <is>
          <t>VALDEMARSVIK</t>
        </is>
      </c>
      <c r="F267" t="inlineStr">
        <is>
          <t>Holmen skog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18225-2023</t>
        </is>
      </c>
      <c r="B268" s="1" t="n">
        <v>45041</v>
      </c>
      <c r="C268" s="1" t="n">
        <v>45189</v>
      </c>
      <c r="D268" t="inlineStr">
        <is>
          <t>ÖSTERGÖTLANDS LÄN</t>
        </is>
      </c>
      <c r="E268" t="inlineStr">
        <is>
          <t>VALDEMARSVIK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18380-2023</t>
        </is>
      </c>
      <c r="B269" s="1" t="n">
        <v>45041</v>
      </c>
      <c r="C269" s="1" t="n">
        <v>45189</v>
      </c>
      <c r="D269" t="inlineStr">
        <is>
          <t>ÖSTERGÖTLANDS LÄN</t>
        </is>
      </c>
      <c r="E269" t="inlineStr">
        <is>
          <t>VALDEMARSVIK</t>
        </is>
      </c>
      <c r="F269" t="inlineStr">
        <is>
          <t>Holmen skog AB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18758-2023</t>
        </is>
      </c>
      <c r="B270" s="1" t="n">
        <v>45043</v>
      </c>
      <c r="C270" s="1" t="n">
        <v>45189</v>
      </c>
      <c r="D270" t="inlineStr">
        <is>
          <t>ÖSTERGÖTLANDS LÄN</t>
        </is>
      </c>
      <c r="E270" t="inlineStr">
        <is>
          <t>VALDEMARSVIK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20794-2023</t>
        </is>
      </c>
      <c r="B271" s="1" t="n">
        <v>45058</v>
      </c>
      <c r="C271" s="1" t="n">
        <v>45189</v>
      </c>
      <c r="D271" t="inlineStr">
        <is>
          <t>ÖSTERGÖTLANDS LÄN</t>
        </is>
      </c>
      <c r="E271" t="inlineStr">
        <is>
          <t>VALDEMARSVIK</t>
        </is>
      </c>
      <c r="G271" t="n">
        <v>9.199999999999999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21233-2023</t>
        </is>
      </c>
      <c r="B272" s="1" t="n">
        <v>45062</v>
      </c>
      <c r="C272" s="1" t="n">
        <v>45189</v>
      </c>
      <c r="D272" t="inlineStr">
        <is>
          <t>ÖSTERGÖTLANDS LÄN</t>
        </is>
      </c>
      <c r="E272" t="inlineStr">
        <is>
          <t>VALDEMARSVIK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21235-2023</t>
        </is>
      </c>
      <c r="B273" s="1" t="n">
        <v>45062</v>
      </c>
      <c r="C273" s="1" t="n">
        <v>45189</v>
      </c>
      <c r="D273" t="inlineStr">
        <is>
          <t>ÖSTERGÖTLANDS LÄN</t>
        </is>
      </c>
      <c r="E273" t="inlineStr">
        <is>
          <t>VALDEMARSVIK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21483-2023</t>
        </is>
      </c>
      <c r="B274" s="1" t="n">
        <v>45063</v>
      </c>
      <c r="C274" s="1" t="n">
        <v>45189</v>
      </c>
      <c r="D274" t="inlineStr">
        <is>
          <t>ÖSTERGÖTLANDS LÄN</t>
        </is>
      </c>
      <c r="E274" t="inlineStr">
        <is>
          <t>VALDEMARSVIK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21500-2023</t>
        </is>
      </c>
      <c r="B275" s="1" t="n">
        <v>45063</v>
      </c>
      <c r="C275" s="1" t="n">
        <v>45189</v>
      </c>
      <c r="D275" t="inlineStr">
        <is>
          <t>ÖSTERGÖTLANDS LÄN</t>
        </is>
      </c>
      <c r="E275" t="inlineStr">
        <is>
          <t>VALDEMARSVIK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21487-2023</t>
        </is>
      </c>
      <c r="B276" s="1" t="n">
        <v>45063</v>
      </c>
      <c r="C276" s="1" t="n">
        <v>45189</v>
      </c>
      <c r="D276" t="inlineStr">
        <is>
          <t>ÖSTERGÖTLANDS LÄN</t>
        </is>
      </c>
      <c r="E276" t="inlineStr">
        <is>
          <t>VALDEMARSVIK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24757-2023</t>
        </is>
      </c>
      <c r="B277" s="1" t="n">
        <v>45084</v>
      </c>
      <c r="C277" s="1" t="n">
        <v>45189</v>
      </c>
      <c r="D277" t="inlineStr">
        <is>
          <t>ÖSTERGÖTLANDS LÄN</t>
        </is>
      </c>
      <c r="E277" t="inlineStr">
        <is>
          <t>VALDEMARSVIK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26821-2023</t>
        </is>
      </c>
      <c r="B278" s="1" t="n">
        <v>45093</v>
      </c>
      <c r="C278" s="1" t="n">
        <v>45189</v>
      </c>
      <c r="D278" t="inlineStr">
        <is>
          <t>ÖSTERGÖTLANDS LÄN</t>
        </is>
      </c>
      <c r="E278" t="inlineStr">
        <is>
          <t>VALDEMARSVIK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26678-2023</t>
        </is>
      </c>
      <c r="B279" s="1" t="n">
        <v>45093</v>
      </c>
      <c r="C279" s="1" t="n">
        <v>45189</v>
      </c>
      <c r="D279" t="inlineStr">
        <is>
          <t>ÖSTERGÖTLANDS LÄN</t>
        </is>
      </c>
      <c r="E279" t="inlineStr">
        <is>
          <t>VALDEMARSVIK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26811-2023</t>
        </is>
      </c>
      <c r="B280" s="1" t="n">
        <v>45093</v>
      </c>
      <c r="C280" s="1" t="n">
        <v>45189</v>
      </c>
      <c r="D280" t="inlineStr">
        <is>
          <t>ÖSTERGÖTLANDS LÄN</t>
        </is>
      </c>
      <c r="E280" t="inlineStr">
        <is>
          <t>VALDEMARSVIK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26820-2023</t>
        </is>
      </c>
      <c r="B281" s="1" t="n">
        <v>45093</v>
      </c>
      <c r="C281" s="1" t="n">
        <v>45189</v>
      </c>
      <c r="D281" t="inlineStr">
        <is>
          <t>ÖSTERGÖTLANDS LÄN</t>
        </is>
      </c>
      <c r="E281" t="inlineStr">
        <is>
          <t>VALDEMARSVIK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26934-2023</t>
        </is>
      </c>
      <c r="B282" s="1" t="n">
        <v>45093</v>
      </c>
      <c r="C282" s="1" t="n">
        <v>45189</v>
      </c>
      <c r="D282" t="inlineStr">
        <is>
          <t>ÖSTERGÖTLANDS LÄN</t>
        </is>
      </c>
      <c r="E282" t="inlineStr">
        <is>
          <t>VALDEMARSVIK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26942-2023</t>
        </is>
      </c>
      <c r="B283" s="1" t="n">
        <v>45093</v>
      </c>
      <c r="C283" s="1" t="n">
        <v>45189</v>
      </c>
      <c r="D283" t="inlineStr">
        <is>
          <t>ÖSTERGÖTLANDS LÄN</t>
        </is>
      </c>
      <c r="E283" t="inlineStr">
        <is>
          <t>VALDEMARSVIK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26968-2023</t>
        </is>
      </c>
      <c r="B284" s="1" t="n">
        <v>45093</v>
      </c>
      <c r="C284" s="1" t="n">
        <v>45189</v>
      </c>
      <c r="D284" t="inlineStr">
        <is>
          <t>ÖSTERGÖTLANDS LÄN</t>
        </is>
      </c>
      <c r="E284" t="inlineStr">
        <is>
          <t>VALDEMARSVIK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26933-2023</t>
        </is>
      </c>
      <c r="B285" s="1" t="n">
        <v>45093</v>
      </c>
      <c r="C285" s="1" t="n">
        <v>45189</v>
      </c>
      <c r="D285" t="inlineStr">
        <is>
          <t>ÖSTERGÖTLANDS LÄN</t>
        </is>
      </c>
      <c r="E285" t="inlineStr">
        <is>
          <t>VALDEMARSVIK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26939-2023</t>
        </is>
      </c>
      <c r="B286" s="1" t="n">
        <v>45093</v>
      </c>
      <c r="C286" s="1" t="n">
        <v>45189</v>
      </c>
      <c r="D286" t="inlineStr">
        <is>
          <t>ÖSTERGÖTLANDS LÄN</t>
        </is>
      </c>
      <c r="E286" t="inlineStr">
        <is>
          <t>VALDEMARSVIK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27227-2023</t>
        </is>
      </c>
      <c r="B287" s="1" t="n">
        <v>45096</v>
      </c>
      <c r="C287" s="1" t="n">
        <v>45189</v>
      </c>
      <c r="D287" t="inlineStr">
        <is>
          <t>ÖSTERGÖTLANDS LÄN</t>
        </is>
      </c>
      <c r="E287" t="inlineStr">
        <is>
          <t>VALDEMARSVIK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32515-2023</t>
        </is>
      </c>
      <c r="B288" s="1" t="n">
        <v>45121</v>
      </c>
      <c r="C288" s="1" t="n">
        <v>45189</v>
      </c>
      <c r="D288" t="inlineStr">
        <is>
          <t>ÖSTERGÖTLANDS LÄN</t>
        </is>
      </c>
      <c r="E288" t="inlineStr">
        <is>
          <t>VALDEMARSVIK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34357-2023</t>
        </is>
      </c>
      <c r="B289" s="1" t="n">
        <v>45133</v>
      </c>
      <c r="C289" s="1" t="n">
        <v>45189</v>
      </c>
      <c r="D289" t="inlineStr">
        <is>
          <t>ÖSTERGÖTLANDS LÄN</t>
        </is>
      </c>
      <c r="E289" t="inlineStr">
        <is>
          <t>VALDEMARSVIK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37943-2023</t>
        </is>
      </c>
      <c r="B290" s="1" t="n">
        <v>45159</v>
      </c>
      <c r="C290" s="1" t="n">
        <v>45189</v>
      </c>
      <c r="D290" t="inlineStr">
        <is>
          <t>ÖSTERGÖTLANDS LÄN</t>
        </is>
      </c>
      <c r="E290" t="inlineStr">
        <is>
          <t>VALDEMARSVIK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39520-2023</t>
        </is>
      </c>
      <c r="B291" s="1" t="n">
        <v>45167</v>
      </c>
      <c r="C291" s="1" t="n">
        <v>45189</v>
      </c>
      <c r="D291" t="inlineStr">
        <is>
          <t>ÖSTERGÖTLANDS LÄN</t>
        </is>
      </c>
      <c r="E291" t="inlineStr">
        <is>
          <t>VALDEMARSVIK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>
      <c r="A292" t="inlineStr">
        <is>
          <t>A 39518-2023</t>
        </is>
      </c>
      <c r="B292" s="1" t="n">
        <v>45167</v>
      </c>
      <c r="C292" s="1" t="n">
        <v>45189</v>
      </c>
      <c r="D292" t="inlineStr">
        <is>
          <t>ÖSTERGÖTLANDS LÄN</t>
        </is>
      </c>
      <c r="E292" t="inlineStr">
        <is>
          <t>VALDEMARSVIK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2023-09-20T07:09:21Z</dcterms:created>
  <dcterms:modified xmlns:dcterms="http://purl.org/dc/terms/" xmlns:xsi="http://www.w3.org/2001/XMLSchema-instance" xsi:type="dcterms:W3CDTF">2023-09-20T07:09:21Z</dcterms:modified>
</cp:coreProperties>
</file>