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12626-2021</t>
        </is>
      </c>
      <c r="B2" s="1" t="n">
        <v>44270</v>
      </c>
      <c r="C2" s="1" t="n">
        <v>45171</v>
      </c>
      <c r="D2" t="inlineStr">
        <is>
          <t>VÄSTRA GÖTALANDS LÄN</t>
        </is>
      </c>
      <c r="E2" t="inlineStr">
        <is>
          <t>VÄNERSBORG</t>
        </is>
      </c>
      <c r="G2" t="n">
        <v>7.4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Duvhök
Spillkråka
Revlummer</t>
        </is>
      </c>
      <c r="S2">
        <f>HYPERLINK("https://klasma.github.io/Logging_VANERSBORG/artfynd/A 12626-2021.xlsx")</f>
        <v/>
      </c>
      <c r="T2">
        <f>HYPERLINK("https://klasma.github.io/Logging_VANERSBORG/kartor/A 12626-2021.png")</f>
        <v/>
      </c>
      <c r="V2">
        <f>HYPERLINK("https://klasma.github.io/Logging_VANERSBORG/klagomål/A 12626-2021.docx")</f>
        <v/>
      </c>
      <c r="W2">
        <f>HYPERLINK("https://klasma.github.io/Logging_VANERSBORG/klagomålsmail/A 12626-2021.docx")</f>
        <v/>
      </c>
      <c r="X2">
        <f>HYPERLINK("https://klasma.github.io/Logging_VANERSBORG/tillsyn/A 12626-2021.docx")</f>
        <v/>
      </c>
      <c r="Y2">
        <f>HYPERLINK("https://klasma.github.io/Logging_VANERSBORG/tillsynsmail/A 12626-2021.docx")</f>
        <v/>
      </c>
    </row>
    <row r="3" ht="15" customHeight="1">
      <c r="A3" t="inlineStr">
        <is>
          <t>A 18152-2022</t>
        </is>
      </c>
      <c r="B3" s="1" t="n">
        <v>44684</v>
      </c>
      <c r="C3" s="1" t="n">
        <v>45171</v>
      </c>
      <c r="D3" t="inlineStr">
        <is>
          <t>VÄSTRA GÖTALANDS LÄN</t>
        </is>
      </c>
      <c r="E3" t="inlineStr">
        <is>
          <t>VÄNERSBORG</t>
        </is>
      </c>
      <c r="G3" t="n">
        <v>1.5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Skogssvingel
Slåtterfibbla
Sårläka</t>
        </is>
      </c>
      <c r="S3">
        <f>HYPERLINK("https://klasma.github.io/Logging_VANERSBORG/artfynd/A 18152-2022.xlsx")</f>
        <v/>
      </c>
      <c r="T3">
        <f>HYPERLINK("https://klasma.github.io/Logging_VANERSBORG/kartor/A 18152-2022.png")</f>
        <v/>
      </c>
      <c r="V3">
        <f>HYPERLINK("https://klasma.github.io/Logging_VANERSBORG/klagomål/A 18152-2022.docx")</f>
        <v/>
      </c>
      <c r="W3">
        <f>HYPERLINK("https://klasma.github.io/Logging_VANERSBORG/klagomålsmail/A 18152-2022.docx")</f>
        <v/>
      </c>
      <c r="X3">
        <f>HYPERLINK("https://klasma.github.io/Logging_VANERSBORG/tillsyn/A 18152-2022.docx")</f>
        <v/>
      </c>
      <c r="Y3">
        <f>HYPERLINK("https://klasma.github.io/Logging_VANERSBORG/tillsynsmail/A 18152-2022.docx")</f>
        <v/>
      </c>
    </row>
    <row r="4" ht="15" customHeight="1">
      <c r="A4" t="inlineStr">
        <is>
          <t>A 64042-2020</t>
        </is>
      </c>
      <c r="B4" s="1" t="n">
        <v>44167</v>
      </c>
      <c r="C4" s="1" t="n">
        <v>45171</v>
      </c>
      <c r="D4" t="inlineStr">
        <is>
          <t>VÄSTRA GÖTALANDS LÄN</t>
        </is>
      </c>
      <c r="E4" t="inlineStr">
        <is>
          <t>VÄNERSBORG</t>
        </is>
      </c>
      <c r="G4" t="n">
        <v>3.4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Mindre vattensalamander</t>
        </is>
      </c>
      <c r="S4">
        <f>HYPERLINK("https://klasma.github.io/Logging_VANERSBORG/artfynd/A 64042-2020.xlsx")</f>
        <v/>
      </c>
      <c r="T4">
        <f>HYPERLINK("https://klasma.github.io/Logging_VANERSBORG/kartor/A 64042-2020.png")</f>
        <v/>
      </c>
      <c r="V4">
        <f>HYPERLINK("https://klasma.github.io/Logging_VANERSBORG/klagomål/A 64042-2020.docx")</f>
        <v/>
      </c>
      <c r="W4">
        <f>HYPERLINK("https://klasma.github.io/Logging_VANERSBORG/klagomålsmail/A 64042-2020.docx")</f>
        <v/>
      </c>
      <c r="X4">
        <f>HYPERLINK("https://klasma.github.io/Logging_VANERSBORG/tillsyn/A 64042-2020.docx")</f>
        <v/>
      </c>
      <c r="Y4">
        <f>HYPERLINK("https://klasma.github.io/Logging_VANERSBORG/tillsynsmail/A 64042-2020.docx")</f>
        <v/>
      </c>
    </row>
    <row r="5" ht="15" customHeight="1">
      <c r="A5" t="inlineStr">
        <is>
          <t>A 33755-2021</t>
        </is>
      </c>
      <c r="B5" s="1" t="n">
        <v>44378</v>
      </c>
      <c r="C5" s="1" t="n">
        <v>45171</v>
      </c>
      <c r="D5" t="inlineStr">
        <is>
          <t>VÄSTRA GÖTALANDS LÄN</t>
        </is>
      </c>
      <c r="E5" t="inlineStr">
        <is>
          <t>VÄNERSBORG</t>
        </is>
      </c>
      <c r="F5" t="inlineStr">
        <is>
          <t>Sveaskog</t>
        </is>
      </c>
      <c r="G5" t="n">
        <v>13.8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HYPERLINK("https://klasma.github.io/Logging_VANERSBORG/artfynd/A 33755-2021.xlsx")</f>
        <v/>
      </c>
      <c r="T5">
        <f>HYPERLINK("https://klasma.github.io/Logging_VANERSBORG/kartor/A 33755-2021.png")</f>
        <v/>
      </c>
      <c r="V5">
        <f>HYPERLINK("https://klasma.github.io/Logging_VANERSBORG/klagomål/A 33755-2021.docx")</f>
        <v/>
      </c>
      <c r="W5">
        <f>HYPERLINK("https://klasma.github.io/Logging_VANERSBORG/klagomålsmail/A 33755-2021.docx")</f>
        <v/>
      </c>
      <c r="X5">
        <f>HYPERLINK("https://klasma.github.io/Logging_VANERSBORG/tillsyn/A 33755-2021.docx")</f>
        <v/>
      </c>
      <c r="Y5">
        <f>HYPERLINK("https://klasma.github.io/Logging_VANERSBORG/tillsynsmail/A 33755-2021.docx")</f>
        <v/>
      </c>
    </row>
    <row r="6" ht="15" customHeight="1">
      <c r="A6" t="inlineStr">
        <is>
          <t>A 48714-2018</t>
        </is>
      </c>
      <c r="B6" s="1" t="n">
        <v>43371</v>
      </c>
      <c r="C6" s="1" t="n">
        <v>45171</v>
      </c>
      <c r="D6" t="inlineStr">
        <is>
          <t>VÄSTRA GÖTALANDS LÄN</t>
        </is>
      </c>
      <c r="E6" t="inlineStr">
        <is>
          <t>VÄNERSBORG</t>
        </is>
      </c>
      <c r="G6" t="n">
        <v>1.2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Krusfrö</t>
        </is>
      </c>
      <c r="S6">
        <f>HYPERLINK("https://klasma.github.io/Logging_VANERSBORG/artfynd/A 48714-2018.xlsx")</f>
        <v/>
      </c>
      <c r="T6">
        <f>HYPERLINK("https://klasma.github.io/Logging_VANERSBORG/kartor/A 48714-2018.png")</f>
        <v/>
      </c>
      <c r="V6">
        <f>HYPERLINK("https://klasma.github.io/Logging_VANERSBORG/klagomål/A 48714-2018.docx")</f>
        <v/>
      </c>
      <c r="W6">
        <f>HYPERLINK("https://klasma.github.io/Logging_VANERSBORG/klagomålsmail/A 48714-2018.docx")</f>
        <v/>
      </c>
      <c r="X6">
        <f>HYPERLINK("https://klasma.github.io/Logging_VANERSBORG/tillsyn/A 48714-2018.docx")</f>
        <v/>
      </c>
      <c r="Y6">
        <f>HYPERLINK("https://klasma.github.io/Logging_VANERSBORG/tillsynsmail/A 48714-2018.docx")</f>
        <v/>
      </c>
    </row>
    <row r="7" ht="15" customHeight="1">
      <c r="A7" t="inlineStr">
        <is>
          <t>A 214-2019</t>
        </is>
      </c>
      <c r="B7" s="1" t="n">
        <v>43467</v>
      </c>
      <c r="C7" s="1" t="n">
        <v>45171</v>
      </c>
      <c r="D7" t="inlineStr">
        <is>
          <t>VÄSTRA GÖTALANDS LÄN</t>
        </is>
      </c>
      <c r="E7" t="inlineStr">
        <is>
          <t>VÄNERSBORG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Pilblad</t>
        </is>
      </c>
      <c r="S7">
        <f>HYPERLINK("https://klasma.github.io/Logging_VANERSBORG/artfynd/A 214-2019.xlsx")</f>
        <v/>
      </c>
      <c r="T7">
        <f>HYPERLINK("https://klasma.github.io/Logging_VANERSBORG/kartor/A 214-2019.png")</f>
        <v/>
      </c>
      <c r="V7">
        <f>HYPERLINK("https://klasma.github.io/Logging_VANERSBORG/klagomål/A 214-2019.docx")</f>
        <v/>
      </c>
      <c r="W7">
        <f>HYPERLINK("https://klasma.github.io/Logging_VANERSBORG/klagomålsmail/A 214-2019.docx")</f>
        <v/>
      </c>
      <c r="X7">
        <f>HYPERLINK("https://klasma.github.io/Logging_VANERSBORG/tillsyn/A 214-2019.docx")</f>
        <v/>
      </c>
      <c r="Y7">
        <f>HYPERLINK("https://klasma.github.io/Logging_VANERSBORG/tillsynsmail/A 214-2019.docx")</f>
        <v/>
      </c>
    </row>
    <row r="8" ht="15" customHeight="1">
      <c r="A8" t="inlineStr">
        <is>
          <t>A 20174-2019</t>
        </is>
      </c>
      <c r="B8" s="1" t="n">
        <v>43570</v>
      </c>
      <c r="C8" s="1" t="n">
        <v>45171</v>
      </c>
      <c r="D8" t="inlineStr">
        <is>
          <t>VÄSTRA GÖTALANDS LÄN</t>
        </is>
      </c>
      <c r="E8" t="inlineStr">
        <is>
          <t>VÄNERSBORG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HYPERLINK("https://klasma.github.io/Logging_VANERSBORG/artfynd/A 20174-2019.xlsx")</f>
        <v/>
      </c>
      <c r="T8">
        <f>HYPERLINK("https://klasma.github.io/Logging_VANERSBORG/kartor/A 20174-2019.png")</f>
        <v/>
      </c>
      <c r="V8">
        <f>HYPERLINK("https://klasma.github.io/Logging_VANERSBORG/klagomål/A 20174-2019.docx")</f>
        <v/>
      </c>
      <c r="W8">
        <f>HYPERLINK("https://klasma.github.io/Logging_VANERSBORG/klagomålsmail/A 20174-2019.docx")</f>
        <v/>
      </c>
      <c r="X8">
        <f>HYPERLINK("https://klasma.github.io/Logging_VANERSBORG/tillsyn/A 20174-2019.docx")</f>
        <v/>
      </c>
      <c r="Y8">
        <f>HYPERLINK("https://klasma.github.io/Logging_VANERSBORG/tillsynsmail/A 20174-2019.docx")</f>
        <v/>
      </c>
    </row>
    <row r="9" ht="15" customHeight="1">
      <c r="A9" t="inlineStr">
        <is>
          <t>A 27034-2019</t>
        </is>
      </c>
      <c r="B9" s="1" t="n">
        <v>43614</v>
      </c>
      <c r="C9" s="1" t="n">
        <v>45171</v>
      </c>
      <c r="D9" t="inlineStr">
        <is>
          <t>VÄSTRA GÖTALANDS LÄN</t>
        </is>
      </c>
      <c r="E9" t="inlineStr">
        <is>
          <t>VÄNERSBORG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HYPERLINK("https://klasma.github.io/Logging_VANERSBORG/artfynd/A 27034-2019.xlsx")</f>
        <v/>
      </c>
      <c r="T9">
        <f>HYPERLINK("https://klasma.github.io/Logging_VANERSBORG/kartor/A 27034-2019.png")</f>
        <v/>
      </c>
      <c r="V9">
        <f>HYPERLINK("https://klasma.github.io/Logging_VANERSBORG/klagomål/A 27034-2019.docx")</f>
        <v/>
      </c>
      <c r="W9">
        <f>HYPERLINK("https://klasma.github.io/Logging_VANERSBORG/klagomålsmail/A 27034-2019.docx")</f>
        <v/>
      </c>
      <c r="X9">
        <f>HYPERLINK("https://klasma.github.io/Logging_VANERSBORG/tillsyn/A 27034-2019.docx")</f>
        <v/>
      </c>
      <c r="Y9">
        <f>HYPERLINK("https://klasma.github.io/Logging_VANERSBORG/tillsynsmail/A 27034-2019.docx")</f>
        <v/>
      </c>
    </row>
    <row r="10" ht="15" customHeight="1">
      <c r="A10" t="inlineStr">
        <is>
          <t>A 25598-2020</t>
        </is>
      </c>
      <c r="B10" s="1" t="n">
        <v>43983</v>
      </c>
      <c r="C10" s="1" t="n">
        <v>45171</v>
      </c>
      <c r="D10" t="inlineStr">
        <is>
          <t>VÄSTRA GÖTALANDS LÄN</t>
        </is>
      </c>
      <c r="E10" t="inlineStr">
        <is>
          <t>VÄNERSBORG</t>
        </is>
      </c>
      <c r="G10" t="n">
        <v>5.1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Gullviva</t>
        </is>
      </c>
      <c r="S10">
        <f>HYPERLINK("https://klasma.github.io/Logging_VANERSBORG/artfynd/A 25598-2020.xlsx")</f>
        <v/>
      </c>
      <c r="T10">
        <f>HYPERLINK("https://klasma.github.io/Logging_VANERSBORG/kartor/A 25598-2020.png")</f>
        <v/>
      </c>
      <c r="V10">
        <f>HYPERLINK("https://klasma.github.io/Logging_VANERSBORG/klagomål/A 25598-2020.docx")</f>
        <v/>
      </c>
      <c r="W10">
        <f>HYPERLINK("https://klasma.github.io/Logging_VANERSBORG/klagomålsmail/A 25598-2020.docx")</f>
        <v/>
      </c>
      <c r="X10">
        <f>HYPERLINK("https://klasma.github.io/Logging_VANERSBORG/tillsyn/A 25598-2020.docx")</f>
        <v/>
      </c>
      <c r="Y10">
        <f>HYPERLINK("https://klasma.github.io/Logging_VANERSBORG/tillsynsmail/A 25598-2020.docx")</f>
        <v/>
      </c>
    </row>
    <row r="11" ht="15" customHeight="1">
      <c r="A11" t="inlineStr">
        <is>
          <t>A 28666-2020</t>
        </is>
      </c>
      <c r="B11" s="1" t="n">
        <v>43999</v>
      </c>
      <c r="C11" s="1" t="n">
        <v>45171</v>
      </c>
      <c r="D11" t="inlineStr">
        <is>
          <t>VÄSTRA GÖTALANDS LÄN</t>
        </is>
      </c>
      <c r="E11" t="inlineStr">
        <is>
          <t>VÄNERSBORG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HYPERLINK("https://klasma.github.io/Logging_VANERSBORG/artfynd/A 28666-2020.xlsx")</f>
        <v/>
      </c>
      <c r="T11">
        <f>HYPERLINK("https://klasma.github.io/Logging_VANERSBORG/kartor/A 28666-2020.png")</f>
        <v/>
      </c>
      <c r="V11">
        <f>HYPERLINK("https://klasma.github.io/Logging_VANERSBORG/klagomål/A 28666-2020.docx")</f>
        <v/>
      </c>
      <c r="W11">
        <f>HYPERLINK("https://klasma.github.io/Logging_VANERSBORG/klagomålsmail/A 28666-2020.docx")</f>
        <v/>
      </c>
      <c r="X11">
        <f>HYPERLINK("https://klasma.github.io/Logging_VANERSBORG/tillsyn/A 28666-2020.docx")</f>
        <v/>
      </c>
      <c r="Y11">
        <f>HYPERLINK("https://klasma.github.io/Logging_VANERSBORG/tillsynsmail/A 28666-2020.docx")</f>
        <v/>
      </c>
    </row>
    <row r="12" ht="15" customHeight="1">
      <c r="A12" t="inlineStr">
        <is>
          <t>A 3798-2021</t>
        </is>
      </c>
      <c r="B12" s="1" t="n">
        <v>44221</v>
      </c>
      <c r="C12" s="1" t="n">
        <v>45171</v>
      </c>
      <c r="D12" t="inlineStr">
        <is>
          <t>VÄSTRA GÖTALANDS LÄN</t>
        </is>
      </c>
      <c r="E12" t="inlineStr">
        <is>
          <t>VÄNERSBORG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HYPERLINK("https://klasma.github.io/Logging_VANERSBORG/artfynd/A 3798-2021.xlsx")</f>
        <v/>
      </c>
      <c r="T12">
        <f>HYPERLINK("https://klasma.github.io/Logging_VANERSBORG/kartor/A 3798-2021.png")</f>
        <v/>
      </c>
      <c r="V12">
        <f>HYPERLINK("https://klasma.github.io/Logging_VANERSBORG/klagomål/A 3798-2021.docx")</f>
        <v/>
      </c>
      <c r="W12">
        <f>HYPERLINK("https://klasma.github.io/Logging_VANERSBORG/klagomålsmail/A 3798-2021.docx")</f>
        <v/>
      </c>
      <c r="X12">
        <f>HYPERLINK("https://klasma.github.io/Logging_VANERSBORG/tillsyn/A 3798-2021.docx")</f>
        <v/>
      </c>
      <c r="Y12">
        <f>HYPERLINK("https://klasma.github.io/Logging_VANERSBORG/tillsynsmail/A 3798-2021.docx")</f>
        <v/>
      </c>
    </row>
    <row r="13" ht="15" customHeight="1">
      <c r="A13" t="inlineStr">
        <is>
          <t>A 11615-2021</t>
        </is>
      </c>
      <c r="B13" s="1" t="n">
        <v>44264</v>
      </c>
      <c r="C13" s="1" t="n">
        <v>45171</v>
      </c>
      <c r="D13" t="inlineStr">
        <is>
          <t>VÄSTRA GÖTALANDS LÄN</t>
        </is>
      </c>
      <c r="E13" t="inlineStr">
        <is>
          <t>VÄNERSBORG</t>
        </is>
      </c>
      <c r="G13" t="n">
        <v>11.8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HYPERLINK("https://klasma.github.io/Logging_VANERSBORG/artfynd/A 11615-2021.xlsx")</f>
        <v/>
      </c>
      <c r="T13">
        <f>HYPERLINK("https://klasma.github.io/Logging_VANERSBORG/kartor/A 11615-2021.png")</f>
        <v/>
      </c>
      <c r="V13">
        <f>HYPERLINK("https://klasma.github.io/Logging_VANERSBORG/klagomål/A 11615-2021.docx")</f>
        <v/>
      </c>
      <c r="W13">
        <f>HYPERLINK("https://klasma.github.io/Logging_VANERSBORG/klagomålsmail/A 11615-2021.docx")</f>
        <v/>
      </c>
      <c r="X13">
        <f>HYPERLINK("https://klasma.github.io/Logging_VANERSBORG/tillsyn/A 11615-2021.docx")</f>
        <v/>
      </c>
      <c r="Y13">
        <f>HYPERLINK("https://klasma.github.io/Logging_VANERSBORG/tillsynsmail/A 11615-2021.docx")</f>
        <v/>
      </c>
    </row>
    <row r="14" ht="15" customHeight="1">
      <c r="A14" t="inlineStr">
        <is>
          <t>A 34589-2021</t>
        </is>
      </c>
      <c r="B14" s="1" t="n">
        <v>44382</v>
      </c>
      <c r="C14" s="1" t="n">
        <v>45171</v>
      </c>
      <c r="D14" t="inlineStr">
        <is>
          <t>VÄSTRA GÖTALANDS LÄN</t>
        </is>
      </c>
      <c r="E14" t="inlineStr">
        <is>
          <t>VÄNERSBORG</t>
        </is>
      </c>
      <c r="F14" t="inlineStr">
        <is>
          <t>Sveaskog</t>
        </is>
      </c>
      <c r="G14" t="n">
        <v>13.7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HYPERLINK("https://klasma.github.io/Logging_VANERSBORG/artfynd/A 34589-2021.xlsx")</f>
        <v/>
      </c>
      <c r="T14">
        <f>HYPERLINK("https://klasma.github.io/Logging_VANERSBORG/kartor/A 34589-2021.png")</f>
        <v/>
      </c>
      <c r="V14">
        <f>HYPERLINK("https://klasma.github.io/Logging_VANERSBORG/klagomål/A 34589-2021.docx")</f>
        <v/>
      </c>
      <c r="W14">
        <f>HYPERLINK("https://klasma.github.io/Logging_VANERSBORG/klagomålsmail/A 34589-2021.docx")</f>
        <v/>
      </c>
      <c r="X14">
        <f>HYPERLINK("https://klasma.github.io/Logging_VANERSBORG/tillsyn/A 34589-2021.docx")</f>
        <v/>
      </c>
      <c r="Y14">
        <f>HYPERLINK("https://klasma.github.io/Logging_VANERSBORG/tillsynsmail/A 34589-2021.docx")</f>
        <v/>
      </c>
    </row>
    <row r="15" ht="15" customHeight="1">
      <c r="A15" t="inlineStr">
        <is>
          <t>A 29376-2022</t>
        </is>
      </c>
      <c r="B15" s="1" t="n">
        <v>44753</v>
      </c>
      <c r="C15" s="1" t="n">
        <v>45171</v>
      </c>
      <c r="D15" t="inlineStr">
        <is>
          <t>VÄSTRA GÖTALANDS LÄN</t>
        </is>
      </c>
      <c r="E15" t="inlineStr">
        <is>
          <t>VÄNERSBORG</t>
        </is>
      </c>
      <c r="F15" t="inlineStr">
        <is>
          <t>Sveaskog</t>
        </is>
      </c>
      <c r="G15" t="n">
        <v>8.300000000000001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HYPERLINK("https://klasma.github.io/Logging_VANERSBORG/artfynd/A 29376-2022.xlsx")</f>
        <v/>
      </c>
      <c r="T15">
        <f>HYPERLINK("https://klasma.github.io/Logging_VANERSBORG/kartor/A 29376-2022.png")</f>
        <v/>
      </c>
      <c r="V15">
        <f>HYPERLINK("https://klasma.github.io/Logging_VANERSBORG/klagomål/A 29376-2022.docx")</f>
        <v/>
      </c>
      <c r="W15">
        <f>HYPERLINK("https://klasma.github.io/Logging_VANERSBORG/klagomålsmail/A 29376-2022.docx")</f>
        <v/>
      </c>
      <c r="X15">
        <f>HYPERLINK("https://klasma.github.io/Logging_VANERSBORG/tillsyn/A 29376-2022.docx")</f>
        <v/>
      </c>
      <c r="Y15">
        <f>HYPERLINK("https://klasma.github.io/Logging_VANERSBORG/tillsynsmail/A 29376-2022.docx")</f>
        <v/>
      </c>
    </row>
    <row r="16" ht="15" customHeight="1">
      <c r="A16" t="inlineStr">
        <is>
          <t>A 29369-2022</t>
        </is>
      </c>
      <c r="B16" s="1" t="n">
        <v>44753</v>
      </c>
      <c r="C16" s="1" t="n">
        <v>45171</v>
      </c>
      <c r="D16" t="inlineStr">
        <is>
          <t>VÄSTRA GÖTALANDS LÄN</t>
        </is>
      </c>
      <c r="E16" t="inlineStr">
        <is>
          <t>VÄNERSBORG</t>
        </is>
      </c>
      <c r="F16" t="inlineStr">
        <is>
          <t>Sveaskog</t>
        </is>
      </c>
      <c r="G16" t="n">
        <v>9.9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HYPERLINK("https://klasma.github.io/Logging_VANERSBORG/artfynd/A 29369-2022.xlsx")</f>
        <v/>
      </c>
      <c r="T16">
        <f>HYPERLINK("https://klasma.github.io/Logging_VANERSBORG/kartor/A 29369-2022.png")</f>
        <v/>
      </c>
      <c r="V16">
        <f>HYPERLINK("https://klasma.github.io/Logging_VANERSBORG/klagomål/A 29369-2022.docx")</f>
        <v/>
      </c>
      <c r="W16">
        <f>HYPERLINK("https://klasma.github.io/Logging_VANERSBORG/klagomålsmail/A 29369-2022.docx")</f>
        <v/>
      </c>
      <c r="X16">
        <f>HYPERLINK("https://klasma.github.io/Logging_VANERSBORG/tillsyn/A 29369-2022.docx")</f>
        <v/>
      </c>
      <c r="Y16">
        <f>HYPERLINK("https://klasma.github.io/Logging_VANERSBORG/tillsynsmail/A 29369-2022.docx")</f>
        <v/>
      </c>
    </row>
    <row r="17" ht="15" customHeight="1">
      <c r="A17" t="inlineStr">
        <is>
          <t>A 29375-2022</t>
        </is>
      </c>
      <c r="B17" s="1" t="n">
        <v>44753</v>
      </c>
      <c r="C17" s="1" t="n">
        <v>45171</v>
      </c>
      <c r="D17" t="inlineStr">
        <is>
          <t>VÄSTRA GÖTALANDS LÄN</t>
        </is>
      </c>
      <c r="E17" t="inlineStr">
        <is>
          <t>VÄNERSBORG</t>
        </is>
      </c>
      <c r="F17" t="inlineStr">
        <is>
          <t>Sveaskog</t>
        </is>
      </c>
      <c r="G17" t="n">
        <v>4.6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Purpurknipprot</t>
        </is>
      </c>
      <c r="S17">
        <f>HYPERLINK("https://klasma.github.io/Logging_VANERSBORG/artfynd/A 29375-2022.xlsx")</f>
        <v/>
      </c>
      <c r="T17">
        <f>HYPERLINK("https://klasma.github.io/Logging_VANERSBORG/kartor/A 29375-2022.png")</f>
        <v/>
      </c>
      <c r="V17">
        <f>HYPERLINK("https://klasma.github.io/Logging_VANERSBORG/klagomål/A 29375-2022.docx")</f>
        <v/>
      </c>
      <c r="W17">
        <f>HYPERLINK("https://klasma.github.io/Logging_VANERSBORG/klagomålsmail/A 29375-2022.docx")</f>
        <v/>
      </c>
      <c r="X17">
        <f>HYPERLINK("https://klasma.github.io/Logging_VANERSBORG/tillsyn/A 29375-2022.docx")</f>
        <v/>
      </c>
      <c r="Y17">
        <f>HYPERLINK("https://klasma.github.io/Logging_VANERSBORG/tillsynsmail/A 29375-2022.docx")</f>
        <v/>
      </c>
    </row>
    <row r="18" ht="15" customHeight="1">
      <c r="A18" t="inlineStr">
        <is>
          <t>A 34381-2022</t>
        </is>
      </c>
      <c r="B18" s="1" t="n">
        <v>44792</v>
      </c>
      <c r="C18" s="1" t="n">
        <v>45171</v>
      </c>
      <c r="D18" t="inlineStr">
        <is>
          <t>VÄSTRA GÖTALANDS LÄN</t>
        </is>
      </c>
      <c r="E18" t="inlineStr">
        <is>
          <t>VÄNERSBORG</t>
        </is>
      </c>
      <c r="G18" t="n">
        <v>6.6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Skogsbräsma</t>
        </is>
      </c>
      <c r="S18">
        <f>HYPERLINK("https://klasma.github.io/Logging_VANERSBORG/artfynd/A 34381-2022.xlsx")</f>
        <v/>
      </c>
      <c r="T18">
        <f>HYPERLINK("https://klasma.github.io/Logging_VANERSBORG/kartor/A 34381-2022.png")</f>
        <v/>
      </c>
      <c r="V18">
        <f>HYPERLINK("https://klasma.github.io/Logging_VANERSBORG/klagomål/A 34381-2022.docx")</f>
        <v/>
      </c>
      <c r="W18">
        <f>HYPERLINK("https://klasma.github.io/Logging_VANERSBORG/klagomålsmail/A 34381-2022.docx")</f>
        <v/>
      </c>
      <c r="X18">
        <f>HYPERLINK("https://klasma.github.io/Logging_VANERSBORG/tillsyn/A 34381-2022.docx")</f>
        <v/>
      </c>
      <c r="Y18">
        <f>HYPERLINK("https://klasma.github.io/Logging_VANERSBORG/tillsynsmail/A 34381-2022.docx")</f>
        <v/>
      </c>
    </row>
    <row r="19" ht="15" customHeight="1">
      <c r="A19" t="inlineStr">
        <is>
          <t>A 17920-2023</t>
        </is>
      </c>
      <c r="B19" s="1" t="n">
        <v>45040</v>
      </c>
      <c r="C19" s="1" t="n">
        <v>45171</v>
      </c>
      <c r="D19" t="inlineStr">
        <is>
          <t>VÄSTRA GÖTALANDS LÄN</t>
        </is>
      </c>
      <c r="E19" t="inlineStr">
        <is>
          <t>VÄNERSBORG</t>
        </is>
      </c>
      <c r="G19" t="n">
        <v>1.2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HYPERLINK("https://klasma.github.io/Logging_VANERSBORG/artfynd/A 17920-2023.xlsx")</f>
        <v/>
      </c>
      <c r="T19">
        <f>HYPERLINK("https://klasma.github.io/Logging_VANERSBORG/kartor/A 17920-2023.png")</f>
        <v/>
      </c>
      <c r="V19">
        <f>HYPERLINK("https://klasma.github.io/Logging_VANERSBORG/klagomål/A 17920-2023.docx")</f>
        <v/>
      </c>
      <c r="W19">
        <f>HYPERLINK("https://klasma.github.io/Logging_VANERSBORG/klagomålsmail/A 17920-2023.docx")</f>
        <v/>
      </c>
      <c r="X19">
        <f>HYPERLINK("https://klasma.github.io/Logging_VANERSBORG/tillsyn/A 17920-2023.docx")</f>
        <v/>
      </c>
      <c r="Y19">
        <f>HYPERLINK("https://klasma.github.io/Logging_VANERSBORG/tillsynsmail/A 17920-2023.docx")</f>
        <v/>
      </c>
    </row>
    <row r="20" ht="15" customHeight="1">
      <c r="A20" t="inlineStr">
        <is>
          <t>A 29265-2023</t>
        </is>
      </c>
      <c r="B20" s="1" t="n">
        <v>45105</v>
      </c>
      <c r="C20" s="1" t="n">
        <v>45171</v>
      </c>
      <c r="D20" t="inlineStr">
        <is>
          <t>VÄSTRA GÖTALANDS LÄN</t>
        </is>
      </c>
      <c r="E20" t="inlineStr">
        <is>
          <t>VÄNERSBORG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Bohuslind</t>
        </is>
      </c>
      <c r="S20">
        <f>HYPERLINK("https://klasma.github.io/Logging_VANERSBORG/artfynd/A 29265-2023.xlsx")</f>
        <v/>
      </c>
      <c r="T20">
        <f>HYPERLINK("https://klasma.github.io/Logging_VANERSBORG/kartor/A 29265-2023.png")</f>
        <v/>
      </c>
      <c r="V20">
        <f>HYPERLINK("https://klasma.github.io/Logging_VANERSBORG/klagomål/A 29265-2023.docx")</f>
        <v/>
      </c>
      <c r="W20">
        <f>HYPERLINK("https://klasma.github.io/Logging_VANERSBORG/klagomålsmail/A 29265-2023.docx")</f>
        <v/>
      </c>
      <c r="X20">
        <f>HYPERLINK("https://klasma.github.io/Logging_VANERSBORG/tillsyn/A 29265-2023.docx")</f>
        <v/>
      </c>
      <c r="Y20">
        <f>HYPERLINK("https://klasma.github.io/Logging_VANERSBORG/tillsynsmail/A 29265-2023.docx")</f>
        <v/>
      </c>
    </row>
    <row r="21" ht="15" customHeight="1">
      <c r="A21" t="inlineStr">
        <is>
          <t>A 35724-2018</t>
        </is>
      </c>
      <c r="B21" s="1" t="n">
        <v>43326</v>
      </c>
      <c r="C21" s="1" t="n">
        <v>45171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Kommuner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36460-2018</t>
        </is>
      </c>
      <c r="B22" s="1" t="n">
        <v>43329</v>
      </c>
      <c r="C22" s="1" t="n">
        <v>45171</v>
      </c>
      <c r="D22" t="inlineStr">
        <is>
          <t>VÄSTRA GÖTALANDS LÄN</t>
        </is>
      </c>
      <c r="E22" t="inlineStr">
        <is>
          <t>VÄNERSBORG</t>
        </is>
      </c>
      <c r="G22" t="n">
        <v>28.7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37926-2018</t>
        </is>
      </c>
      <c r="B23" s="1" t="n">
        <v>43336</v>
      </c>
      <c r="C23" s="1" t="n">
        <v>45171</v>
      </c>
      <c r="D23" t="inlineStr">
        <is>
          <t>VÄSTRA GÖTALANDS LÄN</t>
        </is>
      </c>
      <c r="E23" t="inlineStr">
        <is>
          <t>VÄNERSBORG</t>
        </is>
      </c>
      <c r="G23" t="n">
        <v>6.1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39589-2018</t>
        </is>
      </c>
      <c r="B24" s="1" t="n">
        <v>43340</v>
      </c>
      <c r="C24" s="1" t="n">
        <v>45171</v>
      </c>
      <c r="D24" t="inlineStr">
        <is>
          <t>VÄSTRA GÖTALANDS LÄN</t>
        </is>
      </c>
      <c r="E24" t="inlineStr">
        <is>
          <t>VÄNERSBORG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45099-2018</t>
        </is>
      </c>
      <c r="B25" s="1" t="n">
        <v>43360</v>
      </c>
      <c r="C25" s="1" t="n">
        <v>45171</v>
      </c>
      <c r="D25" t="inlineStr">
        <is>
          <t>VÄSTRA GÖTALANDS LÄN</t>
        </is>
      </c>
      <c r="E25" t="inlineStr">
        <is>
          <t>VÄNERSBORG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48698-2018</t>
        </is>
      </c>
      <c r="B26" s="1" t="n">
        <v>43371</v>
      </c>
      <c r="C26" s="1" t="n">
        <v>45171</v>
      </c>
      <c r="D26" t="inlineStr">
        <is>
          <t>VÄSTRA GÖTALANDS LÄN</t>
        </is>
      </c>
      <c r="E26" t="inlineStr">
        <is>
          <t>VÄNERSBORG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52235-2018</t>
        </is>
      </c>
      <c r="B27" s="1" t="n">
        <v>43388</v>
      </c>
      <c r="C27" s="1" t="n">
        <v>45171</v>
      </c>
      <c r="D27" t="inlineStr">
        <is>
          <t>VÄSTRA GÖTALANDS LÄN</t>
        </is>
      </c>
      <c r="E27" t="inlineStr">
        <is>
          <t>VÄNERSBORG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57376-2018</t>
        </is>
      </c>
      <c r="B28" s="1" t="n">
        <v>43397</v>
      </c>
      <c r="C28" s="1" t="n">
        <v>45171</v>
      </c>
      <c r="D28" t="inlineStr">
        <is>
          <t>VÄSTRA GÖTALANDS LÄN</t>
        </is>
      </c>
      <c r="E28" t="inlineStr">
        <is>
          <t>VÄNERSBORG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57368-2018</t>
        </is>
      </c>
      <c r="B29" s="1" t="n">
        <v>43397</v>
      </c>
      <c r="C29" s="1" t="n">
        <v>45171</v>
      </c>
      <c r="D29" t="inlineStr">
        <is>
          <t>VÄSTRA GÖTALANDS LÄN</t>
        </is>
      </c>
      <c r="E29" t="inlineStr">
        <is>
          <t>VÄNERSBORG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58687-2018</t>
        </is>
      </c>
      <c r="B30" s="1" t="n">
        <v>43410</v>
      </c>
      <c r="C30" s="1" t="n">
        <v>45171</v>
      </c>
      <c r="D30" t="inlineStr">
        <is>
          <t>VÄSTRA GÖTALANDS LÄN</t>
        </is>
      </c>
      <c r="E30" t="inlineStr">
        <is>
          <t>VÄNERSBORG</t>
        </is>
      </c>
      <c r="F30" t="inlineStr">
        <is>
          <t>Kommuner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60020-2018</t>
        </is>
      </c>
      <c r="B31" s="1" t="n">
        <v>43412</v>
      </c>
      <c r="C31" s="1" t="n">
        <v>45171</v>
      </c>
      <c r="D31" t="inlineStr">
        <is>
          <t>VÄSTRA GÖTALANDS LÄN</t>
        </is>
      </c>
      <c r="E31" t="inlineStr">
        <is>
          <t>VÄNERSBORG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60254-2018</t>
        </is>
      </c>
      <c r="B32" s="1" t="n">
        <v>43412</v>
      </c>
      <c r="C32" s="1" t="n">
        <v>45171</v>
      </c>
      <c r="D32" t="inlineStr">
        <is>
          <t>VÄSTRA GÖTALANDS LÄN</t>
        </is>
      </c>
      <c r="E32" t="inlineStr">
        <is>
          <t>VÄNERSBORG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61516-2018</t>
        </is>
      </c>
      <c r="B33" s="1" t="n">
        <v>43413</v>
      </c>
      <c r="C33" s="1" t="n">
        <v>45171</v>
      </c>
      <c r="D33" t="inlineStr">
        <is>
          <t>VÄSTRA GÖTALANDS LÄN</t>
        </is>
      </c>
      <c r="E33" t="inlineStr">
        <is>
          <t>VÄNERSBORG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67114-2018</t>
        </is>
      </c>
      <c r="B34" s="1" t="n">
        <v>43438</v>
      </c>
      <c r="C34" s="1" t="n">
        <v>45171</v>
      </c>
      <c r="D34" t="inlineStr">
        <is>
          <t>VÄSTRA GÖTALANDS LÄN</t>
        </is>
      </c>
      <c r="E34" t="inlineStr">
        <is>
          <t>VÄNERSBORG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68023-2018</t>
        </is>
      </c>
      <c r="B35" s="1" t="n">
        <v>43441</v>
      </c>
      <c r="C35" s="1" t="n">
        <v>45171</v>
      </c>
      <c r="D35" t="inlineStr">
        <is>
          <t>VÄSTRA GÖTALANDS LÄN</t>
        </is>
      </c>
      <c r="E35" t="inlineStr">
        <is>
          <t>VÄNERSBORG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68491-2018</t>
        </is>
      </c>
      <c r="B36" s="1" t="n">
        <v>43442</v>
      </c>
      <c r="C36" s="1" t="n">
        <v>45171</v>
      </c>
      <c r="D36" t="inlineStr">
        <is>
          <t>VÄSTRA GÖTALANDS LÄN</t>
        </is>
      </c>
      <c r="E36" t="inlineStr">
        <is>
          <t>VÄNERSBORG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1840-2019</t>
        </is>
      </c>
      <c r="B37" s="1" t="n">
        <v>43462</v>
      </c>
      <c r="C37" s="1" t="n">
        <v>45171</v>
      </c>
      <c r="D37" t="inlineStr">
        <is>
          <t>VÄSTRA GÖTALANDS LÄN</t>
        </is>
      </c>
      <c r="E37" t="inlineStr">
        <is>
          <t>VÄNERSBORG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3597-2019</t>
        </is>
      </c>
      <c r="B38" s="1" t="n">
        <v>43475</v>
      </c>
      <c r="C38" s="1" t="n">
        <v>45171</v>
      </c>
      <c r="D38" t="inlineStr">
        <is>
          <t>VÄSTRA GÖTALANDS LÄN</t>
        </is>
      </c>
      <c r="E38" t="inlineStr">
        <is>
          <t>VÄNERSBORG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5200-2019</t>
        </is>
      </c>
      <c r="B39" s="1" t="n">
        <v>43481</v>
      </c>
      <c r="C39" s="1" t="n">
        <v>45171</v>
      </c>
      <c r="D39" t="inlineStr">
        <is>
          <t>VÄSTRA GÖTALANDS LÄN</t>
        </is>
      </c>
      <c r="E39" t="inlineStr">
        <is>
          <t>VÄNERSBORG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6149-2019</t>
        </is>
      </c>
      <c r="B40" s="1" t="n">
        <v>43487</v>
      </c>
      <c r="C40" s="1" t="n">
        <v>45171</v>
      </c>
      <c r="D40" t="inlineStr">
        <is>
          <t>VÄSTRA GÖTALANDS LÄN</t>
        </is>
      </c>
      <c r="E40" t="inlineStr">
        <is>
          <t>VÄNERSBORG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5785-2019</t>
        </is>
      </c>
      <c r="B41" s="1" t="n">
        <v>43490</v>
      </c>
      <c r="C41" s="1" t="n">
        <v>45171</v>
      </c>
      <c r="D41" t="inlineStr">
        <is>
          <t>VÄSTRA GÖTALANDS LÄN</t>
        </is>
      </c>
      <c r="E41" t="inlineStr">
        <is>
          <t>VÄNERSBORG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7668-2019</t>
        </is>
      </c>
      <c r="B42" s="1" t="n">
        <v>43493</v>
      </c>
      <c r="C42" s="1" t="n">
        <v>45171</v>
      </c>
      <c r="D42" t="inlineStr">
        <is>
          <t>VÄSTRA GÖTALANDS LÄN</t>
        </is>
      </c>
      <c r="E42" t="inlineStr">
        <is>
          <t>VÄNERSBORG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6828-2019</t>
        </is>
      </c>
      <c r="B43" s="1" t="n">
        <v>43495</v>
      </c>
      <c r="C43" s="1" t="n">
        <v>45171</v>
      </c>
      <c r="D43" t="inlineStr">
        <is>
          <t>VÄSTRA GÖTALANDS LÄN</t>
        </is>
      </c>
      <c r="E43" t="inlineStr">
        <is>
          <t>VÄNERSBORG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8531-2019</t>
        </is>
      </c>
      <c r="B44" s="1" t="n">
        <v>43502</v>
      </c>
      <c r="C44" s="1" t="n">
        <v>45171</v>
      </c>
      <c r="D44" t="inlineStr">
        <is>
          <t>VÄSTRA GÖTALANDS LÄN</t>
        </is>
      </c>
      <c r="E44" t="inlineStr">
        <is>
          <t>VÄNERSBORG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8863-2019</t>
        </is>
      </c>
      <c r="B45" s="1" t="n">
        <v>43502</v>
      </c>
      <c r="C45" s="1" t="n">
        <v>45171</v>
      </c>
      <c r="D45" t="inlineStr">
        <is>
          <t>VÄSTRA GÖTALANDS LÄN</t>
        </is>
      </c>
      <c r="E45" t="inlineStr">
        <is>
          <t>VÄNERSBORG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8828-2019</t>
        </is>
      </c>
      <c r="B46" s="1" t="n">
        <v>43502</v>
      </c>
      <c r="C46" s="1" t="n">
        <v>45171</v>
      </c>
      <c r="D46" t="inlineStr">
        <is>
          <t>VÄSTRA GÖTALANDS LÄN</t>
        </is>
      </c>
      <c r="E46" t="inlineStr">
        <is>
          <t>VÄNERSBORG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11311-2019</t>
        </is>
      </c>
      <c r="B47" s="1" t="n">
        <v>43517</v>
      </c>
      <c r="C47" s="1" t="n">
        <v>45171</v>
      </c>
      <c r="D47" t="inlineStr">
        <is>
          <t>VÄSTRA GÖTALANDS LÄN</t>
        </is>
      </c>
      <c r="E47" t="inlineStr">
        <is>
          <t>VÄNERSBORG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12364-2019</t>
        </is>
      </c>
      <c r="B48" s="1" t="n">
        <v>43523</v>
      </c>
      <c r="C48" s="1" t="n">
        <v>45171</v>
      </c>
      <c r="D48" t="inlineStr">
        <is>
          <t>VÄSTRA GÖTALANDS LÄN</t>
        </is>
      </c>
      <c r="E48" t="inlineStr">
        <is>
          <t>VÄNERSBORG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12667-2019</t>
        </is>
      </c>
      <c r="B49" s="1" t="n">
        <v>43524</v>
      </c>
      <c r="C49" s="1" t="n">
        <v>45171</v>
      </c>
      <c r="D49" t="inlineStr">
        <is>
          <t>VÄSTRA GÖTALANDS LÄN</t>
        </is>
      </c>
      <c r="E49" t="inlineStr">
        <is>
          <t>VÄNERSBORG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13372-2019</t>
        </is>
      </c>
      <c r="B50" s="1" t="n">
        <v>43528</v>
      </c>
      <c r="C50" s="1" t="n">
        <v>45171</v>
      </c>
      <c r="D50" t="inlineStr">
        <is>
          <t>VÄSTRA GÖTALANDS LÄN</t>
        </is>
      </c>
      <c r="E50" t="inlineStr">
        <is>
          <t>VÄNERSBORG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13434-2019</t>
        </is>
      </c>
      <c r="B51" s="1" t="n">
        <v>43529</v>
      </c>
      <c r="C51" s="1" t="n">
        <v>45171</v>
      </c>
      <c r="D51" t="inlineStr">
        <is>
          <t>VÄSTRA GÖTALANDS LÄN</t>
        </is>
      </c>
      <c r="E51" t="inlineStr">
        <is>
          <t>VÄNERSBORG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13407-2019</t>
        </is>
      </c>
      <c r="B52" s="1" t="n">
        <v>43529</v>
      </c>
      <c r="C52" s="1" t="n">
        <v>45171</v>
      </c>
      <c r="D52" t="inlineStr">
        <is>
          <t>VÄSTRA GÖTALANDS LÄN</t>
        </is>
      </c>
      <c r="E52" t="inlineStr">
        <is>
          <t>VÄNERSBORG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13436-2019</t>
        </is>
      </c>
      <c r="B53" s="1" t="n">
        <v>43529</v>
      </c>
      <c r="C53" s="1" t="n">
        <v>45171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13813-2019</t>
        </is>
      </c>
      <c r="B54" s="1" t="n">
        <v>43530</v>
      </c>
      <c r="C54" s="1" t="n">
        <v>45171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14408-2019</t>
        </is>
      </c>
      <c r="B55" s="1" t="n">
        <v>43532</v>
      </c>
      <c r="C55" s="1" t="n">
        <v>45171</v>
      </c>
      <c r="D55" t="inlineStr">
        <is>
          <t>VÄSTRA GÖTALANDS LÄN</t>
        </is>
      </c>
      <c r="E55" t="inlineStr">
        <is>
          <t>VÄNERSBORG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14705-2019</t>
        </is>
      </c>
      <c r="B56" s="1" t="n">
        <v>43535</v>
      </c>
      <c r="C56" s="1" t="n">
        <v>45171</v>
      </c>
      <c r="D56" t="inlineStr">
        <is>
          <t>VÄSTRA GÖTALANDS LÄN</t>
        </is>
      </c>
      <c r="E56" t="inlineStr">
        <is>
          <t>VÄNERSBORG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14706-2019</t>
        </is>
      </c>
      <c r="B57" s="1" t="n">
        <v>43535</v>
      </c>
      <c r="C57" s="1" t="n">
        <v>45171</v>
      </c>
      <c r="D57" t="inlineStr">
        <is>
          <t>VÄSTRA GÖTALANDS LÄN</t>
        </is>
      </c>
      <c r="E57" t="inlineStr">
        <is>
          <t>VÄNERSBORG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15055-2019</t>
        </is>
      </c>
      <c r="B58" s="1" t="n">
        <v>43537</v>
      </c>
      <c r="C58" s="1" t="n">
        <v>45171</v>
      </c>
      <c r="D58" t="inlineStr">
        <is>
          <t>VÄSTRA GÖTALANDS LÄN</t>
        </is>
      </c>
      <c r="E58" t="inlineStr">
        <is>
          <t>VÄNERSBORG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15555-2019</t>
        </is>
      </c>
      <c r="B59" s="1" t="n">
        <v>43542</v>
      </c>
      <c r="C59" s="1" t="n">
        <v>45171</v>
      </c>
      <c r="D59" t="inlineStr">
        <is>
          <t>VÄSTRA GÖTALANDS LÄN</t>
        </is>
      </c>
      <c r="E59" t="inlineStr">
        <is>
          <t>VÄNERSBORG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16291-2019</t>
        </is>
      </c>
      <c r="B60" s="1" t="n">
        <v>43545</v>
      </c>
      <c r="C60" s="1" t="n">
        <v>45171</v>
      </c>
      <c r="D60" t="inlineStr">
        <is>
          <t>VÄSTRA GÖTALANDS LÄN</t>
        </is>
      </c>
      <c r="E60" t="inlineStr">
        <is>
          <t>VÄNERSBORG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16471-2019</t>
        </is>
      </c>
      <c r="B61" s="1" t="n">
        <v>43546</v>
      </c>
      <c r="C61" s="1" t="n">
        <v>45171</v>
      </c>
      <c r="D61" t="inlineStr">
        <is>
          <t>VÄSTRA GÖTALANDS LÄN</t>
        </is>
      </c>
      <c r="E61" t="inlineStr">
        <is>
          <t>VÄNERSBORG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24956-2019</t>
        </is>
      </c>
      <c r="B62" s="1" t="n">
        <v>43602</v>
      </c>
      <c r="C62" s="1" t="n">
        <v>45171</v>
      </c>
      <c r="D62" t="inlineStr">
        <is>
          <t>VÄSTRA GÖTALANDS LÄN</t>
        </is>
      </c>
      <c r="E62" t="inlineStr">
        <is>
          <t>VÄNERSBORG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24962-2019</t>
        </is>
      </c>
      <c r="B63" s="1" t="n">
        <v>43602</v>
      </c>
      <c r="C63" s="1" t="n">
        <v>45171</v>
      </c>
      <c r="D63" t="inlineStr">
        <is>
          <t>VÄSTRA GÖTALANDS LÄN</t>
        </is>
      </c>
      <c r="E63" t="inlineStr">
        <is>
          <t>VÄNERSBORG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25444-2019</t>
        </is>
      </c>
      <c r="B64" s="1" t="n">
        <v>43606</v>
      </c>
      <c r="C64" s="1" t="n">
        <v>45171</v>
      </c>
      <c r="D64" t="inlineStr">
        <is>
          <t>VÄSTRA GÖTALANDS LÄN</t>
        </is>
      </c>
      <c r="E64" t="inlineStr">
        <is>
          <t>VÄNERSBORG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27871-2019</t>
        </is>
      </c>
      <c r="B65" s="1" t="n">
        <v>43620</v>
      </c>
      <c r="C65" s="1" t="n">
        <v>45171</v>
      </c>
      <c r="D65" t="inlineStr">
        <is>
          <t>VÄSTRA GÖTALANDS LÄN</t>
        </is>
      </c>
      <c r="E65" t="inlineStr">
        <is>
          <t>VÄNERSBORG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27874-2019</t>
        </is>
      </c>
      <c r="B66" s="1" t="n">
        <v>43620</v>
      </c>
      <c r="C66" s="1" t="n">
        <v>45171</v>
      </c>
      <c r="D66" t="inlineStr">
        <is>
          <t>VÄSTRA GÖTALANDS LÄN</t>
        </is>
      </c>
      <c r="E66" t="inlineStr">
        <is>
          <t>VÄNERSBORG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34599-2019</t>
        </is>
      </c>
      <c r="B67" s="1" t="n">
        <v>43647</v>
      </c>
      <c r="C67" s="1" t="n">
        <v>45171</v>
      </c>
      <c r="D67" t="inlineStr">
        <is>
          <t>VÄSTRA GÖTALANDS LÄN</t>
        </is>
      </c>
      <c r="E67" t="inlineStr">
        <is>
          <t>VÄNERSBORG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34592-2019</t>
        </is>
      </c>
      <c r="B68" s="1" t="n">
        <v>43647</v>
      </c>
      <c r="C68" s="1" t="n">
        <v>45171</v>
      </c>
      <c r="D68" t="inlineStr">
        <is>
          <t>VÄSTRA GÖTALANDS LÄN</t>
        </is>
      </c>
      <c r="E68" t="inlineStr">
        <is>
          <t>VÄNERSBORG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35241-2019</t>
        </is>
      </c>
      <c r="B69" s="1" t="n">
        <v>43662</v>
      </c>
      <c r="C69" s="1" t="n">
        <v>45171</v>
      </c>
      <c r="D69" t="inlineStr">
        <is>
          <t>VÄSTRA GÖTALANDS LÄN</t>
        </is>
      </c>
      <c r="E69" t="inlineStr">
        <is>
          <t>VÄNERSBORG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35239-2019</t>
        </is>
      </c>
      <c r="B70" s="1" t="n">
        <v>43662</v>
      </c>
      <c r="C70" s="1" t="n">
        <v>45171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35240-2019</t>
        </is>
      </c>
      <c r="B71" s="1" t="n">
        <v>43662</v>
      </c>
      <c r="C71" s="1" t="n">
        <v>45171</v>
      </c>
      <c r="D71" t="inlineStr">
        <is>
          <t>VÄSTRA GÖTALANDS LÄN</t>
        </is>
      </c>
      <c r="E71" t="inlineStr">
        <is>
          <t>VÄNERSBORG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38947-2019</t>
        </is>
      </c>
      <c r="B72" s="1" t="n">
        <v>43689</v>
      </c>
      <c r="C72" s="1" t="n">
        <v>45171</v>
      </c>
      <c r="D72" t="inlineStr">
        <is>
          <t>VÄSTRA GÖTALANDS LÄN</t>
        </is>
      </c>
      <c r="E72" t="inlineStr">
        <is>
          <t>VÄNERSBORG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42509-2019</t>
        </is>
      </c>
      <c r="B73" s="1" t="n">
        <v>43699</v>
      </c>
      <c r="C73" s="1" t="n">
        <v>45171</v>
      </c>
      <c r="D73" t="inlineStr">
        <is>
          <t>VÄSTRA GÖTALANDS LÄN</t>
        </is>
      </c>
      <c r="E73" t="inlineStr">
        <is>
          <t>VÄNERSBORG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42515-2019</t>
        </is>
      </c>
      <c r="B74" s="1" t="n">
        <v>43699</v>
      </c>
      <c r="C74" s="1" t="n">
        <v>45171</v>
      </c>
      <c r="D74" t="inlineStr">
        <is>
          <t>VÄSTRA GÖTALANDS LÄN</t>
        </is>
      </c>
      <c r="E74" t="inlineStr">
        <is>
          <t>VÄNERSBORG</t>
        </is>
      </c>
      <c r="G74" t="n">
        <v>9.5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41948-2019</t>
        </is>
      </c>
      <c r="B75" s="1" t="n">
        <v>43700</v>
      </c>
      <c r="C75" s="1" t="n">
        <v>45171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49938-2019</t>
        </is>
      </c>
      <c r="B76" s="1" t="n">
        <v>43733</v>
      </c>
      <c r="C76" s="1" t="n">
        <v>45171</v>
      </c>
      <c r="D76" t="inlineStr">
        <is>
          <t>VÄSTRA GÖTALANDS LÄN</t>
        </is>
      </c>
      <c r="E76" t="inlineStr">
        <is>
          <t>VÄNERSBORG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49936-2019</t>
        </is>
      </c>
      <c r="B77" s="1" t="n">
        <v>43733</v>
      </c>
      <c r="C77" s="1" t="n">
        <v>45171</v>
      </c>
      <c r="D77" t="inlineStr">
        <is>
          <t>VÄSTRA GÖTALANDS LÄN</t>
        </is>
      </c>
      <c r="E77" t="inlineStr">
        <is>
          <t>VÄNERSBORG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52916-2019</t>
        </is>
      </c>
      <c r="B78" s="1" t="n">
        <v>43746</v>
      </c>
      <c r="C78" s="1" t="n">
        <v>45171</v>
      </c>
      <c r="D78" t="inlineStr">
        <is>
          <t>VÄSTRA GÖTALANDS LÄN</t>
        </is>
      </c>
      <c r="E78" t="inlineStr">
        <is>
          <t>VÄNERSBORG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52911-2019</t>
        </is>
      </c>
      <c r="B79" s="1" t="n">
        <v>43746</v>
      </c>
      <c r="C79" s="1" t="n">
        <v>45171</v>
      </c>
      <c r="D79" t="inlineStr">
        <is>
          <t>VÄSTRA GÖTALANDS LÄN</t>
        </is>
      </c>
      <c r="E79" t="inlineStr">
        <is>
          <t>VÄNERSBORG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52912-2019</t>
        </is>
      </c>
      <c r="B80" s="1" t="n">
        <v>43746</v>
      </c>
      <c r="C80" s="1" t="n">
        <v>45171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53808-2019</t>
        </is>
      </c>
      <c r="B81" s="1" t="n">
        <v>43751</v>
      </c>
      <c r="C81" s="1" t="n">
        <v>45171</v>
      </c>
      <c r="D81" t="inlineStr">
        <is>
          <t>VÄSTRA GÖTALANDS LÄN</t>
        </is>
      </c>
      <c r="E81" t="inlineStr">
        <is>
          <t>VÄNERSBORG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61982-2019</t>
        </is>
      </c>
      <c r="B82" s="1" t="n">
        <v>43787</v>
      </c>
      <c r="C82" s="1" t="n">
        <v>45171</v>
      </c>
      <c r="D82" t="inlineStr">
        <is>
          <t>VÄSTRA GÖTALANDS LÄN</t>
        </is>
      </c>
      <c r="E82" t="inlineStr">
        <is>
          <t>VÄNERSBORG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67177-2019</t>
        </is>
      </c>
      <c r="B83" s="1" t="n">
        <v>43811</v>
      </c>
      <c r="C83" s="1" t="n">
        <v>45171</v>
      </c>
      <c r="D83" t="inlineStr">
        <is>
          <t>VÄSTRA GÖTALANDS LÄN</t>
        </is>
      </c>
      <c r="E83" t="inlineStr">
        <is>
          <t>VÄNERSBORG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67890-2019</t>
        </is>
      </c>
      <c r="B84" s="1" t="n">
        <v>43816</v>
      </c>
      <c r="C84" s="1" t="n">
        <v>45171</v>
      </c>
      <c r="D84" t="inlineStr">
        <is>
          <t>VÄSTRA GÖTALANDS LÄN</t>
        </is>
      </c>
      <c r="E84" t="inlineStr">
        <is>
          <t>VÄNERSBORG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69134-2019</t>
        </is>
      </c>
      <c r="B85" s="1" t="n">
        <v>43829</v>
      </c>
      <c r="C85" s="1" t="n">
        <v>45171</v>
      </c>
      <c r="D85" t="inlineStr">
        <is>
          <t>VÄSTRA GÖTALANDS LÄN</t>
        </is>
      </c>
      <c r="E85" t="inlineStr">
        <is>
          <t>VÄNERSBORG</t>
        </is>
      </c>
      <c r="F85" t="inlineStr">
        <is>
          <t>Kommuner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3267-2020</t>
        </is>
      </c>
      <c r="B86" s="1" t="n">
        <v>43844</v>
      </c>
      <c r="C86" s="1" t="n">
        <v>45171</v>
      </c>
      <c r="D86" t="inlineStr">
        <is>
          <t>VÄSTRA GÖTALANDS LÄN</t>
        </is>
      </c>
      <c r="E86" t="inlineStr">
        <is>
          <t>VÄNERSBORG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2148-2020</t>
        </is>
      </c>
      <c r="B87" s="1" t="n">
        <v>43846</v>
      </c>
      <c r="C87" s="1" t="n">
        <v>45171</v>
      </c>
      <c r="D87" t="inlineStr">
        <is>
          <t>VÄSTRA GÖTALANDS LÄN</t>
        </is>
      </c>
      <c r="E87" t="inlineStr">
        <is>
          <t>VÄNERSBORG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2981-2020</t>
        </is>
      </c>
      <c r="B88" s="1" t="n">
        <v>43850</v>
      </c>
      <c r="C88" s="1" t="n">
        <v>45171</v>
      </c>
      <c r="D88" t="inlineStr">
        <is>
          <t>VÄSTRA GÖTALANDS LÄN</t>
        </is>
      </c>
      <c r="E88" t="inlineStr">
        <is>
          <t>VÄNERSBORG</t>
        </is>
      </c>
      <c r="G88" t="n">
        <v>5.9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5617-2020</t>
        </is>
      </c>
      <c r="B89" s="1" t="n">
        <v>43860</v>
      </c>
      <c r="C89" s="1" t="n">
        <v>45171</v>
      </c>
      <c r="D89" t="inlineStr">
        <is>
          <t>VÄSTRA GÖTALANDS LÄN</t>
        </is>
      </c>
      <c r="E89" t="inlineStr">
        <is>
          <t>VÄNERSBORG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6686-2020</t>
        </is>
      </c>
      <c r="B90" s="1" t="n">
        <v>43865</v>
      </c>
      <c r="C90" s="1" t="n">
        <v>45171</v>
      </c>
      <c r="D90" t="inlineStr">
        <is>
          <t>VÄSTRA GÖTALANDS LÄN</t>
        </is>
      </c>
      <c r="E90" t="inlineStr">
        <is>
          <t>VÄNERSBORG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6893-2020</t>
        </is>
      </c>
      <c r="B91" s="1" t="n">
        <v>43867</v>
      </c>
      <c r="C91" s="1" t="n">
        <v>45171</v>
      </c>
      <c r="D91" t="inlineStr">
        <is>
          <t>VÄSTRA GÖTALANDS LÄN</t>
        </is>
      </c>
      <c r="E91" t="inlineStr">
        <is>
          <t>VÄNERSBORG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8003-2020</t>
        </is>
      </c>
      <c r="B92" s="1" t="n">
        <v>43873</v>
      </c>
      <c r="C92" s="1" t="n">
        <v>45171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8006-2020</t>
        </is>
      </c>
      <c r="B93" s="1" t="n">
        <v>43873</v>
      </c>
      <c r="C93" s="1" t="n">
        <v>45171</v>
      </c>
      <c r="D93" t="inlineStr">
        <is>
          <t>VÄSTRA GÖTALANDS LÄN</t>
        </is>
      </c>
      <c r="E93" t="inlineStr">
        <is>
          <t>VÄNERSBORG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9142-2020</t>
        </is>
      </c>
      <c r="B94" s="1" t="n">
        <v>43879</v>
      </c>
      <c r="C94" s="1" t="n">
        <v>45171</v>
      </c>
      <c r="D94" t="inlineStr">
        <is>
          <t>VÄSTRA GÖTALANDS LÄN</t>
        </is>
      </c>
      <c r="E94" t="inlineStr">
        <is>
          <t>VÄNERSBORG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9155-2020</t>
        </is>
      </c>
      <c r="B95" s="1" t="n">
        <v>43879</v>
      </c>
      <c r="C95" s="1" t="n">
        <v>45171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20349-2020</t>
        </is>
      </c>
      <c r="B96" s="1" t="n">
        <v>43945</v>
      </c>
      <c r="C96" s="1" t="n">
        <v>45171</v>
      </c>
      <c r="D96" t="inlineStr">
        <is>
          <t>VÄSTRA GÖTALANDS LÄN</t>
        </is>
      </c>
      <c r="E96" t="inlineStr">
        <is>
          <t>VÄNERSBORG</t>
        </is>
      </c>
      <c r="F96" t="inlineStr">
        <is>
          <t>Sveaskog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20743-2020</t>
        </is>
      </c>
      <c r="B97" s="1" t="n">
        <v>43949</v>
      </c>
      <c r="C97" s="1" t="n">
        <v>45171</v>
      </c>
      <c r="D97" t="inlineStr">
        <is>
          <t>VÄSTRA GÖTALANDS LÄN</t>
        </is>
      </c>
      <c r="E97" t="inlineStr">
        <is>
          <t>VÄNERSBORG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25602-2020</t>
        </is>
      </c>
      <c r="B98" s="1" t="n">
        <v>43983</v>
      </c>
      <c r="C98" s="1" t="n">
        <v>45171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28066-2020</t>
        </is>
      </c>
      <c r="B99" s="1" t="n">
        <v>43997</v>
      </c>
      <c r="C99" s="1" t="n">
        <v>45171</v>
      </c>
      <c r="D99" t="inlineStr">
        <is>
          <t>VÄSTRA GÖTALANDS LÄN</t>
        </is>
      </c>
      <c r="E99" t="inlineStr">
        <is>
          <t>VÄNERSBORG</t>
        </is>
      </c>
      <c r="F99" t="inlineStr">
        <is>
          <t>Kommuner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29436-2020</t>
        </is>
      </c>
      <c r="B100" s="1" t="n">
        <v>44004</v>
      </c>
      <c r="C100" s="1" t="n">
        <v>45171</v>
      </c>
      <c r="D100" t="inlineStr">
        <is>
          <t>VÄSTRA GÖTALANDS LÄN</t>
        </is>
      </c>
      <c r="E100" t="inlineStr">
        <is>
          <t>VÄNERSBORG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30614-2020</t>
        </is>
      </c>
      <c r="B101" s="1" t="n">
        <v>44008</v>
      </c>
      <c r="C101" s="1" t="n">
        <v>45171</v>
      </c>
      <c r="D101" t="inlineStr">
        <is>
          <t>VÄSTRA GÖTALANDS LÄN</t>
        </is>
      </c>
      <c r="E101" t="inlineStr">
        <is>
          <t>VÄNERSBORG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31128-2020</t>
        </is>
      </c>
      <c r="B102" s="1" t="n">
        <v>44012</v>
      </c>
      <c r="C102" s="1" t="n">
        <v>45171</v>
      </c>
      <c r="D102" t="inlineStr">
        <is>
          <t>VÄSTRA GÖTALANDS LÄN</t>
        </is>
      </c>
      <c r="E102" t="inlineStr">
        <is>
          <t>VÄNERSBORG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31879-2020</t>
        </is>
      </c>
      <c r="B103" s="1" t="n">
        <v>44014</v>
      </c>
      <c r="C103" s="1" t="n">
        <v>45171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33084-2020</t>
        </is>
      </c>
      <c r="B104" s="1" t="n">
        <v>44021</v>
      </c>
      <c r="C104" s="1" t="n">
        <v>45171</v>
      </c>
      <c r="D104" t="inlineStr">
        <is>
          <t>VÄSTRA GÖTALANDS LÄN</t>
        </is>
      </c>
      <c r="E104" t="inlineStr">
        <is>
          <t>VÄNERSBORG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33674-2020</t>
        </is>
      </c>
      <c r="B105" s="1" t="n">
        <v>44026</v>
      </c>
      <c r="C105" s="1" t="n">
        <v>45171</v>
      </c>
      <c r="D105" t="inlineStr">
        <is>
          <t>VÄSTRA GÖTALANDS LÄN</t>
        </is>
      </c>
      <c r="E105" t="inlineStr">
        <is>
          <t>VÄNERSBORG</t>
        </is>
      </c>
      <c r="G105" t="n">
        <v>11.2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38320-2020</t>
        </is>
      </c>
      <c r="B106" s="1" t="n">
        <v>44060</v>
      </c>
      <c r="C106" s="1" t="n">
        <v>45171</v>
      </c>
      <c r="D106" t="inlineStr">
        <is>
          <t>VÄSTRA GÖTALANDS LÄN</t>
        </is>
      </c>
      <c r="E106" t="inlineStr">
        <is>
          <t>VÄNERSBORG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40580-2020</t>
        </is>
      </c>
      <c r="B107" s="1" t="n">
        <v>44069</v>
      </c>
      <c r="C107" s="1" t="n">
        <v>45171</v>
      </c>
      <c r="D107" t="inlineStr">
        <is>
          <t>VÄSTRA GÖTALANDS LÄN</t>
        </is>
      </c>
      <c r="E107" t="inlineStr">
        <is>
          <t>VÄNERSBORG</t>
        </is>
      </c>
      <c r="F107" t="inlineStr">
        <is>
          <t>Sveaskog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44625-2020</t>
        </is>
      </c>
      <c r="B108" s="1" t="n">
        <v>44085</v>
      </c>
      <c r="C108" s="1" t="n">
        <v>45171</v>
      </c>
      <c r="D108" t="inlineStr">
        <is>
          <t>VÄSTRA GÖTALANDS LÄN</t>
        </is>
      </c>
      <c r="E108" t="inlineStr">
        <is>
          <t>VÄNERSBORG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53193-2020</t>
        </is>
      </c>
      <c r="B109" s="1" t="n">
        <v>44122</v>
      </c>
      <c r="C109" s="1" t="n">
        <v>45171</v>
      </c>
      <c r="D109" t="inlineStr">
        <is>
          <t>VÄSTRA GÖTALANDS LÄN</t>
        </is>
      </c>
      <c r="E109" t="inlineStr">
        <is>
          <t>VÄNERSBORG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53194-2020</t>
        </is>
      </c>
      <c r="B110" s="1" t="n">
        <v>44122</v>
      </c>
      <c r="C110" s="1" t="n">
        <v>45171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54904-2020</t>
        </is>
      </c>
      <c r="B111" s="1" t="n">
        <v>44128</v>
      </c>
      <c r="C111" s="1" t="n">
        <v>45171</v>
      </c>
      <c r="D111" t="inlineStr">
        <is>
          <t>VÄSTRA GÖTALANDS LÄN</t>
        </is>
      </c>
      <c r="E111" t="inlineStr">
        <is>
          <t>VÄNERSBORG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58519-2020</t>
        </is>
      </c>
      <c r="B112" s="1" t="n">
        <v>44144</v>
      </c>
      <c r="C112" s="1" t="n">
        <v>45171</v>
      </c>
      <c r="D112" t="inlineStr">
        <is>
          <t>VÄSTRA GÖTALANDS LÄN</t>
        </is>
      </c>
      <c r="E112" t="inlineStr">
        <is>
          <t>VÄNERSBORG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58052-2020</t>
        </is>
      </c>
      <c r="B113" s="1" t="n">
        <v>44144</v>
      </c>
      <c r="C113" s="1" t="n">
        <v>45171</v>
      </c>
      <c r="D113" t="inlineStr">
        <is>
          <t>VÄSTRA GÖTALANDS LÄN</t>
        </is>
      </c>
      <c r="E113" t="inlineStr">
        <is>
          <t>VÄNERSBORG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62182-2020</t>
        </is>
      </c>
      <c r="B114" s="1" t="n">
        <v>44159</v>
      </c>
      <c r="C114" s="1" t="n">
        <v>45171</v>
      </c>
      <c r="D114" t="inlineStr">
        <is>
          <t>VÄSTRA GÖTALANDS LÄN</t>
        </is>
      </c>
      <c r="E114" t="inlineStr">
        <is>
          <t>VÄNERSBORG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63245-2020</t>
        </is>
      </c>
      <c r="B115" s="1" t="n">
        <v>44164</v>
      </c>
      <c r="C115" s="1" t="n">
        <v>45171</v>
      </c>
      <c r="D115" t="inlineStr">
        <is>
          <t>VÄSTRA GÖTALANDS LÄN</t>
        </is>
      </c>
      <c r="E115" t="inlineStr">
        <is>
          <t>VÄNERSBORG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64094-2020</t>
        </is>
      </c>
      <c r="B116" s="1" t="n">
        <v>44165</v>
      </c>
      <c r="C116" s="1" t="n">
        <v>45171</v>
      </c>
      <c r="D116" t="inlineStr">
        <is>
          <t>VÄSTRA GÖTALANDS LÄN</t>
        </is>
      </c>
      <c r="E116" t="inlineStr">
        <is>
          <t>VÄNERSBORG</t>
        </is>
      </c>
      <c r="G116" t="n">
        <v>21.3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65424-2020</t>
        </is>
      </c>
      <c r="B117" s="1" t="n">
        <v>44173</v>
      </c>
      <c r="C117" s="1" t="n">
        <v>45171</v>
      </c>
      <c r="D117" t="inlineStr">
        <is>
          <t>VÄSTRA GÖTALANDS LÄN</t>
        </is>
      </c>
      <c r="E117" t="inlineStr">
        <is>
          <t>VÄNERSBORG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68411-2020</t>
        </is>
      </c>
      <c r="B118" s="1" t="n">
        <v>44182</v>
      </c>
      <c r="C118" s="1" t="n">
        <v>45171</v>
      </c>
      <c r="D118" t="inlineStr">
        <is>
          <t>VÄSTRA GÖTALANDS LÄN</t>
        </is>
      </c>
      <c r="E118" t="inlineStr">
        <is>
          <t>VÄNERSBORG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69579-2020</t>
        </is>
      </c>
      <c r="B119" s="1" t="n">
        <v>44195</v>
      </c>
      <c r="C119" s="1" t="n">
        <v>45171</v>
      </c>
      <c r="D119" t="inlineStr">
        <is>
          <t>VÄSTRA GÖTALANDS LÄN</t>
        </is>
      </c>
      <c r="E119" t="inlineStr">
        <is>
          <t>VÄNERSBORG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2463-2021</t>
        </is>
      </c>
      <c r="B120" s="1" t="n">
        <v>44214</v>
      </c>
      <c r="C120" s="1" t="n">
        <v>45171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2637-2021</t>
        </is>
      </c>
      <c r="B121" s="1" t="n">
        <v>44215</v>
      </c>
      <c r="C121" s="1" t="n">
        <v>45171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2636-2021</t>
        </is>
      </c>
      <c r="B122" s="1" t="n">
        <v>44215</v>
      </c>
      <c r="C122" s="1" t="n">
        <v>45171</v>
      </c>
      <c r="D122" t="inlineStr">
        <is>
          <t>VÄSTRA GÖTALANDS LÄN</t>
        </is>
      </c>
      <c r="E122" t="inlineStr">
        <is>
          <t>VÄNERSBORG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4816-2021</t>
        </is>
      </c>
      <c r="B123" s="1" t="n">
        <v>44225</v>
      </c>
      <c r="C123" s="1" t="n">
        <v>45171</v>
      </c>
      <c r="D123" t="inlineStr">
        <is>
          <t>VÄSTRA GÖTALANDS LÄN</t>
        </is>
      </c>
      <c r="E123" t="inlineStr">
        <is>
          <t>VÄNERSBORG</t>
        </is>
      </c>
      <c r="F123" t="inlineStr">
        <is>
          <t>Bergvik skog väst AB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5285-2021</t>
        </is>
      </c>
      <c r="B124" s="1" t="n">
        <v>44229</v>
      </c>
      <c r="C124" s="1" t="n">
        <v>45171</v>
      </c>
      <c r="D124" t="inlineStr">
        <is>
          <t>VÄSTRA GÖTALANDS LÄN</t>
        </is>
      </c>
      <c r="E124" t="inlineStr">
        <is>
          <t>VÄNERSBORG</t>
        </is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5720-2021</t>
        </is>
      </c>
      <c r="B125" s="1" t="n">
        <v>44229</v>
      </c>
      <c r="C125" s="1" t="n">
        <v>45171</v>
      </c>
      <c r="D125" t="inlineStr">
        <is>
          <t>VÄSTRA GÖTALANDS LÄN</t>
        </is>
      </c>
      <c r="E125" t="inlineStr">
        <is>
          <t>VÄNERSBORG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5932-2021</t>
        </is>
      </c>
      <c r="B126" s="1" t="n">
        <v>44229</v>
      </c>
      <c r="C126" s="1" t="n">
        <v>45171</v>
      </c>
      <c r="D126" t="inlineStr">
        <is>
          <t>VÄSTRA GÖTALANDS LÄN</t>
        </is>
      </c>
      <c r="E126" t="inlineStr">
        <is>
          <t>VÄNERSBORG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5820-2021</t>
        </is>
      </c>
      <c r="B127" s="1" t="n">
        <v>44229</v>
      </c>
      <c r="C127" s="1" t="n">
        <v>45171</v>
      </c>
      <c r="D127" t="inlineStr">
        <is>
          <t>VÄSTRA GÖTALANDS LÄN</t>
        </is>
      </c>
      <c r="E127" t="inlineStr">
        <is>
          <t>VÄNERSBORG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6056-2021</t>
        </is>
      </c>
      <c r="B128" s="1" t="n">
        <v>44231</v>
      </c>
      <c r="C128" s="1" t="n">
        <v>45171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6469-2021</t>
        </is>
      </c>
      <c r="B129" s="1" t="n">
        <v>44235</v>
      </c>
      <c r="C129" s="1" t="n">
        <v>45171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6477-2021</t>
        </is>
      </c>
      <c r="B130" s="1" t="n">
        <v>44235</v>
      </c>
      <c r="C130" s="1" t="n">
        <v>45171</v>
      </c>
      <c r="D130" t="inlineStr">
        <is>
          <t>VÄSTRA GÖTALANDS LÄN</t>
        </is>
      </c>
      <c r="E130" t="inlineStr">
        <is>
          <t>VÄNERSBORG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6550-2021</t>
        </is>
      </c>
      <c r="B131" s="1" t="n">
        <v>44236</v>
      </c>
      <c r="C131" s="1" t="n">
        <v>45171</v>
      </c>
      <c r="D131" t="inlineStr">
        <is>
          <t>VÄSTRA GÖTALANDS LÄN</t>
        </is>
      </c>
      <c r="E131" t="inlineStr">
        <is>
          <t>VÄNERSBORG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6990-2021</t>
        </is>
      </c>
      <c r="B132" s="1" t="n">
        <v>44237</v>
      </c>
      <c r="C132" s="1" t="n">
        <v>45171</v>
      </c>
      <c r="D132" t="inlineStr">
        <is>
          <t>VÄSTRA GÖTALANDS LÄN</t>
        </is>
      </c>
      <c r="E132" t="inlineStr">
        <is>
          <t>VÄNERSBORG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10333-2021</t>
        </is>
      </c>
      <c r="B133" s="1" t="n">
        <v>44257</v>
      </c>
      <c r="C133" s="1" t="n">
        <v>45171</v>
      </c>
      <c r="D133" t="inlineStr">
        <is>
          <t>VÄSTRA GÖTALANDS LÄN</t>
        </is>
      </c>
      <c r="E133" t="inlineStr">
        <is>
          <t>VÄNERSBORG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14708-2021</t>
        </is>
      </c>
      <c r="B134" s="1" t="n">
        <v>44280</v>
      </c>
      <c r="C134" s="1" t="n">
        <v>45171</v>
      </c>
      <c r="D134" t="inlineStr">
        <is>
          <t>VÄSTRA GÖTALANDS LÄN</t>
        </is>
      </c>
      <c r="E134" t="inlineStr">
        <is>
          <t>VÄNERSBORG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22557-2021</t>
        </is>
      </c>
      <c r="B135" s="1" t="n">
        <v>44322</v>
      </c>
      <c r="C135" s="1" t="n">
        <v>45171</v>
      </c>
      <c r="D135" t="inlineStr">
        <is>
          <t>VÄSTRA GÖTALANDS LÄN</t>
        </is>
      </c>
      <c r="E135" t="inlineStr">
        <is>
          <t>VÄNERSBORG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23441-2021</t>
        </is>
      </c>
      <c r="B136" s="1" t="n">
        <v>44333</v>
      </c>
      <c r="C136" s="1" t="n">
        <v>45171</v>
      </c>
      <c r="D136" t="inlineStr">
        <is>
          <t>VÄSTRA GÖTALANDS LÄN</t>
        </is>
      </c>
      <c r="E136" t="inlineStr">
        <is>
          <t>VÄNERSBORG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28550-2021</t>
        </is>
      </c>
      <c r="B137" s="1" t="n">
        <v>44356</v>
      </c>
      <c r="C137" s="1" t="n">
        <v>45171</v>
      </c>
      <c r="D137" t="inlineStr">
        <is>
          <t>VÄSTRA GÖTALANDS LÄN</t>
        </is>
      </c>
      <c r="E137" t="inlineStr">
        <is>
          <t>VÄNERSBORG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29371-2021</t>
        </is>
      </c>
      <c r="B138" s="1" t="n">
        <v>44361</v>
      </c>
      <c r="C138" s="1" t="n">
        <v>45171</v>
      </c>
      <c r="D138" t="inlineStr">
        <is>
          <t>VÄSTRA GÖTALANDS LÄN</t>
        </is>
      </c>
      <c r="E138" t="inlineStr">
        <is>
          <t>VÄNERSBORG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29755-2021</t>
        </is>
      </c>
      <c r="B139" s="1" t="n">
        <v>44362</v>
      </c>
      <c r="C139" s="1" t="n">
        <v>45171</v>
      </c>
      <c r="D139" t="inlineStr">
        <is>
          <t>VÄSTRA GÖTALANDS LÄN</t>
        </is>
      </c>
      <c r="E139" t="inlineStr">
        <is>
          <t>VÄNERSBORG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30201-2021</t>
        </is>
      </c>
      <c r="B140" s="1" t="n">
        <v>44363</v>
      </c>
      <c r="C140" s="1" t="n">
        <v>45171</v>
      </c>
      <c r="D140" t="inlineStr">
        <is>
          <t>VÄSTRA GÖTALANDS LÄN</t>
        </is>
      </c>
      <c r="E140" t="inlineStr">
        <is>
          <t>VÄNERSBORG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30185-2021</t>
        </is>
      </c>
      <c r="B141" s="1" t="n">
        <v>44363</v>
      </c>
      <c r="C141" s="1" t="n">
        <v>45171</v>
      </c>
      <c r="D141" t="inlineStr">
        <is>
          <t>VÄSTRA GÖTALANDS LÄN</t>
        </is>
      </c>
      <c r="E141" t="inlineStr">
        <is>
          <t>VÄNERSBORG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30878-2021</t>
        </is>
      </c>
      <c r="B142" s="1" t="n">
        <v>44365</v>
      </c>
      <c r="C142" s="1" t="n">
        <v>45171</v>
      </c>
      <c r="D142" t="inlineStr">
        <is>
          <t>VÄSTRA GÖTALANDS LÄN</t>
        </is>
      </c>
      <c r="E142" t="inlineStr">
        <is>
          <t>VÄNERSBORG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34592-2021</t>
        </is>
      </c>
      <c r="B143" s="1" t="n">
        <v>44382</v>
      </c>
      <c r="C143" s="1" t="n">
        <v>45171</v>
      </c>
      <c r="D143" t="inlineStr">
        <is>
          <t>VÄSTRA GÖTALANDS LÄN</t>
        </is>
      </c>
      <c r="E143" t="inlineStr">
        <is>
          <t>VÄNERSBORG</t>
        </is>
      </c>
      <c r="F143" t="inlineStr">
        <is>
          <t>Sveaskog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34593-2021</t>
        </is>
      </c>
      <c r="B144" s="1" t="n">
        <v>44382</v>
      </c>
      <c r="C144" s="1" t="n">
        <v>45171</v>
      </c>
      <c r="D144" t="inlineStr">
        <is>
          <t>VÄSTRA GÖTALANDS LÄN</t>
        </is>
      </c>
      <c r="E144" t="inlineStr">
        <is>
          <t>VÄNERSBORG</t>
        </is>
      </c>
      <c r="F144" t="inlineStr">
        <is>
          <t>Sveaskog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34595-2021</t>
        </is>
      </c>
      <c r="B145" s="1" t="n">
        <v>44382</v>
      </c>
      <c r="C145" s="1" t="n">
        <v>45171</v>
      </c>
      <c r="D145" t="inlineStr">
        <is>
          <t>VÄSTRA GÖTALANDS LÄN</t>
        </is>
      </c>
      <c r="E145" t="inlineStr">
        <is>
          <t>VÄNERSBORG</t>
        </is>
      </c>
      <c r="F145" t="inlineStr">
        <is>
          <t>Sveaskog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34611-2021</t>
        </is>
      </c>
      <c r="B146" s="1" t="n">
        <v>44382</v>
      </c>
      <c r="C146" s="1" t="n">
        <v>45171</v>
      </c>
      <c r="D146" t="inlineStr">
        <is>
          <t>VÄSTRA GÖTALANDS LÄN</t>
        </is>
      </c>
      <c r="E146" t="inlineStr">
        <is>
          <t>VÄNERSBORG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34598-2021</t>
        </is>
      </c>
      <c r="B147" s="1" t="n">
        <v>44382</v>
      </c>
      <c r="C147" s="1" t="n">
        <v>45171</v>
      </c>
      <c r="D147" t="inlineStr">
        <is>
          <t>VÄSTRA GÖTALANDS LÄN</t>
        </is>
      </c>
      <c r="E147" t="inlineStr">
        <is>
          <t>VÄNERSBORG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34613-2021</t>
        </is>
      </c>
      <c r="B148" s="1" t="n">
        <v>44382</v>
      </c>
      <c r="C148" s="1" t="n">
        <v>45171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Sveaskog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40226-2021</t>
        </is>
      </c>
      <c r="B149" s="1" t="n">
        <v>44419</v>
      </c>
      <c r="C149" s="1" t="n">
        <v>45171</v>
      </c>
      <c r="D149" t="inlineStr">
        <is>
          <t>VÄSTRA GÖTALANDS LÄN</t>
        </is>
      </c>
      <c r="E149" t="inlineStr">
        <is>
          <t>VÄNERSBORG</t>
        </is>
      </c>
      <c r="F149" t="inlineStr">
        <is>
          <t>Sveaskog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40224-2021</t>
        </is>
      </c>
      <c r="B150" s="1" t="n">
        <v>44419</v>
      </c>
      <c r="C150" s="1" t="n">
        <v>45171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Sveaskog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40223-2021</t>
        </is>
      </c>
      <c r="B151" s="1" t="n">
        <v>44419</v>
      </c>
      <c r="C151" s="1" t="n">
        <v>45171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43621-2021</t>
        </is>
      </c>
      <c r="B152" s="1" t="n">
        <v>44433</v>
      </c>
      <c r="C152" s="1" t="n">
        <v>45171</v>
      </c>
      <c r="D152" t="inlineStr">
        <is>
          <t>VÄSTRA GÖTALANDS LÄN</t>
        </is>
      </c>
      <c r="E152" t="inlineStr">
        <is>
          <t>VÄNERSBORG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44736-2021</t>
        </is>
      </c>
      <c r="B153" s="1" t="n">
        <v>44438</v>
      </c>
      <c r="C153" s="1" t="n">
        <v>45171</v>
      </c>
      <c r="D153" t="inlineStr">
        <is>
          <t>VÄSTRA GÖTALANDS LÄN</t>
        </is>
      </c>
      <c r="E153" t="inlineStr">
        <is>
          <t>VÄNERSBORG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46424-2021</t>
        </is>
      </c>
      <c r="B154" s="1" t="n">
        <v>44442</v>
      </c>
      <c r="C154" s="1" t="n">
        <v>45171</v>
      </c>
      <c r="D154" t="inlineStr">
        <is>
          <t>VÄSTRA GÖTALANDS LÄN</t>
        </is>
      </c>
      <c r="E154" t="inlineStr">
        <is>
          <t>VÄNERSBORG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46870-2021</t>
        </is>
      </c>
      <c r="B155" s="1" t="n">
        <v>44446</v>
      </c>
      <c r="C155" s="1" t="n">
        <v>45171</v>
      </c>
      <c r="D155" t="inlineStr">
        <is>
          <t>VÄSTRA GÖTALANDS LÄN</t>
        </is>
      </c>
      <c r="E155" t="inlineStr">
        <is>
          <t>VÄNERSBORG</t>
        </is>
      </c>
      <c r="F155" t="inlineStr">
        <is>
          <t>Sveaskog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53007-2021</t>
        </is>
      </c>
      <c r="B156" s="1" t="n">
        <v>44467</v>
      </c>
      <c r="C156" s="1" t="n">
        <v>45171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55007-2021</t>
        </is>
      </c>
      <c r="B157" s="1" t="n">
        <v>44474</v>
      </c>
      <c r="C157" s="1" t="n">
        <v>45171</v>
      </c>
      <c r="D157" t="inlineStr">
        <is>
          <t>VÄSTRA GÖTALANDS LÄN</t>
        </is>
      </c>
      <c r="E157" t="inlineStr">
        <is>
          <t>VÄNERSBORG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58301-2021</t>
        </is>
      </c>
      <c r="B158" s="1" t="n">
        <v>44488</v>
      </c>
      <c r="C158" s="1" t="n">
        <v>45171</v>
      </c>
      <c r="D158" t="inlineStr">
        <is>
          <t>VÄSTRA GÖTALANDS LÄN</t>
        </is>
      </c>
      <c r="E158" t="inlineStr">
        <is>
          <t>VÄNERSBORG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58307-2021</t>
        </is>
      </c>
      <c r="B159" s="1" t="n">
        <v>44488</v>
      </c>
      <c r="C159" s="1" t="n">
        <v>45171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58704-2021</t>
        </is>
      </c>
      <c r="B160" s="1" t="n">
        <v>44489</v>
      </c>
      <c r="C160" s="1" t="n">
        <v>45171</v>
      </c>
      <c r="D160" t="inlineStr">
        <is>
          <t>VÄSTRA GÖTALANDS LÄN</t>
        </is>
      </c>
      <c r="E160" t="inlineStr">
        <is>
          <t>VÄNERSBORG</t>
        </is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60987-2021</t>
        </is>
      </c>
      <c r="B161" s="1" t="n">
        <v>44497</v>
      </c>
      <c r="C161" s="1" t="n">
        <v>45171</v>
      </c>
      <c r="D161" t="inlineStr">
        <is>
          <t>VÄSTRA GÖTALANDS LÄN</t>
        </is>
      </c>
      <c r="E161" t="inlineStr">
        <is>
          <t>VÄNERSBORG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61042-2021</t>
        </is>
      </c>
      <c r="B162" s="1" t="n">
        <v>44497</v>
      </c>
      <c r="C162" s="1" t="n">
        <v>45171</v>
      </c>
      <c r="D162" t="inlineStr">
        <is>
          <t>VÄSTRA GÖTALANDS LÄN</t>
        </is>
      </c>
      <c r="E162" t="inlineStr">
        <is>
          <t>VÄNERSBORG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61826-2021</t>
        </is>
      </c>
      <c r="B163" s="1" t="n">
        <v>44501</v>
      </c>
      <c r="C163" s="1" t="n">
        <v>45171</v>
      </c>
      <c r="D163" t="inlineStr">
        <is>
          <t>VÄSTRA GÖTALANDS LÄN</t>
        </is>
      </c>
      <c r="E163" t="inlineStr">
        <is>
          <t>VÄNERSBORG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63395-2021</t>
        </is>
      </c>
      <c r="B164" s="1" t="n">
        <v>44508</v>
      </c>
      <c r="C164" s="1" t="n">
        <v>45171</v>
      </c>
      <c r="D164" t="inlineStr">
        <is>
          <t>VÄSTRA GÖTALANDS LÄN</t>
        </is>
      </c>
      <c r="E164" t="inlineStr">
        <is>
          <t>VÄNERSBORG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67254-2021</t>
        </is>
      </c>
      <c r="B165" s="1" t="n">
        <v>44523</v>
      </c>
      <c r="C165" s="1" t="n">
        <v>45171</v>
      </c>
      <c r="D165" t="inlineStr">
        <is>
          <t>VÄSTRA GÖTALANDS LÄN</t>
        </is>
      </c>
      <c r="E165" t="inlineStr">
        <is>
          <t>VÄNERSBORG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69667-2021</t>
        </is>
      </c>
      <c r="B166" s="1" t="n">
        <v>44531</v>
      </c>
      <c r="C166" s="1" t="n">
        <v>45171</v>
      </c>
      <c r="D166" t="inlineStr">
        <is>
          <t>VÄSTRA GÖTALANDS LÄN</t>
        </is>
      </c>
      <c r="E166" t="inlineStr">
        <is>
          <t>VÄNERSBORG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73226-2021</t>
        </is>
      </c>
      <c r="B167" s="1" t="n">
        <v>44550</v>
      </c>
      <c r="C167" s="1" t="n">
        <v>45171</v>
      </c>
      <c r="D167" t="inlineStr">
        <is>
          <t>VÄSTRA GÖTALANDS LÄN</t>
        </is>
      </c>
      <c r="E167" t="inlineStr">
        <is>
          <t>VÄNERSBORG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73477-2021</t>
        </is>
      </c>
      <c r="B168" s="1" t="n">
        <v>44551</v>
      </c>
      <c r="C168" s="1" t="n">
        <v>45171</v>
      </c>
      <c r="D168" t="inlineStr">
        <is>
          <t>VÄSTRA GÖTALANDS LÄN</t>
        </is>
      </c>
      <c r="E168" t="inlineStr">
        <is>
          <t>VÄNERSBORG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2377-2022</t>
        </is>
      </c>
      <c r="B169" s="1" t="n">
        <v>44579</v>
      </c>
      <c r="C169" s="1" t="n">
        <v>45171</v>
      </c>
      <c r="D169" t="inlineStr">
        <is>
          <t>VÄSTRA GÖTALANDS LÄN</t>
        </is>
      </c>
      <c r="E169" t="inlineStr">
        <is>
          <t>VÄNERSBORG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3263-2022</t>
        </is>
      </c>
      <c r="B170" s="1" t="n">
        <v>44583</v>
      </c>
      <c r="C170" s="1" t="n">
        <v>45171</v>
      </c>
      <c r="D170" t="inlineStr">
        <is>
          <t>VÄSTRA GÖTALANDS LÄN</t>
        </is>
      </c>
      <c r="E170" t="inlineStr">
        <is>
          <t>VÄNERSBORG</t>
        </is>
      </c>
      <c r="G170" t="n">
        <v>10.3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3465-2022</t>
        </is>
      </c>
      <c r="B171" s="1" t="n">
        <v>44585</v>
      </c>
      <c r="C171" s="1" t="n">
        <v>45171</v>
      </c>
      <c r="D171" t="inlineStr">
        <is>
          <t>VÄSTRA GÖTALANDS LÄN</t>
        </is>
      </c>
      <c r="E171" t="inlineStr">
        <is>
          <t>VÄNERSBORG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7427-2022</t>
        </is>
      </c>
      <c r="B172" s="1" t="n">
        <v>44606</v>
      </c>
      <c r="C172" s="1" t="n">
        <v>45171</v>
      </c>
      <c r="D172" t="inlineStr">
        <is>
          <t>VÄSTRA GÖTALANDS LÄN</t>
        </is>
      </c>
      <c r="E172" t="inlineStr">
        <is>
          <t>VÄNERSBORG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7611-2022</t>
        </is>
      </c>
      <c r="B173" s="1" t="n">
        <v>44606</v>
      </c>
      <c r="C173" s="1" t="n">
        <v>45171</v>
      </c>
      <c r="D173" t="inlineStr">
        <is>
          <t>VÄSTRA GÖTALANDS LÄN</t>
        </is>
      </c>
      <c r="E173" t="inlineStr">
        <is>
          <t>VÄNERSBORG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7605-2022</t>
        </is>
      </c>
      <c r="B174" s="1" t="n">
        <v>44606</v>
      </c>
      <c r="C174" s="1" t="n">
        <v>45171</v>
      </c>
      <c r="D174" t="inlineStr">
        <is>
          <t>VÄSTRA GÖTALANDS LÄN</t>
        </is>
      </c>
      <c r="E174" t="inlineStr">
        <is>
          <t>VÄNERSBORG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9375-2022</t>
        </is>
      </c>
      <c r="B175" s="1" t="n">
        <v>44616</v>
      </c>
      <c r="C175" s="1" t="n">
        <v>45171</v>
      </c>
      <c r="D175" t="inlineStr">
        <is>
          <t>VÄSTRA GÖTALANDS LÄN</t>
        </is>
      </c>
      <c r="E175" t="inlineStr">
        <is>
          <t>VÄNERSBORG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9578-2022</t>
        </is>
      </c>
      <c r="B176" s="1" t="n">
        <v>44617</v>
      </c>
      <c r="C176" s="1" t="n">
        <v>45171</v>
      </c>
      <c r="D176" t="inlineStr">
        <is>
          <t>VÄSTRA GÖTALANDS LÄN</t>
        </is>
      </c>
      <c r="E176" t="inlineStr">
        <is>
          <t>VÄNERSBORG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10185-2022</t>
        </is>
      </c>
      <c r="B177" s="1" t="n">
        <v>44622</v>
      </c>
      <c r="C177" s="1" t="n">
        <v>45171</v>
      </c>
      <c r="D177" t="inlineStr">
        <is>
          <t>VÄSTRA GÖTALANDS LÄN</t>
        </is>
      </c>
      <c r="E177" t="inlineStr">
        <is>
          <t>VÄNERSBORG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10444-2022</t>
        </is>
      </c>
      <c r="B178" s="1" t="n">
        <v>44623</v>
      </c>
      <c r="C178" s="1" t="n">
        <v>45171</v>
      </c>
      <c r="D178" t="inlineStr">
        <is>
          <t>VÄSTRA GÖTALANDS LÄN</t>
        </is>
      </c>
      <c r="E178" t="inlineStr">
        <is>
          <t>VÄNERSBORG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13923-2022</t>
        </is>
      </c>
      <c r="B179" s="1" t="n">
        <v>44650</v>
      </c>
      <c r="C179" s="1" t="n">
        <v>45171</v>
      </c>
      <c r="D179" t="inlineStr">
        <is>
          <t>VÄSTRA GÖTALANDS LÄN</t>
        </is>
      </c>
      <c r="E179" t="inlineStr">
        <is>
          <t>VÄNERSBORG</t>
        </is>
      </c>
      <c r="F179" t="inlineStr">
        <is>
          <t>Naturvårdsverket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15309-2022</t>
        </is>
      </c>
      <c r="B180" s="1" t="n">
        <v>44659</v>
      </c>
      <c r="C180" s="1" t="n">
        <v>45171</v>
      </c>
      <c r="D180" t="inlineStr">
        <is>
          <t>VÄSTRA GÖTALANDS LÄN</t>
        </is>
      </c>
      <c r="E180" t="inlineStr">
        <is>
          <t>VÄNERSBORG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17985-2022</t>
        </is>
      </c>
      <c r="B181" s="1" t="n">
        <v>44683</v>
      </c>
      <c r="C181" s="1" t="n">
        <v>45171</v>
      </c>
      <c r="D181" t="inlineStr">
        <is>
          <t>VÄSTRA GÖTALANDS LÄN</t>
        </is>
      </c>
      <c r="E181" t="inlineStr">
        <is>
          <t>VÄNERSBORG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18157-2022</t>
        </is>
      </c>
      <c r="B182" s="1" t="n">
        <v>44684</v>
      </c>
      <c r="C182" s="1" t="n">
        <v>45171</v>
      </c>
      <c r="D182" t="inlineStr">
        <is>
          <t>VÄSTRA GÖTALANDS LÄN</t>
        </is>
      </c>
      <c r="E182" t="inlineStr">
        <is>
          <t>VÄNERSBORG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19560-2022</t>
        </is>
      </c>
      <c r="B183" s="1" t="n">
        <v>44693</v>
      </c>
      <c r="C183" s="1" t="n">
        <v>45171</v>
      </c>
      <c r="D183" t="inlineStr">
        <is>
          <t>VÄSTRA GÖTALANDS LÄN</t>
        </is>
      </c>
      <c r="E183" t="inlineStr">
        <is>
          <t>VÄNERSBORG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29368-2022</t>
        </is>
      </c>
      <c r="B184" s="1" t="n">
        <v>44753</v>
      </c>
      <c r="C184" s="1" t="n">
        <v>45171</v>
      </c>
      <c r="D184" t="inlineStr">
        <is>
          <t>VÄSTRA GÖTALANDS LÄN</t>
        </is>
      </c>
      <c r="E184" t="inlineStr">
        <is>
          <t>VÄNERSBORG</t>
        </is>
      </c>
      <c r="F184" t="inlineStr">
        <is>
          <t>Sveaskog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29373-2022</t>
        </is>
      </c>
      <c r="B185" s="1" t="n">
        <v>44753</v>
      </c>
      <c r="C185" s="1" t="n">
        <v>45171</v>
      </c>
      <c r="D185" t="inlineStr">
        <is>
          <t>VÄSTRA GÖTALANDS LÄN</t>
        </is>
      </c>
      <c r="E185" t="inlineStr">
        <is>
          <t>VÄNERSBORG</t>
        </is>
      </c>
      <c r="F185" t="inlineStr">
        <is>
          <t>Sveaskog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29576-2022</t>
        </is>
      </c>
      <c r="B186" s="1" t="n">
        <v>44754</v>
      </c>
      <c r="C186" s="1" t="n">
        <v>45171</v>
      </c>
      <c r="D186" t="inlineStr">
        <is>
          <t>VÄSTRA GÖTALANDS LÄN</t>
        </is>
      </c>
      <c r="E186" t="inlineStr">
        <is>
          <t>VÄNERSBORG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31051-2022</t>
        </is>
      </c>
      <c r="B187" s="1" t="n">
        <v>44769</v>
      </c>
      <c r="C187" s="1" t="n">
        <v>45171</v>
      </c>
      <c r="D187" t="inlineStr">
        <is>
          <t>VÄSTRA GÖTALANDS LÄN</t>
        </is>
      </c>
      <c r="E187" t="inlineStr">
        <is>
          <t>VÄNERSBORG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33476-2022</t>
        </is>
      </c>
      <c r="B188" s="1" t="n">
        <v>44788</v>
      </c>
      <c r="C188" s="1" t="n">
        <v>45171</v>
      </c>
      <c r="D188" t="inlineStr">
        <is>
          <t>VÄSTRA GÖTALANDS LÄN</t>
        </is>
      </c>
      <c r="E188" t="inlineStr">
        <is>
          <t>VÄNERSBORG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34383-2022</t>
        </is>
      </c>
      <c r="B189" s="1" t="n">
        <v>44792</v>
      </c>
      <c r="C189" s="1" t="n">
        <v>45171</v>
      </c>
      <c r="D189" t="inlineStr">
        <is>
          <t>VÄSTRA GÖTALANDS LÄN</t>
        </is>
      </c>
      <c r="E189" t="inlineStr">
        <is>
          <t>VÄNERSBORG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34717-2022</t>
        </is>
      </c>
      <c r="B190" s="1" t="n">
        <v>44795</v>
      </c>
      <c r="C190" s="1" t="n">
        <v>45171</v>
      </c>
      <c r="D190" t="inlineStr">
        <is>
          <t>VÄSTRA GÖTALANDS LÄN</t>
        </is>
      </c>
      <c r="E190" t="inlineStr">
        <is>
          <t>VÄNERSBORG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42019-2022</t>
        </is>
      </c>
      <c r="B191" s="1" t="n">
        <v>44830</v>
      </c>
      <c r="C191" s="1" t="n">
        <v>45171</v>
      </c>
      <c r="D191" t="inlineStr">
        <is>
          <t>VÄSTRA GÖTALANDS LÄN</t>
        </is>
      </c>
      <c r="E191" t="inlineStr">
        <is>
          <t>VÄNERSBORG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46714-2022</t>
        </is>
      </c>
      <c r="B192" s="1" t="n">
        <v>44851</v>
      </c>
      <c r="C192" s="1" t="n">
        <v>45171</v>
      </c>
      <c r="D192" t="inlineStr">
        <is>
          <t>VÄSTRA GÖTALANDS LÄN</t>
        </is>
      </c>
      <c r="E192" t="inlineStr">
        <is>
          <t>VÄNERSBORG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47630-2022</t>
        </is>
      </c>
      <c r="B193" s="1" t="n">
        <v>44852</v>
      </c>
      <c r="C193" s="1" t="n">
        <v>45171</v>
      </c>
      <c r="D193" t="inlineStr">
        <is>
          <t>VÄSTRA GÖTALANDS LÄN</t>
        </is>
      </c>
      <c r="E193" t="inlineStr">
        <is>
          <t>VÄNERSBORG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48115-2022</t>
        </is>
      </c>
      <c r="B194" s="1" t="n">
        <v>44857</v>
      </c>
      <c r="C194" s="1" t="n">
        <v>45171</v>
      </c>
      <c r="D194" t="inlineStr">
        <is>
          <t>VÄSTRA GÖTALANDS LÄN</t>
        </is>
      </c>
      <c r="E194" t="inlineStr">
        <is>
          <t>VÄNERSBORG</t>
        </is>
      </c>
      <c r="G194" t="n">
        <v>23.4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49600-2022</t>
        </is>
      </c>
      <c r="B195" s="1" t="n">
        <v>44862</v>
      </c>
      <c r="C195" s="1" t="n">
        <v>45171</v>
      </c>
      <c r="D195" t="inlineStr">
        <is>
          <t>VÄSTRA GÖTALANDS LÄN</t>
        </is>
      </c>
      <c r="E195" t="inlineStr">
        <is>
          <t>VÄNERSBORG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51985-2022</t>
        </is>
      </c>
      <c r="B196" s="1" t="n">
        <v>44872</v>
      </c>
      <c r="C196" s="1" t="n">
        <v>45171</v>
      </c>
      <c r="D196" t="inlineStr">
        <is>
          <t>VÄSTRA GÖTALANDS LÄN</t>
        </is>
      </c>
      <c r="E196" t="inlineStr">
        <is>
          <t>VÄNERSBORG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53537-2022</t>
        </is>
      </c>
      <c r="B197" s="1" t="n">
        <v>44879</v>
      </c>
      <c r="C197" s="1" t="n">
        <v>45171</v>
      </c>
      <c r="D197" t="inlineStr">
        <is>
          <t>VÄSTRA GÖTALANDS LÄN</t>
        </is>
      </c>
      <c r="E197" t="inlineStr">
        <is>
          <t>VÄNERSBORG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54221-2022</t>
        </is>
      </c>
      <c r="B198" s="1" t="n">
        <v>44881</v>
      </c>
      <c r="C198" s="1" t="n">
        <v>45171</v>
      </c>
      <c r="D198" t="inlineStr">
        <is>
          <t>VÄSTRA GÖTALANDS LÄN</t>
        </is>
      </c>
      <c r="E198" t="inlineStr">
        <is>
          <t>VÄNERSBORG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54899-2022</t>
        </is>
      </c>
      <c r="B199" s="1" t="n">
        <v>44886</v>
      </c>
      <c r="C199" s="1" t="n">
        <v>45171</v>
      </c>
      <c r="D199" t="inlineStr">
        <is>
          <t>VÄSTRA GÖTALANDS LÄN</t>
        </is>
      </c>
      <c r="E199" t="inlineStr">
        <is>
          <t>VÄNERSBORG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60995-2022</t>
        </is>
      </c>
      <c r="B200" s="1" t="n">
        <v>44907</v>
      </c>
      <c r="C200" s="1" t="n">
        <v>45171</v>
      </c>
      <c r="D200" t="inlineStr">
        <is>
          <t>VÄSTRA GÖTALANDS LÄN</t>
        </is>
      </c>
      <c r="E200" t="inlineStr">
        <is>
          <t>VÄNERSBORG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61409-2022</t>
        </is>
      </c>
      <c r="B201" s="1" t="n">
        <v>44909</v>
      </c>
      <c r="C201" s="1" t="n">
        <v>45171</v>
      </c>
      <c r="D201" t="inlineStr">
        <is>
          <t>VÄSTRA GÖTALANDS LÄN</t>
        </is>
      </c>
      <c r="E201" t="inlineStr">
        <is>
          <t>VÄNERSBORG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369-2023</t>
        </is>
      </c>
      <c r="B202" s="1" t="n">
        <v>44929</v>
      </c>
      <c r="C202" s="1" t="n">
        <v>45171</v>
      </c>
      <c r="D202" t="inlineStr">
        <is>
          <t>VÄSTRA GÖTALANDS LÄN</t>
        </is>
      </c>
      <c r="E202" t="inlineStr">
        <is>
          <t>VÄNERSBORG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4141-2023</t>
        </is>
      </c>
      <c r="B203" s="1" t="n">
        <v>44953</v>
      </c>
      <c r="C203" s="1" t="n">
        <v>45171</v>
      </c>
      <c r="D203" t="inlineStr">
        <is>
          <t>VÄSTRA GÖTALANDS LÄN</t>
        </is>
      </c>
      <c r="E203" t="inlineStr">
        <is>
          <t>VÄNERSBORG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7795-2023</t>
        </is>
      </c>
      <c r="B204" s="1" t="n">
        <v>44973</v>
      </c>
      <c r="C204" s="1" t="n">
        <v>45171</v>
      </c>
      <c r="D204" t="inlineStr">
        <is>
          <t>VÄSTRA GÖTALANDS LÄN</t>
        </is>
      </c>
      <c r="E204" t="inlineStr">
        <is>
          <t>VÄNERSBORG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9732-2023</t>
        </is>
      </c>
      <c r="B205" s="1" t="n">
        <v>44978</v>
      </c>
      <c r="C205" s="1" t="n">
        <v>45171</v>
      </c>
      <c r="D205" t="inlineStr">
        <is>
          <t>VÄSTRA GÖTALANDS LÄN</t>
        </is>
      </c>
      <c r="E205" t="inlineStr">
        <is>
          <t>VÄNERSBORG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11227-2023</t>
        </is>
      </c>
      <c r="B206" s="1" t="n">
        <v>44992</v>
      </c>
      <c r="C206" s="1" t="n">
        <v>45171</v>
      </c>
      <c r="D206" t="inlineStr">
        <is>
          <t>VÄSTRA GÖTALANDS LÄN</t>
        </is>
      </c>
      <c r="E206" t="inlineStr">
        <is>
          <t>VÄNERSBORG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11230-2023</t>
        </is>
      </c>
      <c r="B207" s="1" t="n">
        <v>44992</v>
      </c>
      <c r="C207" s="1" t="n">
        <v>45171</v>
      </c>
      <c r="D207" t="inlineStr">
        <is>
          <t>VÄSTRA GÖTALANDS LÄN</t>
        </is>
      </c>
      <c r="E207" t="inlineStr">
        <is>
          <t>VÄNERSBORG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12910-2023</t>
        </is>
      </c>
      <c r="B208" s="1" t="n">
        <v>45001</v>
      </c>
      <c r="C208" s="1" t="n">
        <v>45171</v>
      </c>
      <c r="D208" t="inlineStr">
        <is>
          <t>VÄSTRA GÖTALANDS LÄN</t>
        </is>
      </c>
      <c r="E208" t="inlineStr">
        <is>
          <t>VÄNERSBORG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12853-2023</t>
        </is>
      </c>
      <c r="B209" s="1" t="n">
        <v>45001</v>
      </c>
      <c r="C209" s="1" t="n">
        <v>45171</v>
      </c>
      <c r="D209" t="inlineStr">
        <is>
          <t>VÄSTRA GÖTALANDS LÄN</t>
        </is>
      </c>
      <c r="E209" t="inlineStr">
        <is>
          <t>VÄNERSBORG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13539-2023</t>
        </is>
      </c>
      <c r="B210" s="1" t="n">
        <v>45006</v>
      </c>
      <c r="C210" s="1" t="n">
        <v>45171</v>
      </c>
      <c r="D210" t="inlineStr">
        <is>
          <t>VÄSTRA GÖTALANDS LÄN</t>
        </is>
      </c>
      <c r="E210" t="inlineStr">
        <is>
          <t>VÄNERSBORG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13540-2023</t>
        </is>
      </c>
      <c r="B211" s="1" t="n">
        <v>45006</v>
      </c>
      <c r="C211" s="1" t="n">
        <v>45171</v>
      </c>
      <c r="D211" t="inlineStr">
        <is>
          <t>VÄSTRA GÖTALANDS LÄN</t>
        </is>
      </c>
      <c r="E211" t="inlineStr">
        <is>
          <t>VÄNERSBORG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14294-2023</t>
        </is>
      </c>
      <c r="B212" s="1" t="n">
        <v>45011</v>
      </c>
      <c r="C212" s="1" t="n">
        <v>45171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14722-2023</t>
        </is>
      </c>
      <c r="B213" s="1" t="n">
        <v>45014</v>
      </c>
      <c r="C213" s="1" t="n">
        <v>45171</v>
      </c>
      <c r="D213" t="inlineStr">
        <is>
          <t>VÄSTRA GÖTALANDS LÄN</t>
        </is>
      </c>
      <c r="E213" t="inlineStr">
        <is>
          <t>VÄNERSBORG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16418-2023</t>
        </is>
      </c>
      <c r="B214" s="1" t="n">
        <v>45029</v>
      </c>
      <c r="C214" s="1" t="n">
        <v>45171</v>
      </c>
      <c r="D214" t="inlineStr">
        <is>
          <t>VÄSTRA GÖTALANDS LÄN</t>
        </is>
      </c>
      <c r="E214" t="inlineStr">
        <is>
          <t>VÄNERSBORG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16747-2023</t>
        </is>
      </c>
      <c r="B215" s="1" t="n">
        <v>45030</v>
      </c>
      <c r="C215" s="1" t="n">
        <v>45171</v>
      </c>
      <c r="D215" t="inlineStr">
        <is>
          <t>VÄSTRA GÖTALANDS LÄN</t>
        </is>
      </c>
      <c r="E215" t="inlineStr">
        <is>
          <t>VÄNERSBORG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16841-2023</t>
        </is>
      </c>
      <c r="B216" s="1" t="n">
        <v>45033</v>
      </c>
      <c r="C216" s="1" t="n">
        <v>45171</v>
      </c>
      <c r="D216" t="inlineStr">
        <is>
          <t>VÄSTRA GÖTALANDS LÄN</t>
        </is>
      </c>
      <c r="E216" t="inlineStr">
        <is>
          <t>VÄNERSBORG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17077-2023</t>
        </is>
      </c>
      <c r="B217" s="1" t="n">
        <v>45034</v>
      </c>
      <c r="C217" s="1" t="n">
        <v>45171</v>
      </c>
      <c r="D217" t="inlineStr">
        <is>
          <t>VÄSTRA GÖTALANDS LÄN</t>
        </is>
      </c>
      <c r="E217" t="inlineStr">
        <is>
          <t>VÄNERSBORG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17695-2023</t>
        </is>
      </c>
      <c r="B218" s="1" t="n">
        <v>45035</v>
      </c>
      <c r="C218" s="1" t="n">
        <v>45171</v>
      </c>
      <c r="D218" t="inlineStr">
        <is>
          <t>VÄSTRA GÖTALANDS LÄN</t>
        </is>
      </c>
      <c r="E218" t="inlineStr">
        <is>
          <t>VÄNERSBORG</t>
        </is>
      </c>
      <c r="F218" t="inlineStr">
        <is>
          <t>Kommuner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17647-2023</t>
        </is>
      </c>
      <c r="B219" s="1" t="n">
        <v>45035</v>
      </c>
      <c r="C219" s="1" t="n">
        <v>45171</v>
      </c>
      <c r="D219" t="inlineStr">
        <is>
          <t>VÄSTRA GÖTALANDS LÄN</t>
        </is>
      </c>
      <c r="E219" t="inlineStr">
        <is>
          <t>VÄNERSBORG</t>
        </is>
      </c>
      <c r="G219" t="n">
        <v>5.4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17932-2023</t>
        </is>
      </c>
      <c r="B220" s="1" t="n">
        <v>45040</v>
      </c>
      <c r="C220" s="1" t="n">
        <v>45171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18712-2023</t>
        </is>
      </c>
      <c r="B221" s="1" t="n">
        <v>45043</v>
      </c>
      <c r="C221" s="1" t="n">
        <v>45171</v>
      </c>
      <c r="D221" t="inlineStr">
        <is>
          <t>VÄSTRA GÖTALANDS LÄN</t>
        </is>
      </c>
      <c r="E221" t="inlineStr">
        <is>
          <t>VÄNERSBORG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19051-2023</t>
        </is>
      </c>
      <c r="B222" s="1" t="n">
        <v>45047</v>
      </c>
      <c r="C222" s="1" t="n">
        <v>45171</v>
      </c>
      <c r="D222" t="inlineStr">
        <is>
          <t>VÄSTRA GÖTALANDS LÄN</t>
        </is>
      </c>
      <c r="E222" t="inlineStr">
        <is>
          <t>VÄNERSBORG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20280-2023</t>
        </is>
      </c>
      <c r="B223" s="1" t="n">
        <v>45056</v>
      </c>
      <c r="C223" s="1" t="n">
        <v>45171</v>
      </c>
      <c r="D223" t="inlineStr">
        <is>
          <t>VÄSTRA GÖTALANDS LÄN</t>
        </is>
      </c>
      <c r="E223" t="inlineStr">
        <is>
          <t>VÄNERSBORG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20279-2023</t>
        </is>
      </c>
      <c r="B224" s="1" t="n">
        <v>45056</v>
      </c>
      <c r="C224" s="1" t="n">
        <v>45171</v>
      </c>
      <c r="D224" t="inlineStr">
        <is>
          <t>VÄSTRA GÖTALANDS LÄN</t>
        </is>
      </c>
      <c r="E224" t="inlineStr">
        <is>
          <t>VÄNERSBORG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20584-2023</t>
        </is>
      </c>
      <c r="B225" s="1" t="n">
        <v>45057</v>
      </c>
      <c r="C225" s="1" t="n">
        <v>45171</v>
      </c>
      <c r="D225" t="inlineStr">
        <is>
          <t>VÄSTRA GÖTALANDS LÄN</t>
        </is>
      </c>
      <c r="E225" t="inlineStr">
        <is>
          <t>VÄNERSBORG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45171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21761-2023</t>
        </is>
      </c>
      <c r="B227" s="1" t="n">
        <v>45063</v>
      </c>
      <c r="C227" s="1" t="n">
        <v>45171</v>
      </c>
      <c r="D227" t="inlineStr">
        <is>
          <t>VÄSTRA GÖTALANDS LÄN</t>
        </is>
      </c>
      <c r="E227" t="inlineStr">
        <is>
          <t>VÄNERSBORG</t>
        </is>
      </c>
      <c r="F227" t="inlineStr">
        <is>
          <t>Kommuner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24378-2023</t>
        </is>
      </c>
      <c r="B228" s="1" t="n">
        <v>45082</v>
      </c>
      <c r="C228" s="1" t="n">
        <v>45171</v>
      </c>
      <c r="D228" t="inlineStr">
        <is>
          <t>VÄSTRA GÖTALANDS LÄN</t>
        </is>
      </c>
      <c r="E228" t="inlineStr">
        <is>
          <t>VÄNERSBORG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28263-2023</t>
        </is>
      </c>
      <c r="B229" s="1" t="n">
        <v>45099</v>
      </c>
      <c r="C229" s="1" t="n">
        <v>45171</v>
      </c>
      <c r="D229" t="inlineStr">
        <is>
          <t>VÄSTRA GÖTALANDS LÄN</t>
        </is>
      </c>
      <c r="E229" t="inlineStr">
        <is>
          <t>VÄNERSBORG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33954-2023</t>
        </is>
      </c>
      <c r="B230" s="1" t="n">
        <v>45124</v>
      </c>
      <c r="C230" s="1" t="n">
        <v>45171</v>
      </c>
      <c r="D230" t="inlineStr">
        <is>
          <t>VÄSTRA GÖTALANDS LÄN</t>
        </is>
      </c>
      <c r="E230" t="inlineStr">
        <is>
          <t>VÄNERSBORG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2023-09-02T03:29:59Z</dcterms:created>
  <dcterms:modified xmlns:dcterms="http://purl.org/dc/terms/" xmlns:xsi="http://www.w3.org/2001/XMLSchema-instance" xsi:type="dcterms:W3CDTF">2023-09-02T03:29:59Z</dcterms:modified>
</cp:coreProperties>
</file>