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4779-2019</t>
        </is>
      </c>
      <c r="B2" s="1" t="n">
        <v>43486</v>
      </c>
      <c r="C2" s="1" t="n">
        <v>45180</v>
      </c>
      <c r="D2" t="inlineStr">
        <is>
          <t>STOCKHOLMS LÄN</t>
        </is>
      </c>
      <c r="E2" t="inlineStr">
        <is>
          <t>VÄRMDÖ</t>
        </is>
      </c>
      <c r="F2" t="inlineStr">
        <is>
          <t>Övriga Aktiebolag</t>
        </is>
      </c>
      <c r="G2" t="n">
        <v>8.800000000000001</v>
      </c>
      <c r="H2" t="n">
        <v>4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Duvhök
Fyrflikig jordstjärna
Grovticka
Grön sköldmossa
Guldlockmossa
Skogsknipprot
Stor aspticka
Vanlig groda</t>
        </is>
      </c>
      <c r="S2">
        <f>HYPERLINK("https://klasma.github.io/Logging_VARMDO/artfynd/A 4779-2019.xlsx")</f>
        <v/>
      </c>
      <c r="T2">
        <f>HYPERLINK("https://klasma.github.io/Logging_VARMDO/kartor/A 4779-2019.png")</f>
        <v/>
      </c>
      <c r="V2">
        <f>HYPERLINK("https://klasma.github.io/Logging_VARMDO/klagomål/A 4779-2019.docx")</f>
        <v/>
      </c>
      <c r="W2">
        <f>HYPERLINK("https://klasma.github.io/Logging_VARMDO/klagomålsmail/A 4779-2019.docx")</f>
        <v/>
      </c>
      <c r="X2">
        <f>HYPERLINK("https://klasma.github.io/Logging_VARMDO/tillsyn/A 4779-2019.docx")</f>
        <v/>
      </c>
      <c r="Y2">
        <f>HYPERLINK("https://klasma.github.io/Logging_VARMDO/tillsynsmail/A 4779-2019.docx")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45180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HYPERLINK("https://klasma.github.io/Logging_VARMDO/artfynd/A 29817-2021.xlsx")</f>
        <v/>
      </c>
      <c r="T3">
        <f>HYPERLINK("https://klasma.github.io/Logging_VARMDO/kartor/A 29817-2021.png")</f>
        <v/>
      </c>
      <c r="V3">
        <f>HYPERLINK("https://klasma.github.io/Logging_VARMDO/klagomål/A 29817-2021.docx")</f>
        <v/>
      </c>
      <c r="W3">
        <f>HYPERLINK("https://klasma.github.io/Logging_VARMDO/klagomålsmail/A 29817-2021.docx")</f>
        <v/>
      </c>
      <c r="X3">
        <f>HYPERLINK("https://klasma.github.io/Logging_VARMDO/tillsyn/A 29817-2021.docx")</f>
        <v/>
      </c>
      <c r="Y3">
        <f>HYPERLINK("https://klasma.github.io/Logging_VARMDO/tillsynsmail/A 29817-2021.docx")</f>
        <v/>
      </c>
    </row>
    <row r="4" ht="15" customHeight="1">
      <c r="A4" t="inlineStr">
        <is>
          <t>A 48658-2022</t>
        </is>
      </c>
      <c r="B4" s="1" t="n">
        <v>44859</v>
      </c>
      <c r="C4" s="1" t="n">
        <v>45180</v>
      </c>
      <c r="D4" t="inlineStr">
        <is>
          <t>STOCKHOLMS LÄN</t>
        </is>
      </c>
      <c r="E4" t="inlineStr">
        <is>
          <t>VÄRMDÖ</t>
        </is>
      </c>
      <c r="G4" t="n">
        <v>8.1</v>
      </c>
      <c r="H4" t="n">
        <v>0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Rosenticka
Tallticka
Ullticka
Blåmossa
Bronshjon
Flagellkvastmossa
Kattfotslav
Rödgul trumpetsvamp</t>
        </is>
      </c>
      <c r="S4">
        <f>HYPERLINK("https://klasma.github.io/Logging_VARMDO/artfynd/A 48658-2022.xlsx")</f>
        <v/>
      </c>
      <c r="T4">
        <f>HYPERLINK("https://klasma.github.io/Logging_VARMDO/kartor/A 48658-2022.png")</f>
        <v/>
      </c>
      <c r="V4">
        <f>HYPERLINK("https://klasma.github.io/Logging_VARMDO/klagomål/A 48658-2022.docx")</f>
        <v/>
      </c>
      <c r="W4">
        <f>HYPERLINK("https://klasma.github.io/Logging_VARMDO/klagomålsmail/A 48658-2022.docx")</f>
        <v/>
      </c>
      <c r="X4">
        <f>HYPERLINK("https://klasma.github.io/Logging_VARMDO/tillsyn/A 48658-2022.docx")</f>
        <v/>
      </c>
      <c r="Y4">
        <f>HYPERLINK("https://klasma.github.io/Logging_VARMDO/tillsynsmail/A 48658-2022.docx")</f>
        <v/>
      </c>
    </row>
    <row r="5" ht="15" customHeight="1">
      <c r="A5" t="inlineStr">
        <is>
          <t>A 29818-2021</t>
        </is>
      </c>
      <c r="B5" s="1" t="n">
        <v>44362</v>
      </c>
      <c r="C5" s="1" t="n">
        <v>45180</v>
      </c>
      <c r="D5" t="inlineStr">
        <is>
          <t>STOCKHOLMS LÄN</t>
        </is>
      </c>
      <c r="E5" t="inlineStr">
        <is>
          <t>VÄRMDÖ</t>
        </is>
      </c>
      <c r="F5" t="inlineStr">
        <is>
          <t>Övriga Aktiebolag</t>
        </is>
      </c>
      <c r="G5" t="n">
        <v>1.7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Mindre träfjäril
Mörk husmossa
Stubbspretmossa</t>
        </is>
      </c>
      <c r="S5">
        <f>HYPERLINK("https://klasma.github.io/Logging_VARMDO/artfynd/A 29818-2021.xlsx")</f>
        <v/>
      </c>
      <c r="T5">
        <f>HYPERLINK("https://klasma.github.io/Logging_VARMDO/kartor/A 29818-2021.png")</f>
        <v/>
      </c>
      <c r="V5">
        <f>HYPERLINK("https://klasma.github.io/Logging_VARMDO/klagomål/A 29818-2021.docx")</f>
        <v/>
      </c>
      <c r="W5">
        <f>HYPERLINK("https://klasma.github.io/Logging_VARMDO/klagomålsmail/A 29818-2021.docx")</f>
        <v/>
      </c>
      <c r="X5">
        <f>HYPERLINK("https://klasma.github.io/Logging_VARMDO/tillsyn/A 29818-2021.docx")</f>
        <v/>
      </c>
      <c r="Y5">
        <f>HYPERLINK("https://klasma.github.io/Logging_VARMDO/tillsynsmail/A 29818-2021.docx")</f>
        <v/>
      </c>
    </row>
    <row r="6" ht="15" customHeight="1">
      <c r="A6" t="inlineStr">
        <is>
          <t>A 1244-2022</t>
        </is>
      </c>
      <c r="B6" s="1" t="n">
        <v>44572</v>
      </c>
      <c r="C6" s="1" t="n">
        <v>45180</v>
      </c>
      <c r="D6" t="inlineStr">
        <is>
          <t>STOCKHOLMS LÄN</t>
        </is>
      </c>
      <c r="E6" t="inlineStr">
        <is>
          <t>VÄRMDÖ</t>
        </is>
      </c>
      <c r="G6" t="n">
        <v>2.5</v>
      </c>
      <c r="H6" t="n">
        <v>2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Grön sköldmossa
Thomsons trägnagare</t>
        </is>
      </c>
      <c r="S6">
        <f>HYPERLINK("https://klasma.github.io/Logging_VARMDO/artfynd/A 1244-2022.xlsx")</f>
        <v/>
      </c>
      <c r="T6">
        <f>HYPERLINK("https://klasma.github.io/Logging_VARMDO/kartor/A 1244-2022.png")</f>
        <v/>
      </c>
      <c r="V6">
        <f>HYPERLINK("https://klasma.github.io/Logging_VARMDO/klagomål/A 1244-2022.docx")</f>
        <v/>
      </c>
      <c r="W6">
        <f>HYPERLINK("https://klasma.github.io/Logging_VARMDO/klagomålsmail/A 1244-2022.docx")</f>
        <v/>
      </c>
      <c r="X6">
        <f>HYPERLINK("https://klasma.github.io/Logging_VARMDO/tillsyn/A 1244-2022.docx")</f>
        <v/>
      </c>
      <c r="Y6">
        <f>HYPERLINK("https://klasma.github.io/Logging_VARMDO/tillsynsmail/A 1244-2022.docx")</f>
        <v/>
      </c>
    </row>
    <row r="7" ht="15" customHeight="1">
      <c r="A7" t="inlineStr">
        <is>
          <t>A 48691-2022</t>
        </is>
      </c>
      <c r="B7" s="1" t="n">
        <v>44859</v>
      </c>
      <c r="C7" s="1" t="n">
        <v>45180</v>
      </c>
      <c r="D7" t="inlineStr">
        <is>
          <t>STOCKHOLMS LÄN</t>
        </is>
      </c>
      <c r="E7" t="inlineStr">
        <is>
          <t>VÄRMDÖ</t>
        </is>
      </c>
      <c r="G7" t="n">
        <v>3.6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Havsörn
Brandticka
Skarp dropptaggsvamp</t>
        </is>
      </c>
      <c r="S7">
        <f>HYPERLINK("https://klasma.github.io/Logging_VARMDO/artfynd/A 48691-2022.xlsx")</f>
        <v/>
      </c>
      <c r="T7">
        <f>HYPERLINK("https://klasma.github.io/Logging_VARMDO/kartor/A 48691-2022.png")</f>
        <v/>
      </c>
      <c r="V7">
        <f>HYPERLINK("https://klasma.github.io/Logging_VARMDO/klagomål/A 48691-2022.docx")</f>
        <v/>
      </c>
      <c r="W7">
        <f>HYPERLINK("https://klasma.github.io/Logging_VARMDO/klagomålsmail/A 48691-2022.docx")</f>
        <v/>
      </c>
      <c r="X7">
        <f>HYPERLINK("https://klasma.github.io/Logging_VARMDO/tillsyn/A 48691-2022.docx")</f>
        <v/>
      </c>
      <c r="Y7">
        <f>HYPERLINK("https://klasma.github.io/Logging_VARMDO/tillsynsmail/A 48691-2022.docx")</f>
        <v/>
      </c>
    </row>
    <row r="8" ht="15" customHeight="1">
      <c r="A8" t="inlineStr">
        <is>
          <t>A 33166-2023</t>
        </is>
      </c>
      <c r="B8" s="1" t="n">
        <v>45126</v>
      </c>
      <c r="C8" s="1" t="n">
        <v>45180</v>
      </c>
      <c r="D8" t="inlineStr">
        <is>
          <t>STOCKHOLMS LÄN</t>
        </is>
      </c>
      <c r="E8" t="inlineStr">
        <is>
          <t>VÄRMDÖ</t>
        </is>
      </c>
      <c r="G8" t="n">
        <v>3.8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Backklöver
Gullklöver
Vippärt</t>
        </is>
      </c>
      <c r="S8">
        <f>HYPERLINK("https://klasma.github.io/Logging_VARMDO/artfynd/A 33166-2023.xlsx")</f>
        <v/>
      </c>
      <c r="T8">
        <f>HYPERLINK("https://klasma.github.io/Logging_VARMDO/kartor/A 33166-2023.png")</f>
        <v/>
      </c>
      <c r="V8">
        <f>HYPERLINK("https://klasma.github.io/Logging_VARMDO/klagomål/A 33166-2023.docx")</f>
        <v/>
      </c>
      <c r="W8">
        <f>HYPERLINK("https://klasma.github.io/Logging_VARMDO/klagomålsmail/A 33166-2023.docx")</f>
        <v/>
      </c>
      <c r="X8">
        <f>HYPERLINK("https://klasma.github.io/Logging_VARMDO/tillsyn/A 33166-2023.docx")</f>
        <v/>
      </c>
      <c r="Y8">
        <f>HYPERLINK("https://klasma.github.io/Logging_VARMDO/tillsynsmail/A 33166-2023.docx")</f>
        <v/>
      </c>
    </row>
    <row r="9" ht="15" customHeight="1">
      <c r="A9" t="inlineStr">
        <is>
          <t>A 4798-2019</t>
        </is>
      </c>
      <c r="B9" s="1" t="n">
        <v>43486</v>
      </c>
      <c r="C9" s="1" t="n">
        <v>45180</v>
      </c>
      <c r="D9" t="inlineStr">
        <is>
          <t>STOCKHOLMS LÄN</t>
        </is>
      </c>
      <c r="E9" t="inlineStr">
        <is>
          <t>VÄRMDÖ</t>
        </is>
      </c>
      <c r="F9" t="inlineStr">
        <is>
          <t>Övriga Aktiebolag</t>
        </is>
      </c>
      <c r="G9" t="n">
        <v>1.1</v>
      </c>
      <c r="H9" t="n">
        <v>2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Grönfink
Kopparödla</t>
        </is>
      </c>
      <c r="S9">
        <f>HYPERLINK("https://klasma.github.io/Logging_VARMDO/artfynd/A 4798-2019.xlsx")</f>
        <v/>
      </c>
      <c r="T9">
        <f>HYPERLINK("https://klasma.github.io/Logging_VARMDO/kartor/A 4798-2019.png")</f>
        <v/>
      </c>
      <c r="V9">
        <f>HYPERLINK("https://klasma.github.io/Logging_VARMDO/klagomål/A 4798-2019.docx")</f>
        <v/>
      </c>
      <c r="W9">
        <f>HYPERLINK("https://klasma.github.io/Logging_VARMDO/klagomålsmail/A 4798-2019.docx")</f>
        <v/>
      </c>
      <c r="X9">
        <f>HYPERLINK("https://klasma.github.io/Logging_VARMDO/tillsyn/A 4798-2019.docx")</f>
        <v/>
      </c>
      <c r="Y9">
        <f>HYPERLINK("https://klasma.github.io/Logging_VARMDO/tillsynsmail/A 4798-2019.docx")</f>
        <v/>
      </c>
    </row>
    <row r="10" ht="15" customHeight="1">
      <c r="A10" t="inlineStr">
        <is>
          <t>A 9607-2019</t>
        </is>
      </c>
      <c r="B10" s="1" t="n">
        <v>43508</v>
      </c>
      <c r="C10" s="1" t="n">
        <v>45180</v>
      </c>
      <c r="D10" t="inlineStr">
        <is>
          <t>STOCKHOLMS LÄN</t>
        </is>
      </c>
      <c r="E10" t="inlineStr">
        <is>
          <t>VÄRMDÖ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HYPERLINK("https://klasma.github.io/Logging_VARMDO/artfynd/A 9607-2019.xlsx")</f>
        <v/>
      </c>
      <c r="T10">
        <f>HYPERLINK("https://klasma.github.io/Logging_VARMDO/kartor/A 9607-2019.png")</f>
        <v/>
      </c>
      <c r="V10">
        <f>HYPERLINK("https://klasma.github.io/Logging_VARMDO/klagomål/A 9607-2019.docx")</f>
        <v/>
      </c>
      <c r="W10">
        <f>HYPERLINK("https://klasma.github.io/Logging_VARMDO/klagomålsmail/A 9607-2019.docx")</f>
        <v/>
      </c>
      <c r="X10">
        <f>HYPERLINK("https://klasma.github.io/Logging_VARMDO/tillsyn/A 9607-2019.docx")</f>
        <v/>
      </c>
      <c r="Y10">
        <f>HYPERLINK("https://klasma.github.io/Logging_VARMDO/tillsynsmail/A 9607-2019.docx")</f>
        <v/>
      </c>
    </row>
    <row r="11" ht="15" customHeight="1">
      <c r="A11" t="inlineStr">
        <is>
          <t>A 37730-2019</t>
        </is>
      </c>
      <c r="B11" s="1" t="n">
        <v>43682</v>
      </c>
      <c r="C11" s="1" t="n">
        <v>45180</v>
      </c>
      <c r="D11" t="inlineStr">
        <is>
          <t>STOCKHOLMS LÄN</t>
        </is>
      </c>
      <c r="E11" t="inlineStr">
        <is>
          <t>VÄRMDÖ</t>
        </is>
      </c>
      <c r="G11" t="n">
        <v>1.4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Kornknutmossa
Stubbspretmossa</t>
        </is>
      </c>
      <c r="S11">
        <f>HYPERLINK("https://klasma.github.io/Logging_VARMDO/artfynd/A 37730-2019.xlsx")</f>
        <v/>
      </c>
      <c r="T11">
        <f>HYPERLINK("https://klasma.github.io/Logging_VARMDO/kartor/A 37730-2019.png")</f>
        <v/>
      </c>
      <c r="V11">
        <f>HYPERLINK("https://klasma.github.io/Logging_VARMDO/klagomål/A 37730-2019.docx")</f>
        <v/>
      </c>
      <c r="W11">
        <f>HYPERLINK("https://klasma.github.io/Logging_VARMDO/klagomålsmail/A 37730-2019.docx")</f>
        <v/>
      </c>
      <c r="X11">
        <f>HYPERLINK("https://klasma.github.io/Logging_VARMDO/tillsyn/A 37730-2019.docx")</f>
        <v/>
      </c>
      <c r="Y11">
        <f>HYPERLINK("https://klasma.github.io/Logging_VARMDO/tillsynsmail/A 37730-2019.docx")</f>
        <v/>
      </c>
    </row>
    <row r="12" ht="15" customHeight="1">
      <c r="A12" t="inlineStr">
        <is>
          <t>A 16084-2021</t>
        </is>
      </c>
      <c r="B12" s="1" t="n">
        <v>44288</v>
      </c>
      <c r="C12" s="1" t="n">
        <v>45180</v>
      </c>
      <c r="D12" t="inlineStr">
        <is>
          <t>STOCKHOLMS LÄN</t>
        </is>
      </c>
      <c r="E12" t="inlineStr">
        <is>
          <t>VÄRMDÖ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Reliktbock
Grovticka</t>
        </is>
      </c>
      <c r="S12">
        <f>HYPERLINK("https://klasma.github.io/Logging_VARMDO/artfynd/A 16084-2021.xlsx")</f>
        <v/>
      </c>
      <c r="T12">
        <f>HYPERLINK("https://klasma.github.io/Logging_VARMDO/kartor/A 16084-2021.png")</f>
        <v/>
      </c>
      <c r="V12">
        <f>HYPERLINK("https://klasma.github.io/Logging_VARMDO/klagomål/A 16084-2021.docx")</f>
        <v/>
      </c>
      <c r="W12">
        <f>HYPERLINK("https://klasma.github.io/Logging_VARMDO/klagomålsmail/A 16084-2021.docx")</f>
        <v/>
      </c>
      <c r="X12">
        <f>HYPERLINK("https://klasma.github.io/Logging_VARMDO/tillsyn/A 16084-2021.docx")</f>
        <v/>
      </c>
      <c r="Y12">
        <f>HYPERLINK("https://klasma.github.io/Logging_VARMDO/tillsynsmail/A 16084-2021.docx")</f>
        <v/>
      </c>
    </row>
    <row r="13" ht="15" customHeight="1">
      <c r="A13" t="inlineStr">
        <is>
          <t>A 33165-2023</t>
        </is>
      </c>
      <c r="B13" s="1" t="n">
        <v>45126</v>
      </c>
      <c r="C13" s="1" t="n">
        <v>45180</v>
      </c>
      <c r="D13" t="inlineStr">
        <is>
          <t>STOCKHOLMS LÄN</t>
        </is>
      </c>
      <c r="E13" t="inlineStr">
        <is>
          <t>VÄRMDÖ</t>
        </is>
      </c>
      <c r="G13" t="n">
        <v>9.1</v>
      </c>
      <c r="H13" t="n">
        <v>0</v>
      </c>
      <c r="I13" t="n">
        <v>0</v>
      </c>
      <c r="J13" t="n">
        <v>0</v>
      </c>
      <c r="K13" t="n">
        <v>1</v>
      </c>
      <c r="L13" t="n">
        <v>1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Mörk kraterlav</t>
        </is>
      </c>
      <c r="S13">
        <f>HYPERLINK("https://klasma.github.io/Logging_VARMDO/artfynd/A 33165-2023.xlsx")</f>
        <v/>
      </c>
      <c r="T13">
        <f>HYPERLINK("https://klasma.github.io/Logging_VARMDO/kartor/A 33165-2023.png")</f>
        <v/>
      </c>
      <c r="V13">
        <f>HYPERLINK("https://klasma.github.io/Logging_VARMDO/klagomål/A 33165-2023.docx")</f>
        <v/>
      </c>
      <c r="W13">
        <f>HYPERLINK("https://klasma.github.io/Logging_VARMDO/klagomålsmail/A 33165-2023.docx")</f>
        <v/>
      </c>
      <c r="X13">
        <f>HYPERLINK("https://klasma.github.io/Logging_VARMDO/tillsyn/A 33165-2023.docx")</f>
        <v/>
      </c>
      <c r="Y13">
        <f>HYPERLINK("https://klasma.github.io/Logging_VARMDO/tillsynsmail/A 33165-2023.docx")</f>
        <v/>
      </c>
    </row>
    <row r="14" ht="15" customHeight="1">
      <c r="A14" t="inlineStr">
        <is>
          <t>A 2207-2019</t>
        </is>
      </c>
      <c r="B14" s="1" t="n">
        <v>43475</v>
      </c>
      <c r="C14" s="1" t="n">
        <v>45180</v>
      </c>
      <c r="D14" t="inlineStr">
        <is>
          <t>STOCKHOLMS LÄN</t>
        </is>
      </c>
      <c r="E14" t="inlineStr">
        <is>
          <t>VÄRMDÖ</t>
        </is>
      </c>
      <c r="F14" t="inlineStr">
        <is>
          <t>Övriga Aktiebolag</t>
        </is>
      </c>
      <c r="G14" t="n">
        <v>2.2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HYPERLINK("https://klasma.github.io/Logging_VARMDO/artfynd/A 2207-2019.xlsx")</f>
        <v/>
      </c>
      <c r="T14">
        <f>HYPERLINK("https://klasma.github.io/Logging_VARMDO/kartor/A 2207-2019.png")</f>
        <v/>
      </c>
      <c r="V14">
        <f>HYPERLINK("https://klasma.github.io/Logging_VARMDO/klagomål/A 2207-2019.docx")</f>
        <v/>
      </c>
      <c r="W14">
        <f>HYPERLINK("https://klasma.github.io/Logging_VARMDO/klagomålsmail/A 2207-2019.docx")</f>
        <v/>
      </c>
      <c r="X14">
        <f>HYPERLINK("https://klasma.github.io/Logging_VARMDO/tillsyn/A 2207-2019.docx")</f>
        <v/>
      </c>
      <c r="Y14">
        <f>HYPERLINK("https://klasma.github.io/Logging_VARMDO/tillsynsmail/A 2207-2019.docx")</f>
        <v/>
      </c>
    </row>
    <row r="15" ht="15" customHeight="1">
      <c r="A15" t="inlineStr">
        <is>
          <t>A 71315-2021</t>
        </is>
      </c>
      <c r="B15" s="1" t="n">
        <v>44539</v>
      </c>
      <c r="C15" s="1" t="n">
        <v>45180</v>
      </c>
      <c r="D15" t="inlineStr">
        <is>
          <t>STOCKHOLMS LÄN</t>
        </is>
      </c>
      <c r="E15" t="inlineStr">
        <is>
          <t>VÄRMDÖ</t>
        </is>
      </c>
      <c r="F15" t="inlineStr">
        <is>
          <t>Övriga Aktiebolag</t>
        </is>
      </c>
      <c r="G15" t="n">
        <v>5.3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Sårläka</t>
        </is>
      </c>
      <c r="S15">
        <f>HYPERLINK("https://klasma.github.io/Logging_VARMDO/artfynd/A 71315-2021.xlsx")</f>
        <v/>
      </c>
      <c r="T15">
        <f>HYPERLINK("https://klasma.github.io/Logging_VARMDO/kartor/A 71315-2021.png")</f>
        <v/>
      </c>
      <c r="V15">
        <f>HYPERLINK("https://klasma.github.io/Logging_VARMDO/klagomål/A 71315-2021.docx")</f>
        <v/>
      </c>
      <c r="W15">
        <f>HYPERLINK("https://klasma.github.io/Logging_VARMDO/klagomålsmail/A 71315-2021.docx")</f>
        <v/>
      </c>
      <c r="X15">
        <f>HYPERLINK("https://klasma.github.io/Logging_VARMDO/tillsyn/A 71315-2021.docx")</f>
        <v/>
      </c>
      <c r="Y15">
        <f>HYPERLINK("https://klasma.github.io/Logging_VARMDO/tillsynsmail/A 71315-2021.docx")</f>
        <v/>
      </c>
    </row>
    <row r="16" ht="15" customHeight="1">
      <c r="A16" t="inlineStr">
        <is>
          <t>A 30154-2022</t>
        </is>
      </c>
      <c r="B16" s="1" t="n">
        <v>44757</v>
      </c>
      <c r="C16" s="1" t="n">
        <v>45180</v>
      </c>
      <c r="D16" t="inlineStr">
        <is>
          <t>STOCKHOLMS LÄN</t>
        </is>
      </c>
      <c r="E16" t="inlineStr">
        <is>
          <t>VÄRMDÖ</t>
        </is>
      </c>
      <c r="G16" t="n">
        <v>3.1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HYPERLINK("https://klasma.github.io/Logging_VARMDO/artfynd/A 30154-2022.xlsx")</f>
        <v/>
      </c>
      <c r="T16">
        <f>HYPERLINK("https://klasma.github.io/Logging_VARMDO/kartor/A 30154-2022.png")</f>
        <v/>
      </c>
      <c r="V16">
        <f>HYPERLINK("https://klasma.github.io/Logging_VARMDO/klagomål/A 30154-2022.docx")</f>
        <v/>
      </c>
      <c r="W16">
        <f>HYPERLINK("https://klasma.github.io/Logging_VARMDO/klagomålsmail/A 30154-2022.docx")</f>
        <v/>
      </c>
      <c r="X16">
        <f>HYPERLINK("https://klasma.github.io/Logging_VARMDO/tillsyn/A 30154-2022.docx")</f>
        <v/>
      </c>
      <c r="Y16">
        <f>HYPERLINK("https://klasma.github.io/Logging_VARMDO/tillsynsmail/A 30154-2022.docx")</f>
        <v/>
      </c>
    </row>
    <row r="17" ht="15" customHeight="1">
      <c r="A17" t="inlineStr">
        <is>
          <t>A 41863-2018</t>
        </is>
      </c>
      <c r="B17" s="1" t="n">
        <v>43342</v>
      </c>
      <c r="C17" s="1" t="n">
        <v>45180</v>
      </c>
      <c r="D17" t="inlineStr">
        <is>
          <t>STOCKHOLMS LÄN</t>
        </is>
      </c>
      <c r="E17" t="inlineStr">
        <is>
          <t>VÄRMDÖ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1942-2019</t>
        </is>
      </c>
      <c r="B18" s="1" t="n">
        <v>43474</v>
      </c>
      <c r="C18" s="1" t="n">
        <v>45180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9569-2019</t>
        </is>
      </c>
      <c r="B19" s="1" t="n">
        <v>43508</v>
      </c>
      <c r="C19" s="1" t="n">
        <v>45180</v>
      </c>
      <c r="D19" t="inlineStr">
        <is>
          <t>STOCKHOLMS LÄN</t>
        </is>
      </c>
      <c r="E19" t="inlineStr">
        <is>
          <t>VÄRMDÖ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9619-2019</t>
        </is>
      </c>
      <c r="B20" s="1" t="n">
        <v>43508</v>
      </c>
      <c r="C20" s="1" t="n">
        <v>45180</v>
      </c>
      <c r="D20" t="inlineStr">
        <is>
          <t>STOCKHOLMS LÄN</t>
        </is>
      </c>
      <c r="E20" t="inlineStr">
        <is>
          <t>VÄRMDÖ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9722-2019</t>
        </is>
      </c>
      <c r="B21" s="1" t="n">
        <v>43508</v>
      </c>
      <c r="C21" s="1" t="n">
        <v>45180</v>
      </c>
      <c r="D21" t="inlineStr">
        <is>
          <t>STOCKHOLMS LÄN</t>
        </is>
      </c>
      <c r="E21" t="inlineStr">
        <is>
          <t>VÄRMDÖ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9723-2019</t>
        </is>
      </c>
      <c r="B22" s="1" t="n">
        <v>43508</v>
      </c>
      <c r="C22" s="1" t="n">
        <v>45180</v>
      </c>
      <c r="D22" t="inlineStr">
        <is>
          <t>STOCKHOLMS LÄN</t>
        </is>
      </c>
      <c r="E22" t="inlineStr">
        <is>
          <t>VÄRMDÖ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9550-2019</t>
        </is>
      </c>
      <c r="B23" s="1" t="n">
        <v>43508</v>
      </c>
      <c r="C23" s="1" t="n">
        <v>45180</v>
      </c>
      <c r="D23" t="inlineStr">
        <is>
          <t>STOCKHOLMS LÄN</t>
        </is>
      </c>
      <c r="E23" t="inlineStr">
        <is>
          <t>VÄRMDÖ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9605-2019</t>
        </is>
      </c>
      <c r="B24" s="1" t="n">
        <v>43508</v>
      </c>
      <c r="C24" s="1" t="n">
        <v>45180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9725-2019</t>
        </is>
      </c>
      <c r="B25" s="1" t="n">
        <v>43508</v>
      </c>
      <c r="C25" s="1" t="n">
        <v>45180</v>
      </c>
      <c r="D25" t="inlineStr">
        <is>
          <t>STOCKHOLMS LÄN</t>
        </is>
      </c>
      <c r="E25" t="inlineStr">
        <is>
          <t>VÄRMDÖ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15979-2019</t>
        </is>
      </c>
      <c r="B26" s="1" t="n">
        <v>43544</v>
      </c>
      <c r="C26" s="1" t="n">
        <v>45180</v>
      </c>
      <c r="D26" t="inlineStr">
        <is>
          <t>STOCKHOLMS LÄN</t>
        </is>
      </c>
      <c r="E26" t="inlineStr">
        <is>
          <t>VÄRMDÖ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23342-2019</t>
        </is>
      </c>
      <c r="B27" s="1" t="n">
        <v>43593</v>
      </c>
      <c r="C27" s="1" t="n">
        <v>45180</v>
      </c>
      <c r="D27" t="inlineStr">
        <is>
          <t>STOCKHOLMS LÄN</t>
        </is>
      </c>
      <c r="E27" t="inlineStr">
        <is>
          <t>VÄRMDÖ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30529-2019</t>
        </is>
      </c>
      <c r="B28" s="1" t="n">
        <v>43635</v>
      </c>
      <c r="C28" s="1" t="n">
        <v>45180</v>
      </c>
      <c r="D28" t="inlineStr">
        <is>
          <t>STOCKHOLMS LÄN</t>
        </is>
      </c>
      <c r="E28" t="inlineStr">
        <is>
          <t>VÄRMDÖ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31211-2019</t>
        </is>
      </c>
      <c r="B29" s="1" t="n">
        <v>43640</v>
      </c>
      <c r="C29" s="1" t="n">
        <v>45180</v>
      </c>
      <c r="D29" t="inlineStr">
        <is>
          <t>STOCKHOLMS LÄN</t>
        </is>
      </c>
      <c r="E29" t="inlineStr">
        <is>
          <t>VÄRMDÖ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51938-2019</t>
        </is>
      </c>
      <c r="B30" s="1" t="n">
        <v>43741</v>
      </c>
      <c r="C30" s="1" t="n">
        <v>45180</v>
      </c>
      <c r="D30" t="inlineStr">
        <is>
          <t>STOCKHOLMS LÄN</t>
        </is>
      </c>
      <c r="E30" t="inlineStr">
        <is>
          <t>VÄRMDÖ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1388-2020</t>
        </is>
      </c>
      <c r="B31" s="1" t="n">
        <v>43843</v>
      </c>
      <c r="C31" s="1" t="n">
        <v>45180</v>
      </c>
      <c r="D31" t="inlineStr">
        <is>
          <t>STOCKHOLMS LÄN</t>
        </is>
      </c>
      <c r="E31" t="inlineStr">
        <is>
          <t>VÄRMDÖ</t>
        </is>
      </c>
      <c r="F31" t="inlineStr">
        <is>
          <t>Övriga statliga verk och myndigheter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39033-2020</t>
        </is>
      </c>
      <c r="B32" s="1" t="n">
        <v>44062</v>
      </c>
      <c r="C32" s="1" t="n">
        <v>45180</v>
      </c>
      <c r="D32" t="inlineStr">
        <is>
          <t>STOCKHOLMS LÄN</t>
        </is>
      </c>
      <c r="E32" t="inlineStr">
        <is>
          <t>VÄRMDÖ</t>
        </is>
      </c>
      <c r="G32" t="n">
        <v>4.3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61048-2020</t>
        </is>
      </c>
      <c r="B33" s="1" t="n">
        <v>44153</v>
      </c>
      <c r="C33" s="1" t="n">
        <v>45180</v>
      </c>
      <c r="D33" t="inlineStr">
        <is>
          <t>STOCKHOLMS LÄN</t>
        </is>
      </c>
      <c r="E33" t="inlineStr">
        <is>
          <t>VÄRMDÖ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63492-2020</t>
        </is>
      </c>
      <c r="B34" s="1" t="n">
        <v>44161</v>
      </c>
      <c r="C34" s="1" t="n">
        <v>45180</v>
      </c>
      <c r="D34" t="inlineStr">
        <is>
          <t>STOCKHOLMS LÄN</t>
        </is>
      </c>
      <c r="E34" t="inlineStr">
        <is>
          <t>VÄRMDÖ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14014-2021</t>
        </is>
      </c>
      <c r="B35" s="1" t="n">
        <v>44277</v>
      </c>
      <c r="C35" s="1" t="n">
        <v>45180</v>
      </c>
      <c r="D35" t="inlineStr">
        <is>
          <t>STOCKHOLMS LÄN</t>
        </is>
      </c>
      <c r="E35" t="inlineStr">
        <is>
          <t>VÄRMDÖ</t>
        </is>
      </c>
      <c r="F35" t="inlineStr">
        <is>
          <t>Övriga statliga verk och myndigheter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14006-2021</t>
        </is>
      </c>
      <c r="B36" s="1" t="n">
        <v>44277</v>
      </c>
      <c r="C36" s="1" t="n">
        <v>45180</v>
      </c>
      <c r="D36" t="inlineStr">
        <is>
          <t>STOCKHOLMS LÄN</t>
        </is>
      </c>
      <c r="E36" t="inlineStr">
        <is>
          <t>VÄRMDÖ</t>
        </is>
      </c>
      <c r="F36" t="inlineStr">
        <is>
          <t>Övriga statliga verk och myndigheter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14008-2021</t>
        </is>
      </c>
      <c r="B37" s="1" t="n">
        <v>44277</v>
      </c>
      <c r="C37" s="1" t="n">
        <v>45180</v>
      </c>
      <c r="D37" t="inlineStr">
        <is>
          <t>STOCKHOLMS LÄN</t>
        </is>
      </c>
      <c r="E37" t="inlineStr">
        <is>
          <t>VÄRMDÖ</t>
        </is>
      </c>
      <c r="F37" t="inlineStr">
        <is>
          <t>Övriga statliga verk och myndigheter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15926-2021</t>
        </is>
      </c>
      <c r="B38" s="1" t="n">
        <v>44287</v>
      </c>
      <c r="C38" s="1" t="n">
        <v>45180</v>
      </c>
      <c r="D38" t="inlineStr">
        <is>
          <t>STOCKHOLMS LÄN</t>
        </is>
      </c>
      <c r="E38" t="inlineStr">
        <is>
          <t>VÄRMDÖ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16090-2021</t>
        </is>
      </c>
      <c r="B39" s="1" t="n">
        <v>44288</v>
      </c>
      <c r="C39" s="1" t="n">
        <v>45180</v>
      </c>
      <c r="D39" t="inlineStr">
        <is>
          <t>STOCKHOLMS LÄN</t>
        </is>
      </c>
      <c r="E39" t="inlineStr">
        <is>
          <t>VÄRMDÖ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16086-2021</t>
        </is>
      </c>
      <c r="B40" s="1" t="n">
        <v>44288</v>
      </c>
      <c r="C40" s="1" t="n">
        <v>45180</v>
      </c>
      <c r="D40" t="inlineStr">
        <is>
          <t>STOCKHOLMS LÄN</t>
        </is>
      </c>
      <c r="E40" t="inlineStr">
        <is>
          <t>VÄRMDÖ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16085-2021</t>
        </is>
      </c>
      <c r="B41" s="1" t="n">
        <v>44288</v>
      </c>
      <c r="C41" s="1" t="n">
        <v>45180</v>
      </c>
      <c r="D41" t="inlineStr">
        <is>
          <t>STOCKHOLMS LÄN</t>
        </is>
      </c>
      <c r="E41" t="inlineStr">
        <is>
          <t>VÄRMDÖ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16091-2021</t>
        </is>
      </c>
      <c r="B42" s="1" t="n">
        <v>44288</v>
      </c>
      <c r="C42" s="1" t="n">
        <v>45180</v>
      </c>
      <c r="D42" t="inlineStr">
        <is>
          <t>STOCKHOLMS LÄN</t>
        </is>
      </c>
      <c r="E42" t="inlineStr">
        <is>
          <t>VÄRMDÖ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16087-2021</t>
        </is>
      </c>
      <c r="B43" s="1" t="n">
        <v>44288</v>
      </c>
      <c r="C43" s="1" t="n">
        <v>45180</v>
      </c>
      <c r="D43" t="inlineStr">
        <is>
          <t>STOCKHOLMS LÄN</t>
        </is>
      </c>
      <c r="E43" t="inlineStr">
        <is>
          <t>VÄRMDÖ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22479-2021</t>
        </is>
      </c>
      <c r="B44" s="1" t="n">
        <v>44322</v>
      </c>
      <c r="C44" s="1" t="n">
        <v>45180</v>
      </c>
      <c r="D44" t="inlineStr">
        <is>
          <t>STOCKHOLMS LÄN</t>
        </is>
      </c>
      <c r="E44" t="inlineStr">
        <is>
          <t>VÄRMDÖ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22708-2021</t>
        </is>
      </c>
      <c r="B45" s="1" t="n">
        <v>44327</v>
      </c>
      <c r="C45" s="1" t="n">
        <v>45180</v>
      </c>
      <c r="D45" t="inlineStr">
        <is>
          <t>STOCKHOLMS LÄN</t>
        </is>
      </c>
      <c r="E45" t="inlineStr">
        <is>
          <t>VÄRMDÖ</t>
        </is>
      </c>
      <c r="F45" t="inlineStr">
        <is>
          <t>Övriga Aktiebolag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39070-2021</t>
        </is>
      </c>
      <c r="B46" s="1" t="n">
        <v>44412</v>
      </c>
      <c r="C46" s="1" t="n">
        <v>45180</v>
      </c>
      <c r="D46" t="inlineStr">
        <is>
          <t>STOCKHOLMS LÄN</t>
        </is>
      </c>
      <c r="E46" t="inlineStr">
        <is>
          <t>VÄRMDÖ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39082-2021</t>
        </is>
      </c>
      <c r="B47" s="1" t="n">
        <v>44412</v>
      </c>
      <c r="C47" s="1" t="n">
        <v>45180</v>
      </c>
      <c r="D47" t="inlineStr">
        <is>
          <t>STOCKHOLMS LÄN</t>
        </is>
      </c>
      <c r="E47" t="inlineStr">
        <is>
          <t>VÄRMDÖ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45572-2021</t>
        </is>
      </c>
      <c r="B48" s="1" t="n">
        <v>44440</v>
      </c>
      <c r="C48" s="1" t="n">
        <v>45180</v>
      </c>
      <c r="D48" t="inlineStr">
        <is>
          <t>STOCKHOLMS LÄN</t>
        </is>
      </c>
      <c r="E48" t="inlineStr">
        <is>
          <t>VÄRMDÖ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72176-2021</t>
        </is>
      </c>
      <c r="B49" s="1" t="n">
        <v>44544</v>
      </c>
      <c r="C49" s="1" t="n">
        <v>45180</v>
      </c>
      <c r="D49" t="inlineStr">
        <is>
          <t>STOCKHOLMS LÄN</t>
        </is>
      </c>
      <c r="E49" t="inlineStr">
        <is>
          <t>VÄRMDÖ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72097-2021</t>
        </is>
      </c>
      <c r="B50" s="1" t="n">
        <v>44544</v>
      </c>
      <c r="C50" s="1" t="n">
        <v>45180</v>
      </c>
      <c r="D50" t="inlineStr">
        <is>
          <t>STOCKHOLMS LÄN</t>
        </is>
      </c>
      <c r="E50" t="inlineStr">
        <is>
          <t>VÄRMDÖ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72108-2021</t>
        </is>
      </c>
      <c r="B51" s="1" t="n">
        <v>44544</v>
      </c>
      <c r="C51" s="1" t="n">
        <v>45180</v>
      </c>
      <c r="D51" t="inlineStr">
        <is>
          <t>STOCKHOLMS LÄN</t>
        </is>
      </c>
      <c r="E51" t="inlineStr">
        <is>
          <t>VÄRMDÖ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3057-2022</t>
        </is>
      </c>
      <c r="B52" s="1" t="n">
        <v>44582</v>
      </c>
      <c r="C52" s="1" t="n">
        <v>45180</v>
      </c>
      <c r="D52" t="inlineStr">
        <is>
          <t>STOCKHOLMS LÄN</t>
        </is>
      </c>
      <c r="E52" t="inlineStr">
        <is>
          <t>VÄRMDÖ</t>
        </is>
      </c>
      <c r="G52" t="n">
        <v>7.4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3827-2022</t>
        </is>
      </c>
      <c r="B53" s="1" t="n">
        <v>44587</v>
      </c>
      <c r="C53" s="1" t="n">
        <v>45180</v>
      </c>
      <c r="D53" t="inlineStr">
        <is>
          <t>STOCKHOLMS LÄN</t>
        </is>
      </c>
      <c r="E53" t="inlineStr">
        <is>
          <t>VÄRMDÖ</t>
        </is>
      </c>
      <c r="G53" t="n">
        <v>4.1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9019-2022</t>
        </is>
      </c>
      <c r="B54" s="1" t="n">
        <v>44615</v>
      </c>
      <c r="C54" s="1" t="n">
        <v>45180</v>
      </c>
      <c r="D54" t="inlineStr">
        <is>
          <t>STOCKHOLMS LÄN</t>
        </is>
      </c>
      <c r="E54" t="inlineStr">
        <is>
          <t>VÄRMDÖ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20641-2022</t>
        </is>
      </c>
      <c r="B55" s="1" t="n">
        <v>44700</v>
      </c>
      <c r="C55" s="1" t="n">
        <v>45180</v>
      </c>
      <c r="D55" t="inlineStr">
        <is>
          <t>STOCKHOLMS LÄN</t>
        </is>
      </c>
      <c r="E55" t="inlineStr">
        <is>
          <t>VÄRMDÖ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33046-2022</t>
        </is>
      </c>
      <c r="B56" s="1" t="n">
        <v>44785</v>
      </c>
      <c r="C56" s="1" t="n">
        <v>45180</v>
      </c>
      <c r="D56" t="inlineStr">
        <is>
          <t>STOCKHOLMS LÄN</t>
        </is>
      </c>
      <c r="E56" t="inlineStr">
        <is>
          <t>VÄRMDÖ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54056-2022</t>
        </is>
      </c>
      <c r="B57" s="1" t="n">
        <v>44876</v>
      </c>
      <c r="C57" s="1" t="n">
        <v>45180</v>
      </c>
      <c r="D57" t="inlineStr">
        <is>
          <t>STOCKHOLMS LÄN</t>
        </is>
      </c>
      <c r="E57" t="inlineStr">
        <is>
          <t>VÄRMDÖ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114-2023</t>
        </is>
      </c>
      <c r="B58" s="1" t="n">
        <v>44918</v>
      </c>
      <c r="C58" s="1" t="n">
        <v>45180</v>
      </c>
      <c r="D58" t="inlineStr">
        <is>
          <t>STOCKHOLMS LÄN</t>
        </is>
      </c>
      <c r="E58" t="inlineStr">
        <is>
          <t>VÄRMDÖ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2271-2023</t>
        </is>
      </c>
      <c r="B59" s="1" t="n">
        <v>44938</v>
      </c>
      <c r="C59" s="1" t="n">
        <v>45180</v>
      </c>
      <c r="D59" t="inlineStr">
        <is>
          <t>STOCKHOLMS LÄN</t>
        </is>
      </c>
      <c r="E59" t="inlineStr">
        <is>
          <t>VÄRMDÖ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2240-2023</t>
        </is>
      </c>
      <c r="B60" s="1" t="n">
        <v>44938</v>
      </c>
      <c r="C60" s="1" t="n">
        <v>45180</v>
      </c>
      <c r="D60" t="inlineStr">
        <is>
          <t>STOCKHOLMS LÄN</t>
        </is>
      </c>
      <c r="E60" t="inlineStr">
        <is>
          <t>VÄRMDÖ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8756-2023</t>
        </is>
      </c>
      <c r="B61" s="1" t="n">
        <v>44972</v>
      </c>
      <c r="C61" s="1" t="n">
        <v>45180</v>
      </c>
      <c r="D61" t="inlineStr">
        <is>
          <t>STOCKHOLMS LÄN</t>
        </is>
      </c>
      <c r="E61" t="inlineStr">
        <is>
          <t>VÄRMDÖ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14244-2023</t>
        </is>
      </c>
      <c r="B62" s="1" t="n">
        <v>45009</v>
      </c>
      <c r="C62" s="1" t="n">
        <v>45180</v>
      </c>
      <c r="D62" t="inlineStr">
        <is>
          <t>STOCKHOLMS LÄN</t>
        </is>
      </c>
      <c r="E62" t="inlineStr">
        <is>
          <t>VÄRMDÖ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19138-2023</t>
        </is>
      </c>
      <c r="B63" s="1" t="n">
        <v>45048</v>
      </c>
      <c r="C63" s="1" t="n">
        <v>45180</v>
      </c>
      <c r="D63" t="inlineStr">
        <is>
          <t>STOCKHOLMS LÄN</t>
        </is>
      </c>
      <c r="E63" t="inlineStr">
        <is>
          <t>VÄRMDÖ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20053-2023</t>
        </is>
      </c>
      <c r="B64" s="1" t="n">
        <v>45054</v>
      </c>
      <c r="C64" s="1" t="n">
        <v>45180</v>
      </c>
      <c r="D64" t="inlineStr">
        <is>
          <t>STOCKHOLMS LÄN</t>
        </is>
      </c>
      <c r="E64" t="inlineStr">
        <is>
          <t>VÄRMDÖ</t>
        </is>
      </c>
      <c r="F64" t="inlineStr">
        <is>
          <t>Övriga Aktiebolag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30002-2023</t>
        </is>
      </c>
      <c r="B65" s="1" t="n">
        <v>45109</v>
      </c>
      <c r="C65" s="1" t="n">
        <v>45180</v>
      </c>
      <c r="D65" t="inlineStr">
        <is>
          <t>STOCKHOLMS LÄN</t>
        </is>
      </c>
      <c r="E65" t="inlineStr">
        <is>
          <t>VÄRMDÖ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32458-2023</t>
        </is>
      </c>
      <c r="B66" s="1" t="n">
        <v>45120</v>
      </c>
      <c r="C66" s="1" t="n">
        <v>45180</v>
      </c>
      <c r="D66" t="inlineStr">
        <is>
          <t>STOCKHOLMS LÄN</t>
        </is>
      </c>
      <c r="E66" t="inlineStr">
        <is>
          <t>VÄRMDÖ</t>
        </is>
      </c>
      <c r="G66" t="n">
        <v>12.5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32455-2023</t>
        </is>
      </c>
      <c r="B67" s="1" t="n">
        <v>45120</v>
      </c>
      <c r="C67" s="1" t="n">
        <v>45180</v>
      </c>
      <c r="D67" t="inlineStr">
        <is>
          <t>STOCKHOLMS LÄN</t>
        </is>
      </c>
      <c r="E67" t="inlineStr">
        <is>
          <t>VÄRMDÖ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33958-2023</t>
        </is>
      </c>
      <c r="B68" s="1" t="n">
        <v>45124</v>
      </c>
      <c r="C68" s="1" t="n">
        <v>45180</v>
      </c>
      <c r="D68" t="inlineStr">
        <is>
          <t>STOCKHOLMS LÄN</t>
        </is>
      </c>
      <c r="E68" t="inlineStr">
        <is>
          <t>VÄRMDÖ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33164-2023</t>
        </is>
      </c>
      <c r="B69" s="1" t="n">
        <v>45126</v>
      </c>
      <c r="C69" s="1" t="n">
        <v>45180</v>
      </c>
      <c r="D69" t="inlineStr">
        <is>
          <t>STOCKHOLMS LÄN</t>
        </is>
      </c>
      <c r="E69" t="inlineStr">
        <is>
          <t>VÄRMDÖ</t>
        </is>
      </c>
      <c r="G69" t="n">
        <v>8.699999999999999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33167-2023</t>
        </is>
      </c>
      <c r="B70" s="1" t="n">
        <v>45126</v>
      </c>
      <c r="C70" s="1" t="n">
        <v>45180</v>
      </c>
      <c r="D70" t="inlineStr">
        <is>
          <t>STOCKHOLMS LÄN</t>
        </is>
      </c>
      <c r="E70" t="inlineStr">
        <is>
          <t>VÄRMDÖ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35554-2023</t>
        </is>
      </c>
      <c r="B71" s="1" t="n">
        <v>45147</v>
      </c>
      <c r="C71" s="1" t="n">
        <v>45180</v>
      </c>
      <c r="D71" t="inlineStr">
        <is>
          <t>STOCKHOLMS LÄN</t>
        </is>
      </c>
      <c r="E71" t="inlineStr">
        <is>
          <t>VÄRMDÖ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>
      <c r="A72" t="inlineStr">
        <is>
          <t>A 36148-2023</t>
        </is>
      </c>
      <c r="B72" s="1" t="n">
        <v>45149</v>
      </c>
      <c r="C72" s="1" t="n">
        <v>45180</v>
      </c>
      <c r="D72" t="inlineStr">
        <is>
          <t>STOCKHOLMS LÄN</t>
        </is>
      </c>
      <c r="E72" t="inlineStr">
        <is>
          <t>VÄRMDÖ</t>
        </is>
      </c>
      <c r="F72" t="inlineStr">
        <is>
          <t>Övriga statliga verk och myndigheter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2023-09-11T05:26:56Z</dcterms:created>
  <dcterms:modified xmlns:dcterms="http://purl.org/dc/terms/" xmlns:xsi="http://www.w3.org/2001/XMLSchema-instance" xsi:type="dcterms:W3CDTF">2023-09-11T05:26:56Z</dcterms:modified>
</cp:coreProperties>
</file>