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45186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18213-2022.xlsx", "A 18213-2022")</f>
        <v/>
      </c>
      <c r="T2">
        <f>HYPERLINK("https://klasma.github.io/Logging_VASTERAS/kartor/A 18213-2022.png", "A 18213-2022")</f>
        <v/>
      </c>
      <c r="V2">
        <f>HYPERLINK("https://klasma.github.io/Logging_VASTERAS/klagomål/A 18213-2022.docx", "A 18213-2022")</f>
        <v/>
      </c>
      <c r="W2">
        <f>HYPERLINK("https://klasma.github.io/Logging_VASTERAS/klagomålsmail/A 18213-2022.docx", "A 18213-2022")</f>
        <v/>
      </c>
      <c r="X2">
        <f>HYPERLINK("https://klasma.github.io/Logging_VASTERAS/tillsyn/A 18213-2022.docx", "A 18213-2022")</f>
        <v/>
      </c>
      <c r="Y2">
        <f>HYPERLINK("https://klasma.github.io/Logging_VASTERAS/tillsynsmail/A 18213-2022.docx",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45186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67268-2021.xlsx", "A 67268-2021")</f>
        <v/>
      </c>
      <c r="T3">
        <f>HYPERLINK("https://klasma.github.io/Logging_VASTERAS/kartor/A 67268-2021.png", "A 67268-2021")</f>
        <v/>
      </c>
      <c r="U3">
        <f>HYPERLINK("https://klasma.github.io/Logging_VASTERAS/knärot/A 67268-2021.png", "A 67268-2021")</f>
        <v/>
      </c>
      <c r="V3">
        <f>HYPERLINK("https://klasma.github.io/Logging_VASTERAS/klagomål/A 67268-2021.docx", "A 67268-2021")</f>
        <v/>
      </c>
      <c r="W3">
        <f>HYPERLINK("https://klasma.github.io/Logging_VASTERAS/klagomålsmail/A 67268-2021.docx", "A 67268-2021")</f>
        <v/>
      </c>
      <c r="X3">
        <f>HYPERLINK("https://klasma.github.io/Logging_VASTERAS/tillsyn/A 67268-2021.docx", "A 67268-2021")</f>
        <v/>
      </c>
      <c r="Y3">
        <f>HYPERLINK("https://klasma.github.io/Logging_VASTERAS/tillsynsmail/A 67268-2021.docx", "A 67268-2021")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45186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29632-2022.xlsx", "A 29632-2022")</f>
        <v/>
      </c>
      <c r="T4">
        <f>HYPERLINK("https://klasma.github.io/Logging_VASTERAS/kartor/A 29632-2022.png", "A 29632-2022")</f>
        <v/>
      </c>
      <c r="U4">
        <f>HYPERLINK("https://klasma.github.io/Logging_VASTERAS/knärot/A 29632-2022.png", "A 29632-2022")</f>
        <v/>
      </c>
      <c r="V4">
        <f>HYPERLINK("https://klasma.github.io/Logging_VASTERAS/klagomål/A 29632-2022.docx", "A 29632-2022")</f>
        <v/>
      </c>
      <c r="W4">
        <f>HYPERLINK("https://klasma.github.io/Logging_VASTERAS/klagomålsmail/A 29632-2022.docx", "A 29632-2022")</f>
        <v/>
      </c>
      <c r="X4">
        <f>HYPERLINK("https://klasma.github.io/Logging_VASTERAS/tillsyn/A 29632-2022.docx", "A 29632-2022")</f>
        <v/>
      </c>
      <c r="Y4">
        <f>HYPERLINK("https://klasma.github.io/Logging_VASTERAS/tillsynsmail/A 29632-2022.docx", "A 29632-2022")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45186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52016-2019.xlsx", "A 52016-2019")</f>
        <v/>
      </c>
      <c r="T5">
        <f>HYPERLINK("https://klasma.github.io/Logging_VASTERAS/kartor/A 52016-2019.png", "A 52016-2019")</f>
        <v/>
      </c>
      <c r="V5">
        <f>HYPERLINK("https://klasma.github.io/Logging_VASTERAS/klagomål/A 52016-2019.docx", "A 52016-2019")</f>
        <v/>
      </c>
      <c r="W5">
        <f>HYPERLINK("https://klasma.github.io/Logging_VASTERAS/klagomålsmail/A 52016-2019.docx", "A 52016-2019")</f>
        <v/>
      </c>
      <c r="X5">
        <f>HYPERLINK("https://klasma.github.io/Logging_VASTERAS/tillsyn/A 52016-2019.docx", "A 52016-2019")</f>
        <v/>
      </c>
      <c r="Y5">
        <f>HYPERLINK("https://klasma.github.io/Logging_VASTERAS/tillsynsmail/A 52016-2019.docx", "A 52016-2019")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45186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22765-2019.xlsx", "A 22765-2019")</f>
        <v/>
      </c>
      <c r="T6">
        <f>HYPERLINK("https://klasma.github.io/Logging_VASTERAS/kartor/A 22765-2019.png", "A 22765-2019")</f>
        <v/>
      </c>
      <c r="V6">
        <f>HYPERLINK("https://klasma.github.io/Logging_VASTERAS/klagomål/A 22765-2019.docx", "A 22765-2019")</f>
        <v/>
      </c>
      <c r="W6">
        <f>HYPERLINK("https://klasma.github.io/Logging_VASTERAS/klagomålsmail/A 22765-2019.docx", "A 22765-2019")</f>
        <v/>
      </c>
      <c r="X6">
        <f>HYPERLINK("https://klasma.github.io/Logging_VASTERAS/tillsyn/A 22765-2019.docx", "A 22765-2019")</f>
        <v/>
      </c>
      <c r="Y6">
        <f>HYPERLINK("https://klasma.github.io/Logging_VASTERAS/tillsynsmail/A 22765-2019.docx", "A 22765-2019")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45186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25683-2023.xlsx", "A 25683-2023")</f>
        <v/>
      </c>
      <c r="T7">
        <f>HYPERLINK("https://klasma.github.io/Logging_VASTERAS/kartor/A 25683-2023.png", "A 25683-2023")</f>
        <v/>
      </c>
      <c r="V7">
        <f>HYPERLINK("https://klasma.github.io/Logging_VASTERAS/klagomål/A 25683-2023.docx", "A 25683-2023")</f>
        <v/>
      </c>
      <c r="W7">
        <f>HYPERLINK("https://klasma.github.io/Logging_VASTERAS/klagomålsmail/A 25683-2023.docx", "A 25683-2023")</f>
        <v/>
      </c>
      <c r="X7">
        <f>HYPERLINK("https://klasma.github.io/Logging_VASTERAS/tillsyn/A 25683-2023.docx", "A 25683-2023")</f>
        <v/>
      </c>
      <c r="Y7">
        <f>HYPERLINK("https://klasma.github.io/Logging_VASTERAS/tillsynsmail/A 25683-2023.docx", "A 25683-2023")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45186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52775-2022.xlsx", "A 52775-2022")</f>
        <v/>
      </c>
      <c r="T8">
        <f>HYPERLINK("https://klasma.github.io/Logging_VASTERAS/kartor/A 52775-2022.png", "A 52775-2022")</f>
        <v/>
      </c>
      <c r="U8">
        <f>HYPERLINK("https://klasma.github.io/Logging_VASTERAS/knärot/A 52775-2022.png", "A 52775-2022")</f>
        <v/>
      </c>
      <c r="V8">
        <f>HYPERLINK("https://klasma.github.io/Logging_VASTERAS/klagomål/A 52775-2022.docx", "A 52775-2022")</f>
        <v/>
      </c>
      <c r="W8">
        <f>HYPERLINK("https://klasma.github.io/Logging_VASTERAS/klagomålsmail/A 52775-2022.docx", "A 52775-2022")</f>
        <v/>
      </c>
      <c r="X8">
        <f>HYPERLINK("https://klasma.github.io/Logging_VASTERAS/tillsyn/A 52775-2022.docx", "A 52775-2022")</f>
        <v/>
      </c>
      <c r="Y8">
        <f>HYPERLINK("https://klasma.github.io/Logging_VASTERAS/tillsynsmail/A 52775-2022.docx", "A 52775-2022")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45186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6178-2023.xlsx", "A 6178-2023")</f>
        <v/>
      </c>
      <c r="T9">
        <f>HYPERLINK("https://klasma.github.io/Logging_VASTERAS/kartor/A 6178-2023.png", "A 6178-2023")</f>
        <v/>
      </c>
      <c r="V9">
        <f>HYPERLINK("https://klasma.github.io/Logging_VASTERAS/klagomål/A 6178-2023.docx", "A 6178-2023")</f>
        <v/>
      </c>
      <c r="W9">
        <f>HYPERLINK("https://klasma.github.io/Logging_VASTERAS/klagomålsmail/A 6178-2023.docx", "A 6178-2023")</f>
        <v/>
      </c>
      <c r="X9">
        <f>HYPERLINK("https://klasma.github.io/Logging_VASTERAS/tillsyn/A 6178-2023.docx", "A 6178-2023")</f>
        <v/>
      </c>
      <c r="Y9">
        <f>HYPERLINK("https://klasma.github.io/Logging_VASTERAS/tillsynsmail/A 6178-2023.docx", "A 6178-2023")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45186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37728-2020.xlsx", "A 37728-2020")</f>
        <v/>
      </c>
      <c r="T10">
        <f>HYPERLINK("https://klasma.github.io/Logging_VASTERAS/kartor/A 37728-2020.png", "A 37728-2020")</f>
        <v/>
      </c>
      <c r="V10">
        <f>HYPERLINK("https://klasma.github.io/Logging_VASTERAS/klagomål/A 37728-2020.docx", "A 37728-2020")</f>
        <v/>
      </c>
      <c r="W10">
        <f>HYPERLINK("https://klasma.github.io/Logging_VASTERAS/klagomålsmail/A 37728-2020.docx", "A 37728-2020")</f>
        <v/>
      </c>
      <c r="X10">
        <f>HYPERLINK("https://klasma.github.io/Logging_VASTERAS/tillsyn/A 37728-2020.docx", "A 37728-2020")</f>
        <v/>
      </c>
      <c r="Y10">
        <f>HYPERLINK("https://klasma.github.io/Logging_VASTERAS/tillsynsmail/A 37728-2020.docx", "A 37728-2020")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45186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19454-2019.xlsx", "A 19454-2019")</f>
        <v/>
      </c>
      <c r="T11">
        <f>HYPERLINK("https://klasma.github.io/Logging_VASTERAS/kartor/A 19454-2019.png", "A 19454-2019")</f>
        <v/>
      </c>
      <c r="V11">
        <f>HYPERLINK("https://klasma.github.io/Logging_VASTERAS/klagomål/A 19454-2019.docx", "A 19454-2019")</f>
        <v/>
      </c>
      <c r="W11">
        <f>HYPERLINK("https://klasma.github.io/Logging_VASTERAS/klagomålsmail/A 19454-2019.docx", "A 19454-2019")</f>
        <v/>
      </c>
      <c r="X11">
        <f>HYPERLINK("https://klasma.github.io/Logging_VASTERAS/tillsyn/A 19454-2019.docx", "A 19454-2019")</f>
        <v/>
      </c>
      <c r="Y11">
        <f>HYPERLINK("https://klasma.github.io/Logging_VASTERAS/tillsynsmail/A 19454-2019.docx", "A 19454-2019")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45186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11804-2022.xlsx", "A 11804-2022")</f>
        <v/>
      </c>
      <c r="T12">
        <f>HYPERLINK("https://klasma.github.io/Logging_VASTERAS/kartor/A 11804-2022.png", "A 11804-2022")</f>
        <v/>
      </c>
      <c r="V12">
        <f>HYPERLINK("https://klasma.github.io/Logging_VASTERAS/klagomål/A 11804-2022.docx", "A 11804-2022")</f>
        <v/>
      </c>
      <c r="W12">
        <f>HYPERLINK("https://klasma.github.io/Logging_VASTERAS/klagomålsmail/A 11804-2022.docx", "A 11804-2022")</f>
        <v/>
      </c>
      <c r="X12">
        <f>HYPERLINK("https://klasma.github.io/Logging_VASTERAS/tillsyn/A 11804-2022.docx", "A 11804-2022")</f>
        <v/>
      </c>
      <c r="Y12">
        <f>HYPERLINK("https://klasma.github.io/Logging_VASTERAS/tillsynsmail/A 11804-2022.docx", "A 11804-2022")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45186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12685-2019.xlsx", "A 12685-2019")</f>
        <v/>
      </c>
      <c r="T13">
        <f>HYPERLINK("https://klasma.github.io/Logging_VASTERAS/kartor/A 12685-2019.png", "A 12685-2019")</f>
        <v/>
      </c>
      <c r="U13">
        <f>HYPERLINK("https://klasma.github.io/Logging_VASTERAS/knärot/A 12685-2019.png", "A 12685-2019")</f>
        <v/>
      </c>
      <c r="V13">
        <f>HYPERLINK("https://klasma.github.io/Logging_VASTERAS/klagomål/A 12685-2019.docx", "A 12685-2019")</f>
        <v/>
      </c>
      <c r="W13">
        <f>HYPERLINK("https://klasma.github.io/Logging_VASTERAS/klagomålsmail/A 12685-2019.docx", "A 12685-2019")</f>
        <v/>
      </c>
      <c r="X13">
        <f>HYPERLINK("https://klasma.github.io/Logging_VASTERAS/tillsyn/A 12685-2019.docx", "A 12685-2019")</f>
        <v/>
      </c>
      <c r="Y13">
        <f>HYPERLINK("https://klasma.github.io/Logging_VASTERAS/tillsynsmail/A 12685-2019.docx", "A 12685-2019")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45186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19456-2019.xlsx", "A 19456-2019")</f>
        <v/>
      </c>
      <c r="T14">
        <f>HYPERLINK("https://klasma.github.io/Logging_VASTERAS/kartor/A 19456-2019.png", "A 19456-2019")</f>
        <v/>
      </c>
      <c r="V14">
        <f>HYPERLINK("https://klasma.github.io/Logging_VASTERAS/klagomål/A 19456-2019.docx", "A 19456-2019")</f>
        <v/>
      </c>
      <c r="W14">
        <f>HYPERLINK("https://klasma.github.io/Logging_VASTERAS/klagomålsmail/A 19456-2019.docx", "A 19456-2019")</f>
        <v/>
      </c>
      <c r="X14">
        <f>HYPERLINK("https://klasma.github.io/Logging_VASTERAS/tillsyn/A 19456-2019.docx", "A 19456-2019")</f>
        <v/>
      </c>
      <c r="Y14">
        <f>HYPERLINK("https://klasma.github.io/Logging_VASTERAS/tillsynsmail/A 19456-2019.docx", "A 19456-2019")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45186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32731-2020.xlsx", "A 32731-2020")</f>
        <v/>
      </c>
      <c r="T15">
        <f>HYPERLINK("https://klasma.github.io/Logging_VASTERAS/kartor/A 32731-2020.png", "A 32731-2020")</f>
        <v/>
      </c>
      <c r="V15">
        <f>HYPERLINK("https://klasma.github.io/Logging_VASTERAS/klagomål/A 32731-2020.docx", "A 32731-2020")</f>
        <v/>
      </c>
      <c r="W15">
        <f>HYPERLINK("https://klasma.github.io/Logging_VASTERAS/klagomålsmail/A 32731-2020.docx", "A 32731-2020")</f>
        <v/>
      </c>
      <c r="X15">
        <f>HYPERLINK("https://klasma.github.io/Logging_VASTERAS/tillsyn/A 32731-2020.docx", "A 32731-2020")</f>
        <v/>
      </c>
      <c r="Y15">
        <f>HYPERLINK("https://klasma.github.io/Logging_VASTERAS/tillsynsmail/A 32731-2020.docx", "A 32731-2020")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45186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38302-2020.xlsx", "A 38302-2020")</f>
        <v/>
      </c>
      <c r="T16">
        <f>HYPERLINK("https://klasma.github.io/Logging_VASTERAS/kartor/A 38302-2020.png", "A 38302-2020")</f>
        <v/>
      </c>
      <c r="V16">
        <f>HYPERLINK("https://klasma.github.io/Logging_VASTERAS/klagomål/A 38302-2020.docx", "A 38302-2020")</f>
        <v/>
      </c>
      <c r="W16">
        <f>HYPERLINK("https://klasma.github.io/Logging_VASTERAS/klagomålsmail/A 38302-2020.docx", "A 38302-2020")</f>
        <v/>
      </c>
      <c r="X16">
        <f>HYPERLINK("https://klasma.github.io/Logging_VASTERAS/tillsyn/A 38302-2020.docx", "A 38302-2020")</f>
        <v/>
      </c>
      <c r="Y16">
        <f>HYPERLINK("https://klasma.github.io/Logging_VASTERAS/tillsynsmail/A 38302-2020.docx", "A 38302-2020")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45186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24228-2021.xlsx", "A 24228-2021")</f>
        <v/>
      </c>
      <c r="T17">
        <f>HYPERLINK("https://klasma.github.io/Logging_VASTERAS/kartor/A 24228-2021.png", "A 24228-2021")</f>
        <v/>
      </c>
      <c r="V17">
        <f>HYPERLINK("https://klasma.github.io/Logging_VASTERAS/klagomål/A 24228-2021.docx", "A 24228-2021")</f>
        <v/>
      </c>
      <c r="W17">
        <f>HYPERLINK("https://klasma.github.io/Logging_VASTERAS/klagomålsmail/A 24228-2021.docx", "A 24228-2021")</f>
        <v/>
      </c>
      <c r="X17">
        <f>HYPERLINK("https://klasma.github.io/Logging_VASTERAS/tillsyn/A 24228-2021.docx", "A 24228-2021")</f>
        <v/>
      </c>
      <c r="Y17">
        <f>HYPERLINK("https://klasma.github.io/Logging_VASTERAS/tillsynsmail/A 24228-2021.docx", "A 24228-2021")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45186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47228-2022.xlsx", "A 47228-2022")</f>
        <v/>
      </c>
      <c r="T18">
        <f>HYPERLINK("https://klasma.github.io/Logging_VASTERAS/kartor/A 47228-2022.png", "A 47228-2022")</f>
        <v/>
      </c>
      <c r="V18">
        <f>HYPERLINK("https://klasma.github.io/Logging_VASTERAS/klagomål/A 47228-2022.docx", "A 47228-2022")</f>
        <v/>
      </c>
      <c r="W18">
        <f>HYPERLINK("https://klasma.github.io/Logging_VASTERAS/klagomålsmail/A 47228-2022.docx", "A 47228-2022")</f>
        <v/>
      </c>
      <c r="X18">
        <f>HYPERLINK("https://klasma.github.io/Logging_VASTERAS/tillsyn/A 47228-2022.docx", "A 47228-2022")</f>
        <v/>
      </c>
      <c r="Y18">
        <f>HYPERLINK("https://klasma.github.io/Logging_VASTERAS/tillsynsmail/A 47228-2022.docx", "A 47228-2022")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45186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64902-2018.xlsx", "A 64902-2018")</f>
        <v/>
      </c>
      <c r="T19">
        <f>HYPERLINK("https://klasma.github.io/Logging_VASTERAS/kartor/A 64902-2018.png", "A 64902-2018")</f>
        <v/>
      </c>
      <c r="V19">
        <f>HYPERLINK("https://klasma.github.io/Logging_VASTERAS/klagomål/A 64902-2018.docx", "A 64902-2018")</f>
        <v/>
      </c>
      <c r="W19">
        <f>HYPERLINK("https://klasma.github.io/Logging_VASTERAS/klagomålsmail/A 64902-2018.docx", "A 64902-2018")</f>
        <v/>
      </c>
      <c r="X19">
        <f>HYPERLINK("https://klasma.github.io/Logging_VASTERAS/tillsyn/A 64902-2018.docx", "A 64902-2018")</f>
        <v/>
      </c>
      <c r="Y19">
        <f>HYPERLINK("https://klasma.github.io/Logging_VASTERAS/tillsynsmail/A 64902-2018.docx", "A 64902-2018")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45186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6277-2019.xlsx", "A 6277-2019")</f>
        <v/>
      </c>
      <c r="T20">
        <f>HYPERLINK("https://klasma.github.io/Logging_VASTERAS/kartor/A 6277-2019.png", "A 6277-2019")</f>
        <v/>
      </c>
      <c r="V20">
        <f>HYPERLINK("https://klasma.github.io/Logging_VASTERAS/klagomål/A 6277-2019.docx", "A 6277-2019")</f>
        <v/>
      </c>
      <c r="W20">
        <f>HYPERLINK("https://klasma.github.io/Logging_VASTERAS/klagomålsmail/A 6277-2019.docx", "A 6277-2019")</f>
        <v/>
      </c>
      <c r="X20">
        <f>HYPERLINK("https://klasma.github.io/Logging_VASTERAS/tillsyn/A 6277-2019.docx", "A 6277-2019")</f>
        <v/>
      </c>
      <c r="Y20">
        <f>HYPERLINK("https://klasma.github.io/Logging_VASTERAS/tillsynsmail/A 6277-2019.docx", "A 6277-2019")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45186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58427-2019.xlsx", "A 58427-2019")</f>
        <v/>
      </c>
      <c r="T21">
        <f>HYPERLINK("https://klasma.github.io/Logging_VASTERAS/kartor/A 58427-2019.png", "A 58427-2019")</f>
        <v/>
      </c>
      <c r="V21">
        <f>HYPERLINK("https://klasma.github.io/Logging_VASTERAS/klagomål/A 58427-2019.docx", "A 58427-2019")</f>
        <v/>
      </c>
      <c r="W21">
        <f>HYPERLINK("https://klasma.github.io/Logging_VASTERAS/klagomålsmail/A 58427-2019.docx", "A 58427-2019")</f>
        <v/>
      </c>
      <c r="X21">
        <f>HYPERLINK("https://klasma.github.io/Logging_VASTERAS/tillsyn/A 58427-2019.docx", "A 58427-2019")</f>
        <v/>
      </c>
      <c r="Y21">
        <f>HYPERLINK("https://klasma.github.io/Logging_VASTERAS/tillsynsmail/A 58427-2019.docx", "A 58427-2019")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45186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62438-2019.xlsx", "A 62438-2019")</f>
        <v/>
      </c>
      <c r="T22">
        <f>HYPERLINK("https://klasma.github.io/Logging_VASTERAS/kartor/A 62438-2019.png", "A 62438-2019")</f>
        <v/>
      </c>
      <c r="V22">
        <f>HYPERLINK("https://klasma.github.io/Logging_VASTERAS/klagomål/A 62438-2019.docx", "A 62438-2019")</f>
        <v/>
      </c>
      <c r="W22">
        <f>HYPERLINK("https://klasma.github.io/Logging_VASTERAS/klagomålsmail/A 62438-2019.docx", "A 62438-2019")</f>
        <v/>
      </c>
      <c r="X22">
        <f>HYPERLINK("https://klasma.github.io/Logging_VASTERAS/tillsyn/A 62438-2019.docx", "A 62438-2019")</f>
        <v/>
      </c>
      <c r="Y22">
        <f>HYPERLINK("https://klasma.github.io/Logging_VASTERAS/tillsynsmail/A 62438-2019.docx", "A 62438-2019")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45186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21817-2020.xlsx", "A 21817-2020")</f>
        <v/>
      </c>
      <c r="T23">
        <f>HYPERLINK("https://klasma.github.io/Logging_VASTERAS/kartor/A 21817-2020.png", "A 21817-2020")</f>
        <v/>
      </c>
      <c r="V23">
        <f>HYPERLINK("https://klasma.github.io/Logging_VASTERAS/klagomål/A 21817-2020.docx", "A 21817-2020")</f>
        <v/>
      </c>
      <c r="W23">
        <f>HYPERLINK("https://klasma.github.io/Logging_VASTERAS/klagomålsmail/A 21817-2020.docx", "A 21817-2020")</f>
        <v/>
      </c>
      <c r="X23">
        <f>HYPERLINK("https://klasma.github.io/Logging_VASTERAS/tillsyn/A 21817-2020.docx", "A 21817-2020")</f>
        <v/>
      </c>
      <c r="Y23">
        <f>HYPERLINK("https://klasma.github.io/Logging_VASTERAS/tillsynsmail/A 21817-2020.docx", "A 21817-2020")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45186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69308-2020.xlsx", "A 69308-2020")</f>
        <v/>
      </c>
      <c r="T24">
        <f>HYPERLINK("https://klasma.github.io/Logging_VASTERAS/kartor/A 69308-2020.png", "A 69308-2020")</f>
        <v/>
      </c>
      <c r="V24">
        <f>HYPERLINK("https://klasma.github.io/Logging_VASTERAS/klagomål/A 69308-2020.docx", "A 69308-2020")</f>
        <v/>
      </c>
      <c r="W24">
        <f>HYPERLINK("https://klasma.github.io/Logging_VASTERAS/klagomålsmail/A 69308-2020.docx", "A 69308-2020")</f>
        <v/>
      </c>
      <c r="X24">
        <f>HYPERLINK("https://klasma.github.io/Logging_VASTERAS/tillsyn/A 69308-2020.docx", "A 69308-2020")</f>
        <v/>
      </c>
      <c r="Y24">
        <f>HYPERLINK("https://klasma.github.io/Logging_VASTERAS/tillsynsmail/A 69308-2020.docx", "A 69308-2020")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45186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32862-2021.xlsx", "A 32862-2021")</f>
        <v/>
      </c>
      <c r="T25">
        <f>HYPERLINK("https://klasma.github.io/Logging_VASTERAS/kartor/A 32862-2021.png", "A 32862-2021")</f>
        <v/>
      </c>
      <c r="V25">
        <f>HYPERLINK("https://klasma.github.io/Logging_VASTERAS/klagomål/A 32862-2021.docx", "A 32862-2021")</f>
        <v/>
      </c>
      <c r="W25">
        <f>HYPERLINK("https://klasma.github.io/Logging_VASTERAS/klagomålsmail/A 32862-2021.docx", "A 32862-2021")</f>
        <v/>
      </c>
      <c r="X25">
        <f>HYPERLINK("https://klasma.github.io/Logging_VASTERAS/tillsyn/A 32862-2021.docx", "A 32862-2021")</f>
        <v/>
      </c>
      <c r="Y25">
        <f>HYPERLINK("https://klasma.github.io/Logging_VASTERAS/tillsynsmail/A 32862-2021.docx", "A 32862-2021")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45186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37464-2021.xlsx", "A 37464-2021")</f>
        <v/>
      </c>
      <c r="T26">
        <f>HYPERLINK("https://klasma.github.io/Logging_VASTERAS/kartor/A 37464-2021.png", "A 37464-2021")</f>
        <v/>
      </c>
      <c r="V26">
        <f>HYPERLINK("https://klasma.github.io/Logging_VASTERAS/klagomål/A 37464-2021.docx", "A 37464-2021")</f>
        <v/>
      </c>
      <c r="W26">
        <f>HYPERLINK("https://klasma.github.io/Logging_VASTERAS/klagomålsmail/A 37464-2021.docx", "A 37464-2021")</f>
        <v/>
      </c>
      <c r="X26">
        <f>HYPERLINK("https://klasma.github.io/Logging_VASTERAS/tillsyn/A 37464-2021.docx", "A 37464-2021")</f>
        <v/>
      </c>
      <c r="Y26">
        <f>HYPERLINK("https://klasma.github.io/Logging_VASTERAS/tillsynsmail/A 37464-2021.docx", "A 37464-2021")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45186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12905-2022.xlsx", "A 12905-2022")</f>
        <v/>
      </c>
      <c r="T27">
        <f>HYPERLINK("https://klasma.github.io/Logging_VASTERAS/kartor/A 12905-2022.png", "A 12905-2022")</f>
        <v/>
      </c>
      <c r="V27">
        <f>HYPERLINK("https://klasma.github.io/Logging_VASTERAS/klagomål/A 12905-2022.docx", "A 12905-2022")</f>
        <v/>
      </c>
      <c r="W27">
        <f>HYPERLINK("https://klasma.github.io/Logging_VASTERAS/klagomålsmail/A 12905-2022.docx", "A 12905-2022")</f>
        <v/>
      </c>
      <c r="X27">
        <f>HYPERLINK("https://klasma.github.io/Logging_VASTERAS/tillsyn/A 12905-2022.docx", "A 12905-2022")</f>
        <v/>
      </c>
      <c r="Y27">
        <f>HYPERLINK("https://klasma.github.io/Logging_VASTERAS/tillsynsmail/A 12905-2022.docx", "A 12905-2022")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45186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12894-2022.xlsx", "A 12894-2022")</f>
        <v/>
      </c>
      <c r="T28">
        <f>HYPERLINK("https://klasma.github.io/Logging_VASTERAS/kartor/A 12894-2022.png", "A 12894-2022")</f>
        <v/>
      </c>
      <c r="V28">
        <f>HYPERLINK("https://klasma.github.io/Logging_VASTERAS/klagomål/A 12894-2022.docx", "A 12894-2022")</f>
        <v/>
      </c>
      <c r="W28">
        <f>HYPERLINK("https://klasma.github.io/Logging_VASTERAS/klagomålsmail/A 12894-2022.docx", "A 12894-2022")</f>
        <v/>
      </c>
      <c r="X28">
        <f>HYPERLINK("https://klasma.github.io/Logging_VASTERAS/tillsyn/A 12894-2022.docx", "A 12894-2022")</f>
        <v/>
      </c>
      <c r="Y28">
        <f>HYPERLINK("https://klasma.github.io/Logging_VASTERAS/tillsynsmail/A 12894-2022.docx", "A 12894-2022")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45186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30319-2022.xlsx", "A 30319-2022")</f>
        <v/>
      </c>
      <c r="T29">
        <f>HYPERLINK("https://klasma.github.io/Logging_VASTERAS/kartor/A 30319-2022.png", "A 30319-2022")</f>
        <v/>
      </c>
      <c r="V29">
        <f>HYPERLINK("https://klasma.github.io/Logging_VASTERAS/klagomål/A 30319-2022.docx", "A 30319-2022")</f>
        <v/>
      </c>
      <c r="W29">
        <f>HYPERLINK("https://klasma.github.io/Logging_VASTERAS/klagomålsmail/A 30319-2022.docx", "A 30319-2022")</f>
        <v/>
      </c>
      <c r="X29">
        <f>HYPERLINK("https://klasma.github.io/Logging_VASTERAS/tillsyn/A 30319-2022.docx", "A 30319-2022")</f>
        <v/>
      </c>
      <c r="Y29">
        <f>HYPERLINK("https://klasma.github.io/Logging_VASTERAS/tillsynsmail/A 30319-2022.docx", "A 30319-2022")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45186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31568-2022.xlsx", "A 31568-2022")</f>
        <v/>
      </c>
      <c r="T30">
        <f>HYPERLINK("https://klasma.github.io/Logging_VASTERAS/kartor/A 31568-2022.png", "A 31568-2022")</f>
        <v/>
      </c>
      <c r="V30">
        <f>HYPERLINK("https://klasma.github.io/Logging_VASTERAS/klagomål/A 31568-2022.docx", "A 31568-2022")</f>
        <v/>
      </c>
      <c r="W30">
        <f>HYPERLINK("https://klasma.github.io/Logging_VASTERAS/klagomålsmail/A 31568-2022.docx", "A 31568-2022")</f>
        <v/>
      </c>
      <c r="X30">
        <f>HYPERLINK("https://klasma.github.io/Logging_VASTERAS/tillsyn/A 31568-2022.docx", "A 31568-2022")</f>
        <v/>
      </c>
      <c r="Y30">
        <f>HYPERLINK("https://klasma.github.io/Logging_VASTERAS/tillsynsmail/A 31568-2022.docx", "A 31568-2022")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45186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42017-2022.xlsx", "A 42017-2022")</f>
        <v/>
      </c>
      <c r="T31">
        <f>HYPERLINK("https://klasma.github.io/Logging_VASTERAS/kartor/A 42017-2022.png", "A 42017-2022")</f>
        <v/>
      </c>
      <c r="V31">
        <f>HYPERLINK("https://klasma.github.io/Logging_VASTERAS/klagomål/A 42017-2022.docx", "A 42017-2022")</f>
        <v/>
      </c>
      <c r="W31">
        <f>HYPERLINK("https://klasma.github.io/Logging_VASTERAS/klagomålsmail/A 42017-2022.docx", "A 42017-2022")</f>
        <v/>
      </c>
      <c r="X31">
        <f>HYPERLINK("https://klasma.github.io/Logging_VASTERAS/tillsyn/A 42017-2022.docx", "A 42017-2022")</f>
        <v/>
      </c>
      <c r="Y31">
        <f>HYPERLINK("https://klasma.github.io/Logging_VASTERAS/tillsynsmail/A 42017-2022.docx", "A 42017-2022")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45186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46098-2022.xlsx", "A 46098-2022")</f>
        <v/>
      </c>
      <c r="T32">
        <f>HYPERLINK("https://klasma.github.io/Logging_VASTERAS/kartor/A 46098-2022.png", "A 46098-2022")</f>
        <v/>
      </c>
      <c r="V32">
        <f>HYPERLINK("https://klasma.github.io/Logging_VASTERAS/klagomål/A 46098-2022.docx", "A 46098-2022")</f>
        <v/>
      </c>
      <c r="W32">
        <f>HYPERLINK("https://klasma.github.io/Logging_VASTERAS/klagomålsmail/A 46098-2022.docx", "A 46098-2022")</f>
        <v/>
      </c>
      <c r="X32">
        <f>HYPERLINK("https://klasma.github.io/Logging_VASTERAS/tillsyn/A 46098-2022.docx", "A 46098-2022")</f>
        <v/>
      </c>
      <c r="Y32">
        <f>HYPERLINK("https://klasma.github.io/Logging_VASTERAS/tillsynsmail/A 46098-2022.docx", "A 46098-2022")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45186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7832-2023.xlsx", "A 7832-2023")</f>
        <v/>
      </c>
      <c r="T33">
        <f>HYPERLINK("https://klasma.github.io/Logging_VASTERAS/kartor/A 7832-2023.png", "A 7832-2023")</f>
        <v/>
      </c>
      <c r="V33">
        <f>HYPERLINK("https://klasma.github.io/Logging_VASTERAS/klagomål/A 7832-2023.docx", "A 7832-2023")</f>
        <v/>
      </c>
      <c r="W33">
        <f>HYPERLINK("https://klasma.github.io/Logging_VASTERAS/klagomålsmail/A 7832-2023.docx", "A 7832-2023")</f>
        <v/>
      </c>
      <c r="X33">
        <f>HYPERLINK("https://klasma.github.io/Logging_VASTERAS/tillsyn/A 7832-2023.docx", "A 7832-2023")</f>
        <v/>
      </c>
      <c r="Y33">
        <f>HYPERLINK("https://klasma.github.io/Logging_VASTERAS/tillsynsmail/A 7832-2023.docx", "A 7832-2023")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45186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29787-2023.xlsx", "A 29787-2023")</f>
        <v/>
      </c>
      <c r="T34">
        <f>HYPERLINK("https://klasma.github.io/Logging_VASTERAS/kartor/A 29787-2023.png", "A 29787-2023")</f>
        <v/>
      </c>
      <c r="V34">
        <f>HYPERLINK("https://klasma.github.io/Logging_VASTERAS/klagomål/A 29787-2023.docx", "A 29787-2023")</f>
        <v/>
      </c>
      <c r="W34">
        <f>HYPERLINK("https://klasma.github.io/Logging_VASTERAS/klagomålsmail/A 29787-2023.docx", "A 29787-2023")</f>
        <v/>
      </c>
      <c r="X34">
        <f>HYPERLINK("https://klasma.github.io/Logging_VASTERAS/tillsyn/A 29787-2023.docx", "A 29787-2023")</f>
        <v/>
      </c>
      <c r="Y34">
        <f>HYPERLINK("https://klasma.github.io/Logging_VASTERAS/tillsynsmail/A 29787-2023.docx", "A 29787-2023")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45186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30084-2023.xlsx", "A 30084-2023")</f>
        <v/>
      </c>
      <c r="T35">
        <f>HYPERLINK("https://klasma.github.io/Logging_VASTERAS/kartor/A 30084-2023.png", "A 30084-2023")</f>
        <v/>
      </c>
      <c r="V35">
        <f>HYPERLINK("https://klasma.github.io/Logging_VASTERAS/klagomål/A 30084-2023.docx", "A 30084-2023")</f>
        <v/>
      </c>
      <c r="W35">
        <f>HYPERLINK("https://klasma.github.io/Logging_VASTERAS/klagomålsmail/A 30084-2023.docx", "A 30084-2023")</f>
        <v/>
      </c>
      <c r="X35">
        <f>HYPERLINK("https://klasma.github.io/Logging_VASTERAS/tillsyn/A 30084-2023.docx", "A 30084-2023")</f>
        <v/>
      </c>
      <c r="Y35">
        <f>HYPERLINK("https://klasma.github.io/Logging_VASTERAS/tillsynsmail/A 30084-2023.docx", "A 30084-2023")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45186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38849-2023.xlsx", "A 38849-2023")</f>
        <v/>
      </c>
      <c r="T36">
        <f>HYPERLINK("https://klasma.github.io/Logging_VASTERAS/kartor/A 38849-2023.png", "A 38849-2023")</f>
        <v/>
      </c>
      <c r="V36">
        <f>HYPERLINK("https://klasma.github.io/Logging_VASTERAS/klagomål/A 38849-2023.docx", "A 38849-2023")</f>
        <v/>
      </c>
      <c r="W36">
        <f>HYPERLINK("https://klasma.github.io/Logging_VASTERAS/klagomålsmail/A 38849-2023.docx", "A 38849-2023")</f>
        <v/>
      </c>
      <c r="X36">
        <f>HYPERLINK("https://klasma.github.io/Logging_VASTERAS/tillsyn/A 38849-2023.docx", "A 38849-2023")</f>
        <v/>
      </c>
      <c r="Y36">
        <f>HYPERLINK("https://klasma.github.io/Logging_VASTERAS/tillsynsmail/A 38849-2023.docx", "A 38849-2023")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45186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45186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45186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45186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45186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45186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45186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45186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45186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45186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45186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45186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45186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45186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45186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45186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45186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45186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45186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45186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45186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45186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45186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45186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45186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45186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45186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45186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45186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45186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45186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45186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45186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45186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45186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45186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45186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45186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45186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45186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45186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45186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45186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45186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45186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45186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45186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45186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45186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45186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45186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45186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45186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45186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45186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45186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45186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45186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45186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45186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45186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45186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45186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45186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45186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45186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45186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45186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45186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45186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45186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45186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45186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45186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45186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45186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45186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45186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45186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45186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45186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45186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45186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45186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45186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45186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45186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45186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45186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45186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45186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45186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45186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45186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45186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45186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45186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45186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45186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45186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45186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45186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45186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45186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45186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45186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45186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45186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45186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45186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45186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45186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45186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45186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45186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45186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45186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45186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45186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45186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45186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45186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45186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45186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45186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45186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45186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45186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45186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45186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45186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45186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45186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45186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45186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45186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45186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45186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45186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45186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45186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45186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45186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45186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45186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45186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45186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45186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45186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45186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45186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45186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45186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45186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45186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45186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45186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45186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45186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45186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45186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45186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45186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45186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45186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45186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45186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45186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45186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45186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45186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45186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45186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45186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45186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45186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45186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45186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45186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45186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45186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45186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45186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45186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45186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45186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45186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45186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45186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45186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45186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45186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45186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45186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45186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45186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45186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45186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45186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45186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45186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45186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45186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45186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45186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45186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45186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45186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45186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45186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45186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45186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45186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45186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45186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45186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45186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45186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45186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45186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45186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45186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45186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45186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45186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45186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45186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45186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45186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45186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45186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45186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45186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45186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45186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45186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45186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45186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45186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45186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45186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45186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45186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45186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45186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45186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45186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45186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45186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45186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45186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45186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45186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45186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45186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45186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45186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45186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45186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45186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45186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45186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45186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45186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45186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45186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45186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45186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45186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45186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45186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45186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45186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45186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45186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45186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45186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45186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45186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45186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45186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45186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45186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45186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45186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45186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45186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45186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45186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45186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45186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45186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45186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45186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45186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45186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45186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45186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45186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45186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45186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45186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45186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45186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45186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45186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45186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45186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45186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45186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45186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45186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45186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45186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45186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45186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45186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45186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45186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45186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45186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45186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45186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45186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45186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45186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45186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45186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45186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45186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45186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45186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45186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45186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45186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45186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45186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45186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45186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45186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45186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45186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45186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45186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45186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45186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45186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45186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45186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45186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45186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45186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45186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45186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45186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45186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45186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45186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45186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45186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45186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45186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45186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45186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45186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45186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45186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45186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45186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45186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45186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45186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45186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45186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45186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45186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45186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45186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45186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45186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45186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45186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45186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45186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45186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45186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45186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45186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45186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45186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45186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45186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45186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45186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45186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45186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45186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45186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45186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45186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45186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45186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45186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45186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45186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45186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45186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45186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45186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45186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45186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45186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45186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45186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45186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45186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45186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45186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45186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45186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45186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45186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45186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45186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45186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45186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45186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45186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45186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45186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45186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45186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45186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45186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45186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45186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45186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45186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45186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45186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45186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45186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45186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45186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45186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45186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45186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45186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45186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45186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45186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45186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45186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45186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45186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45186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45186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45186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42253-2023</t>
        </is>
      </c>
      <c r="B495" s="1" t="n">
        <v>45180</v>
      </c>
      <c r="C495" s="1" t="n">
        <v>45186</v>
      </c>
      <c r="D495" t="inlineStr">
        <is>
          <t>VÄSTMANLANDS LÄN</t>
        </is>
      </c>
      <c r="E495" t="inlineStr">
        <is>
          <t>VÄSTERÅS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42262-2023</t>
        </is>
      </c>
      <c r="B496" s="1" t="n">
        <v>45180</v>
      </c>
      <c r="C496" s="1" t="n">
        <v>45186</v>
      </c>
      <c r="D496" t="inlineStr">
        <is>
          <t>VÄSTMANLANDS LÄN</t>
        </is>
      </c>
      <c r="E496" t="inlineStr">
        <is>
          <t>VÄSTERÅS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45186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42257-2023</t>
        </is>
      </c>
      <c r="B498" s="1" t="n">
        <v>45180</v>
      </c>
      <c r="C498" s="1" t="n">
        <v>45186</v>
      </c>
      <c r="D498" t="inlineStr">
        <is>
          <t>VÄSTMANLANDS LÄN</t>
        </is>
      </c>
      <c r="E498" t="inlineStr">
        <is>
          <t>VÄSTERÅS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2023-09-17T06:47:17Z</dcterms:created>
  <dcterms:modified xmlns:dcterms="http://purl.org/dc/terms/" xmlns:xsi="http://www.w3.org/2001/XMLSchema-instance" xsi:type="dcterms:W3CDTF">2023-09-17T06:47:17Z</dcterms:modified>
</cp:coreProperties>
</file>