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45182</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45182</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45182</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45182</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45182</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45182</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45182</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45182</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45182</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45182</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12276-2023</t>
        </is>
      </c>
      <c r="B13" s="1" t="n">
        <v>44995</v>
      </c>
      <c r="C13" s="1" t="n">
        <v>45182</v>
      </c>
      <c r="D13" t="inlineStr">
        <is>
          <t>VÄSTMANLANDS LÄN</t>
        </is>
      </c>
      <c r="E13" t="inlineStr">
        <is>
          <t>SALA</t>
        </is>
      </c>
      <c r="G13" t="n">
        <v>28.6</v>
      </c>
      <c r="H13" t="n">
        <v>4</v>
      </c>
      <c r="I13" t="n">
        <v>4</v>
      </c>
      <c r="J13" t="n">
        <v>6</v>
      </c>
      <c r="K13" t="n">
        <v>4</v>
      </c>
      <c r="L13" t="n">
        <v>0</v>
      </c>
      <c r="M13" t="n">
        <v>0</v>
      </c>
      <c r="N13" t="n">
        <v>0</v>
      </c>
      <c r="O13" t="n">
        <v>10</v>
      </c>
      <c r="P13" t="n">
        <v>4</v>
      </c>
      <c r="Q13" t="n">
        <v>14</v>
      </c>
      <c r="R13" s="2" t="inlineStr">
        <is>
          <t>Knärot
Laxporing
Rynkskinn
Vågticka
Gransotdyna
Mindre hackspett
Motaggsvamp
Spillkråka
Talltita
Ullticka
Björksplintborre
Bronshjon
Thomsons trägnagare
Vedticka</t>
        </is>
      </c>
      <c r="S13">
        <f>HYPERLINK("https://klasma.github.io/Logging_SALA/artfynd/A 12276-2023.xlsx")</f>
        <v/>
      </c>
      <c r="T13">
        <f>HYPERLINK("https://klasma.github.io/Logging_SALA/kartor/A 12276-2023.png")</f>
        <v/>
      </c>
      <c r="U13">
        <f>HYPERLINK("https://klasma.github.io/Logging_SALA/knärot/A 12276-2023.png")</f>
        <v/>
      </c>
      <c r="V13">
        <f>HYPERLINK("https://klasma.github.io/Logging_SALA/klagomål/A 12276-2023.docx")</f>
        <v/>
      </c>
      <c r="W13">
        <f>HYPERLINK("https://klasma.github.io/Logging_SALA/klagomålsmail/A 12276-2023.docx")</f>
        <v/>
      </c>
      <c r="X13">
        <f>HYPERLINK("https://klasma.github.io/Logging_SALA/tillsyn/A 12276-2023.docx")</f>
        <v/>
      </c>
      <c r="Y13">
        <f>HYPERLINK("https://klasma.github.io/Logging_SALA/tillsynsmail/A 12276-2023.docx")</f>
        <v/>
      </c>
    </row>
    <row r="14" ht="15" customHeight="1">
      <c r="A14" t="inlineStr">
        <is>
          <t>A 17626-2023</t>
        </is>
      </c>
      <c r="B14" s="1" t="n">
        <v>45036</v>
      </c>
      <c r="C14" s="1" t="n">
        <v>45182</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f>
        <v/>
      </c>
      <c r="T14">
        <f>HYPERLINK("https://klasma.github.io/Logging_SURAHAMMAR/kartor/A 17626-2023.png")</f>
        <v/>
      </c>
      <c r="U14">
        <f>HYPERLINK("https://klasma.github.io/Logging_SURAHAMMAR/knärot/A 17626-2023.png")</f>
        <v/>
      </c>
      <c r="V14">
        <f>HYPERLINK("https://klasma.github.io/Logging_SURAHAMMAR/klagomål/A 17626-2023.docx")</f>
        <v/>
      </c>
      <c r="W14">
        <f>HYPERLINK("https://klasma.github.io/Logging_SURAHAMMAR/klagomålsmail/A 17626-2023.docx")</f>
        <v/>
      </c>
      <c r="X14">
        <f>HYPERLINK("https://klasma.github.io/Logging_SURAHAMMAR/tillsyn/A 17626-2023.docx")</f>
        <v/>
      </c>
      <c r="Y14">
        <f>HYPERLINK("https://klasma.github.io/Logging_SURAHAMMAR/tillsynsmail/A 17626-2023.docx")</f>
        <v/>
      </c>
    </row>
    <row r="15" ht="15" customHeight="1">
      <c r="A15" t="inlineStr">
        <is>
          <t>A 10792-2020</t>
        </is>
      </c>
      <c r="B15" s="1" t="n">
        <v>43888</v>
      </c>
      <c r="C15" s="1" t="n">
        <v>45182</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f>
        <v/>
      </c>
      <c r="T15">
        <f>HYPERLINK("https://klasma.github.io/Logging_FAGERSTA/kartor/A 10792-2020.png")</f>
        <v/>
      </c>
      <c r="U15">
        <f>HYPERLINK("https://klasma.github.io/Logging_FAGERSTA/knärot/A 10792-2020.png")</f>
        <v/>
      </c>
      <c r="V15">
        <f>HYPERLINK("https://klasma.github.io/Logging_FAGERSTA/klagomål/A 10792-2020.docx")</f>
        <v/>
      </c>
      <c r="W15">
        <f>HYPERLINK("https://klasma.github.io/Logging_FAGERSTA/klagomålsmail/A 10792-2020.docx")</f>
        <v/>
      </c>
      <c r="X15">
        <f>HYPERLINK("https://klasma.github.io/Logging_FAGERSTA/tillsyn/A 10792-2020.docx")</f>
        <v/>
      </c>
      <c r="Y15">
        <f>HYPERLINK("https://klasma.github.io/Logging_FAGERSTA/tillsynsmail/A 10792-2020.docx")</f>
        <v/>
      </c>
    </row>
    <row r="16" ht="15" customHeight="1">
      <c r="A16" t="inlineStr">
        <is>
          <t>A 43624-2018</t>
        </is>
      </c>
      <c r="B16" s="1" t="n">
        <v>43357</v>
      </c>
      <c r="C16" s="1" t="n">
        <v>45182</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f>
        <v/>
      </c>
      <c r="T16">
        <f>HYPERLINK("https://klasma.github.io/Logging_NORBERG/kartor/A 43624-2018.png")</f>
        <v/>
      </c>
      <c r="V16">
        <f>HYPERLINK("https://klasma.github.io/Logging_NORBERG/klagomål/A 43624-2018.docx")</f>
        <v/>
      </c>
      <c r="W16">
        <f>HYPERLINK("https://klasma.github.io/Logging_NORBERG/klagomålsmail/A 43624-2018.docx")</f>
        <v/>
      </c>
      <c r="X16">
        <f>HYPERLINK("https://klasma.github.io/Logging_NORBERG/tillsyn/A 43624-2018.docx")</f>
        <v/>
      </c>
      <c r="Y16">
        <f>HYPERLINK("https://klasma.github.io/Logging_NORBERG/tillsynsmail/A 43624-2018.docx")</f>
        <v/>
      </c>
    </row>
    <row r="17" ht="15" customHeight="1">
      <c r="A17" t="inlineStr">
        <is>
          <t>A 8676-2020</t>
        </is>
      </c>
      <c r="B17" s="1" t="n">
        <v>43878</v>
      </c>
      <c r="C17" s="1" t="n">
        <v>45182</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f>
        <v/>
      </c>
      <c r="T17">
        <f>HYPERLINK("https://klasma.github.io/Logging_FAGERSTA/kartor/A 8676-2020.png")</f>
        <v/>
      </c>
      <c r="U17">
        <f>HYPERLINK("https://klasma.github.io/Logging_FAGERSTA/knärot/A 8676-2020.png")</f>
        <v/>
      </c>
      <c r="V17">
        <f>HYPERLINK("https://klasma.github.io/Logging_FAGERSTA/klagomål/A 8676-2020.docx")</f>
        <v/>
      </c>
      <c r="W17">
        <f>HYPERLINK("https://klasma.github.io/Logging_FAGERSTA/klagomålsmail/A 8676-2020.docx")</f>
        <v/>
      </c>
      <c r="X17">
        <f>HYPERLINK("https://klasma.github.io/Logging_FAGERSTA/tillsyn/A 8676-2020.docx")</f>
        <v/>
      </c>
      <c r="Y17">
        <f>HYPERLINK("https://klasma.github.io/Logging_FAGERSTA/tillsynsmail/A 8676-2020.docx")</f>
        <v/>
      </c>
    </row>
    <row r="18" ht="15" customHeight="1">
      <c r="A18" t="inlineStr">
        <is>
          <t>A 21236-2021</t>
        </is>
      </c>
      <c r="B18" s="1" t="n">
        <v>44314</v>
      </c>
      <c r="C18" s="1" t="n">
        <v>45182</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f>
        <v/>
      </c>
      <c r="T18">
        <f>HYPERLINK("https://klasma.github.io/Logging_SURAHAMMAR/kartor/A 21236-2021.png")</f>
        <v/>
      </c>
      <c r="V18">
        <f>HYPERLINK("https://klasma.github.io/Logging_SURAHAMMAR/klagomål/A 21236-2021.docx")</f>
        <v/>
      </c>
      <c r="W18">
        <f>HYPERLINK("https://klasma.github.io/Logging_SURAHAMMAR/klagomålsmail/A 21236-2021.docx")</f>
        <v/>
      </c>
      <c r="X18">
        <f>HYPERLINK("https://klasma.github.io/Logging_SURAHAMMAR/tillsyn/A 21236-2021.docx")</f>
        <v/>
      </c>
      <c r="Y18">
        <f>HYPERLINK("https://klasma.github.io/Logging_SURAHAMMAR/tillsynsmail/A 21236-2021.docx")</f>
        <v/>
      </c>
    </row>
    <row r="19" ht="15" customHeight="1">
      <c r="A19" t="inlineStr">
        <is>
          <t>A 10224-2019</t>
        </is>
      </c>
      <c r="B19" s="1" t="n">
        <v>43510</v>
      </c>
      <c r="C19" s="1" t="n">
        <v>45182</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f>
        <v/>
      </c>
      <c r="T19">
        <f>HYPERLINK("https://klasma.github.io/Logging_SURAHAMMAR/kartor/A 10224-2019.png")</f>
        <v/>
      </c>
      <c r="U19">
        <f>HYPERLINK("https://klasma.github.io/Logging_SURAHAMMAR/knärot/A 10224-2019.png")</f>
        <v/>
      </c>
      <c r="V19">
        <f>HYPERLINK("https://klasma.github.io/Logging_SURAHAMMAR/klagomål/A 10224-2019.docx")</f>
        <v/>
      </c>
      <c r="W19">
        <f>HYPERLINK("https://klasma.github.io/Logging_SURAHAMMAR/klagomålsmail/A 10224-2019.docx")</f>
        <v/>
      </c>
      <c r="X19">
        <f>HYPERLINK("https://klasma.github.io/Logging_SURAHAMMAR/tillsyn/A 10224-2019.docx")</f>
        <v/>
      </c>
      <c r="Y19">
        <f>HYPERLINK("https://klasma.github.io/Logging_SURAHAMMAR/tillsynsmail/A 10224-2019.docx")</f>
        <v/>
      </c>
    </row>
    <row r="20" ht="15" customHeight="1">
      <c r="A20" t="inlineStr">
        <is>
          <t>A 29632-2022</t>
        </is>
      </c>
      <c r="B20" s="1" t="n">
        <v>44754</v>
      </c>
      <c r="C20" s="1" t="n">
        <v>45182</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f>
        <v/>
      </c>
      <c r="T20">
        <f>HYPERLINK("https://klasma.github.io/Logging_VASTERAS/kartor/A 29632-2022.png")</f>
        <v/>
      </c>
      <c r="U20">
        <f>HYPERLINK("https://klasma.github.io/Logging_VASTERAS/knärot/A 29632-2022.png")</f>
        <v/>
      </c>
      <c r="V20">
        <f>HYPERLINK("https://klasma.github.io/Logging_VASTERAS/klagomål/A 29632-2022.docx")</f>
        <v/>
      </c>
      <c r="W20">
        <f>HYPERLINK("https://klasma.github.io/Logging_VASTERAS/klagomålsmail/A 29632-2022.docx")</f>
        <v/>
      </c>
      <c r="X20">
        <f>HYPERLINK("https://klasma.github.io/Logging_VASTERAS/tillsyn/A 29632-2022.docx")</f>
        <v/>
      </c>
      <c r="Y20">
        <f>HYPERLINK("https://klasma.github.io/Logging_VASTERAS/tillsynsmail/A 29632-2022.docx")</f>
        <v/>
      </c>
    </row>
    <row r="21" ht="15" customHeight="1">
      <c r="A21" t="inlineStr">
        <is>
          <t>A 22907-2023</t>
        </is>
      </c>
      <c r="B21" s="1" t="n">
        <v>45070</v>
      </c>
      <c r="C21" s="1" t="n">
        <v>45182</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f>
        <v/>
      </c>
      <c r="T21">
        <f>HYPERLINK("https://klasma.github.io/Logging_SURAHAMMAR/kartor/A 22907-2023.png")</f>
        <v/>
      </c>
      <c r="V21">
        <f>HYPERLINK("https://klasma.github.io/Logging_SURAHAMMAR/klagomål/A 22907-2023.docx")</f>
        <v/>
      </c>
      <c r="W21">
        <f>HYPERLINK("https://klasma.github.io/Logging_SURAHAMMAR/klagomålsmail/A 22907-2023.docx")</f>
        <v/>
      </c>
      <c r="X21">
        <f>HYPERLINK("https://klasma.github.io/Logging_SURAHAMMAR/tillsyn/A 22907-2023.docx")</f>
        <v/>
      </c>
      <c r="Y21">
        <f>HYPERLINK("https://klasma.github.io/Logging_SURAHAMMAR/tillsynsmail/A 22907-2023.docx")</f>
        <v/>
      </c>
    </row>
    <row r="22" ht="15" customHeight="1">
      <c r="A22" t="inlineStr">
        <is>
          <t>A 33878-2019</t>
        </is>
      </c>
      <c r="B22" s="1" t="n">
        <v>43653</v>
      </c>
      <c r="C22" s="1" t="n">
        <v>45182</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f>
        <v/>
      </c>
      <c r="T22">
        <f>HYPERLINK("https://klasma.github.io/Logging_SURAHAMMAR/kartor/A 33878-2019.png")</f>
        <v/>
      </c>
      <c r="V22">
        <f>HYPERLINK("https://klasma.github.io/Logging_SURAHAMMAR/klagomål/A 33878-2019.docx")</f>
        <v/>
      </c>
      <c r="W22">
        <f>HYPERLINK("https://klasma.github.io/Logging_SURAHAMMAR/klagomålsmail/A 33878-2019.docx")</f>
        <v/>
      </c>
      <c r="X22">
        <f>HYPERLINK("https://klasma.github.io/Logging_SURAHAMMAR/tillsyn/A 33878-2019.docx")</f>
        <v/>
      </c>
      <c r="Y22">
        <f>HYPERLINK("https://klasma.github.io/Logging_SURAHAMMAR/tillsynsmail/A 33878-2019.docx")</f>
        <v/>
      </c>
    </row>
    <row r="23" ht="15" customHeight="1">
      <c r="A23" t="inlineStr">
        <is>
          <t>A 52016-2019</t>
        </is>
      </c>
      <c r="B23" s="1" t="n">
        <v>43742</v>
      </c>
      <c r="C23" s="1" t="n">
        <v>45182</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f>
        <v/>
      </c>
      <c r="T23">
        <f>HYPERLINK("https://klasma.github.io/Logging_VASTERAS/kartor/A 52016-2019.png")</f>
        <v/>
      </c>
      <c r="V23">
        <f>HYPERLINK("https://klasma.github.io/Logging_VASTERAS/klagomål/A 52016-2019.docx")</f>
        <v/>
      </c>
      <c r="W23">
        <f>HYPERLINK("https://klasma.github.io/Logging_VASTERAS/klagomålsmail/A 52016-2019.docx")</f>
        <v/>
      </c>
      <c r="X23">
        <f>HYPERLINK("https://klasma.github.io/Logging_VASTERAS/tillsyn/A 52016-2019.docx")</f>
        <v/>
      </c>
      <c r="Y23">
        <f>HYPERLINK("https://klasma.github.io/Logging_VASTERAS/tillsynsmail/A 52016-2019.docx")</f>
        <v/>
      </c>
    </row>
    <row r="24" ht="15" customHeight="1">
      <c r="A24" t="inlineStr">
        <is>
          <t>A 23039-2023</t>
        </is>
      </c>
      <c r="B24" s="1" t="n">
        <v>45074</v>
      </c>
      <c r="C24" s="1" t="n">
        <v>45182</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f>
        <v/>
      </c>
      <c r="T24">
        <f>HYPERLINK("https://klasma.github.io/Logging_SURAHAMMAR/kartor/A 23039-2023.png")</f>
        <v/>
      </c>
      <c r="U24">
        <f>HYPERLINK("https://klasma.github.io/Logging_SURAHAMMAR/knärot/A 23039-2023.png")</f>
        <v/>
      </c>
      <c r="V24">
        <f>HYPERLINK("https://klasma.github.io/Logging_SURAHAMMAR/klagomål/A 23039-2023.docx")</f>
        <v/>
      </c>
      <c r="W24">
        <f>HYPERLINK("https://klasma.github.io/Logging_SURAHAMMAR/klagomålsmail/A 23039-2023.docx")</f>
        <v/>
      </c>
      <c r="X24">
        <f>HYPERLINK("https://klasma.github.io/Logging_SURAHAMMAR/tillsyn/A 23039-2023.docx")</f>
        <v/>
      </c>
      <c r="Y24">
        <f>HYPERLINK("https://klasma.github.io/Logging_SURAHAMMAR/tillsynsmail/A 23039-2023.docx")</f>
        <v/>
      </c>
    </row>
    <row r="25" ht="15" customHeight="1">
      <c r="A25" t="inlineStr">
        <is>
          <t>A 34759-2023</t>
        </is>
      </c>
      <c r="B25" s="1" t="n">
        <v>45139</v>
      </c>
      <c r="C25" s="1" t="n">
        <v>45182</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f>
        <v/>
      </c>
      <c r="T25">
        <f>HYPERLINK("https://klasma.github.io/Logging_SURAHAMMAR/kartor/A 34759-2023.png")</f>
        <v/>
      </c>
      <c r="V25">
        <f>HYPERLINK("https://klasma.github.io/Logging_SURAHAMMAR/klagomål/A 34759-2023.docx")</f>
        <v/>
      </c>
      <c r="W25">
        <f>HYPERLINK("https://klasma.github.io/Logging_SURAHAMMAR/klagomålsmail/A 34759-2023.docx")</f>
        <v/>
      </c>
      <c r="X25">
        <f>HYPERLINK("https://klasma.github.io/Logging_SURAHAMMAR/tillsyn/A 34759-2023.docx")</f>
        <v/>
      </c>
      <c r="Y25">
        <f>HYPERLINK("https://klasma.github.io/Logging_SURAHAMMAR/tillsynsmail/A 34759-2023.docx")</f>
        <v/>
      </c>
    </row>
    <row r="26" ht="15" customHeight="1">
      <c r="A26" t="inlineStr">
        <is>
          <t>A 69624-2018</t>
        </is>
      </c>
      <c r="B26" s="1" t="n">
        <v>43447</v>
      </c>
      <c r="C26" s="1" t="n">
        <v>45182</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f>
        <v/>
      </c>
      <c r="T26">
        <f>HYPERLINK("https://klasma.github.io/Logging_SURAHAMMAR/kartor/A 69624-2018.png")</f>
        <v/>
      </c>
      <c r="U26">
        <f>HYPERLINK("https://klasma.github.io/Logging_SURAHAMMAR/knärot/A 69624-2018.png")</f>
        <v/>
      </c>
      <c r="V26">
        <f>HYPERLINK("https://klasma.github.io/Logging_SURAHAMMAR/klagomål/A 69624-2018.docx")</f>
        <v/>
      </c>
      <c r="W26">
        <f>HYPERLINK("https://klasma.github.io/Logging_SURAHAMMAR/klagomålsmail/A 69624-2018.docx")</f>
        <v/>
      </c>
      <c r="X26">
        <f>HYPERLINK("https://klasma.github.io/Logging_SURAHAMMAR/tillsyn/A 69624-2018.docx")</f>
        <v/>
      </c>
      <c r="Y26">
        <f>HYPERLINK("https://klasma.github.io/Logging_SURAHAMMAR/tillsynsmail/A 69624-2018.docx")</f>
        <v/>
      </c>
    </row>
    <row r="27" ht="15" customHeight="1">
      <c r="A27" t="inlineStr">
        <is>
          <t>A 22765-2019</t>
        </is>
      </c>
      <c r="B27" s="1" t="n">
        <v>43588</v>
      </c>
      <c r="C27" s="1" t="n">
        <v>45182</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f>
        <v/>
      </c>
      <c r="T27">
        <f>HYPERLINK("https://klasma.github.io/Logging_VASTERAS/kartor/A 22765-2019.png")</f>
        <v/>
      </c>
      <c r="V27">
        <f>HYPERLINK("https://klasma.github.io/Logging_VASTERAS/klagomål/A 22765-2019.docx")</f>
        <v/>
      </c>
      <c r="W27">
        <f>HYPERLINK("https://klasma.github.io/Logging_VASTERAS/klagomålsmail/A 22765-2019.docx")</f>
        <v/>
      </c>
      <c r="X27">
        <f>HYPERLINK("https://klasma.github.io/Logging_VASTERAS/tillsyn/A 22765-2019.docx")</f>
        <v/>
      </c>
      <c r="Y27">
        <f>HYPERLINK("https://klasma.github.io/Logging_VASTERAS/tillsynsmail/A 22765-2019.docx")</f>
        <v/>
      </c>
    </row>
    <row r="28" ht="15" customHeight="1">
      <c r="A28" t="inlineStr">
        <is>
          <t>A 25683-2023</t>
        </is>
      </c>
      <c r="B28" s="1" t="n">
        <v>45089</v>
      </c>
      <c r="C28" s="1" t="n">
        <v>45182</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45182</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45182</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45182</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45182</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45182</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45182</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45182</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45182</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45182</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45182</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45182</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45182</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45182</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45182</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45182</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45182</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45182</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45182</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45182</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45182</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45182</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45182</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45182</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45182</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45182</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45182</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45182</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45182</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45182</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45182</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45182</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45182</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45182</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45182</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45182</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45182</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45182</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45182</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45182</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45182</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45182</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45182</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45182</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45182</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45182</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45182</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45182</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45182</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45182</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45182</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45182</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45182</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45182</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45182</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45182</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45182</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45182</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45182</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45182</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45182</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45182</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45182</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45182</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45182</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45182</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45182</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45182</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45182</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45182</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45182</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45182</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45182</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45182</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45182</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45182</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45182</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45182</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45182</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45182</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45182</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45182</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45182</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45182</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45182</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45182</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45182</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45182</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45182</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45182</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45182</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45182</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45182</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45182</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45182</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45182</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45182</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45182</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45182</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45182</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45182</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45182</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45182</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45182</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45182</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45182</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45182</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45182</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45182</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45182</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45182</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45182</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45182</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45182</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45182</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45182</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45182</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45182</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45182</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45182</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45182</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45182</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45182</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45182</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45182</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45182</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45182</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45182</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45182</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45182</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45182</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45182</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45182</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45182</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45182</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45182</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45182</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45182</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45182</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45182</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45182</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45182</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45182</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45182</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45182</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45182</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45182</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45182</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45182</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45182</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45182</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45182</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45182</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45182</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45182</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45182</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45182</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45182</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45182</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45182</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45182</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45182</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45182</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45182</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45182</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45182</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45182</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45182</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45182</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45182</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45182</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45182</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45182</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45182</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45182</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45182</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45182</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45182</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45182</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45182</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45182</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45182</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45182</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45182</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45182</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45182</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45182</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45182</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45182</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45182</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45182</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45182</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45182</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45182</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45182</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45182</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45182</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45182</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45182</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45182</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45182</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45182</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45182</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45182</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45182</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45182</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45182</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45182</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45182</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45182</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45182</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45182</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45182</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45182</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45182</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45182</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45182</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45182</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45182</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45182</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45182</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45182</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45182</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45182</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45182</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45182</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45182</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45182</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45182</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45182</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45182</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45182</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45182</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45182</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45182</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45182</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45182</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45182</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45182</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45182</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45182</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45182</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45182</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45182</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45182</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45182</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45182</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45182</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45182</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45182</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45182</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45182</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45182</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45182</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45182</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45182</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45182</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45182</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45182</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45182</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45182</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45182</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45182</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45182</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45182</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45182</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45182</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45182</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45182</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45182</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45182</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45182</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45182</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45182</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45182</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45182</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45182</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45182</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45182</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45182</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45182</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45182</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45182</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45182</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45182</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45182</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45182</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45182</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45182</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45182</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45182</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45182</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45182</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45182</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45182</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45182</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45182</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45182</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45182</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45182</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45182</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45182</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45182</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45182</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45182</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45182</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45182</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45182</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45182</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45182</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45182</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45182</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45182</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45182</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45182</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45182</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45182</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45182</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45182</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45182</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45182</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45182</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45182</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45182</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45182</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45182</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45182</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45182</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45182</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45182</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45182</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45182</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45182</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45182</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45182</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45182</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45182</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45182</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45182</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45182</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45182</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45182</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45182</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45182</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45182</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45182</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45182</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45182</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45182</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45182</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45182</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45182</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45182</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45182</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45182</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45182</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45182</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45182</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45182</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45182</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45182</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45182</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45182</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45182</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45182</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45182</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45182</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45182</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45182</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45182</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45182</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45182</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45182</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45182</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45182</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45182</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45182</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45182</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45182</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45182</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45182</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45182</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45182</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45182</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45182</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45182</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45182</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45182</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45182</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45182</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45182</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45182</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45182</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45182</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45182</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45182</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45182</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45182</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45182</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45182</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45182</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45182</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45182</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45182</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45182</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45182</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45182</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45182</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45182</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45182</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45182</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45182</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45182</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45182</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45182</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45182</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45182</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45182</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45182</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45182</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45182</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45182</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45182</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45182</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45182</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45182</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45182</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45182</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45182</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45182</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45182</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45182</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45182</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45182</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45182</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45182</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45182</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45182</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45182</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45182</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45182</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45182</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45182</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45182</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45182</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45182</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45182</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45182</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45182</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45182</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45182</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45182</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45182</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45182</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45182</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45182</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45182</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45182</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45182</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45182</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45182</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45182</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45182</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45182</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45182</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45182</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45182</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45182</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45182</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45182</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45182</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45182</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45182</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45182</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45182</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45182</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45182</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45182</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45182</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45182</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45182</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45182</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45182</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45182</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45182</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45182</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45182</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45182</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45182</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45182</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45182</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45182</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45182</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45182</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45182</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45182</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45182</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45182</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45182</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45182</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45182</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45182</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45182</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45182</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45182</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45182</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45182</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45182</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45182</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45182</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45182</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45182</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45182</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45182</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45182</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45182</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45182</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45182</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45182</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45182</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45182</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45182</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45182</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45182</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45182</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45182</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45182</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45182</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45182</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45182</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45182</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45182</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45182</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45182</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45182</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45182</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45182</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45182</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45182</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45182</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45182</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45182</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45182</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45182</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45182</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45182</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45182</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45182</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45182</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45182</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45182</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45182</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45182</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45182</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45182</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45182</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45182</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45182</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45182</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45182</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45182</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45182</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45182</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45182</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45182</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45182</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45182</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45182</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45182</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45182</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45182</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45182</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45182</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45182</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45182</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45182</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45182</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45182</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45182</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45182</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45182</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45182</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45182</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45182</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45182</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45182</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45182</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45182</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45182</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45182</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45182</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45182</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45182</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45182</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45182</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45182</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45182</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45182</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45182</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45182</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45182</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45182</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45182</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45182</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45182</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45182</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45182</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45182</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45182</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45182</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45182</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45182</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45182</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45182</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45182</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45182</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45182</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45182</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45182</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45182</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45182</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45182</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45182</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45182</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45182</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45182</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45182</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45182</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45182</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45182</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45182</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45182</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45182</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45182</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45182</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45182</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45182</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45182</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45182</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45182</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45182</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45182</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45182</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45182</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45182</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45182</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45182</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45182</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45182</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45182</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45182</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45182</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45182</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45182</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45182</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45182</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45182</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45182</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45182</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45182</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45182</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45182</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45182</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45182</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45182</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45182</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45182</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45182</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45182</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45182</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45182</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45182</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45182</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45182</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45182</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45182</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45182</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45182</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45182</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45182</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45182</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45182</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45182</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45182</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45182</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45182</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45182</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45182</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45182</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45182</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45182</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45182</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45182</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45182</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45182</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45182</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45182</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45182</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45182</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45182</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45182</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45182</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45182</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45182</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45182</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45182</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45182</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45182</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45182</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45182</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45182</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45182</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45182</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45182</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45182</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45182</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45182</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45182</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45182</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45182</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45182</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45182</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45182</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45182</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45182</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45182</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45182</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45182</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45182</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45182</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45182</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45182</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45182</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45182</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45182</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45182</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45182</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45182</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45182</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45182</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45182</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45182</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45182</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45182</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45182</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45182</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45182</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45182</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45182</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45182</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45182</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45182</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45182</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45182</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45182</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45182</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45182</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45182</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45182</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45182</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45182</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45182</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45182</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45182</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45182</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45182</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45182</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45182</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45182</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45182</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45182</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45182</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45182</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45182</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45182</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45182</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45182</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45182</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45182</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45182</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45182</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45182</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45182</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45182</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45182</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45182</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45182</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45182</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45182</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45182</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45182</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45182</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45182</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45182</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45182</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45182</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45182</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45182</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45182</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45182</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45182</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45182</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45182</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45182</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45182</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45182</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45182</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45182</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45182</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45182</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45182</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45182</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45182</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45182</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45182</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45182</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45182</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45182</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45182</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45182</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45182</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45182</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45182</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45182</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45182</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45182</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45182</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45182</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45182</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45182</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45182</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45182</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45182</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45182</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45182</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45182</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45182</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45182</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45182</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45182</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45182</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45182</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45182</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45182</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45182</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45182</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45182</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45182</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45182</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45182</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45182</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45182</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45182</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45182</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45182</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45182</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45182</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45182</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45182</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45182</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45182</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45182</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45182</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45182</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45182</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45182</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45182</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45182</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45182</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45182</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45182</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45182</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45182</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45182</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45182</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45182</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45182</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45182</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45182</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45182</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45182</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45182</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45182</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45182</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45182</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45182</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45182</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45182</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45182</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45182</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45182</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45182</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45182</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45182</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45182</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45182</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45182</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45182</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45182</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45182</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45182</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45182</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45182</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45182</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45182</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45182</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45182</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45182</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45182</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45182</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45182</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45182</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45182</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45182</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45182</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45182</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45182</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45182</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45182</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45182</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45182</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45182</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45182</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45182</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45182</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45182</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45182</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45182</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45182</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45182</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45182</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45182</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45182</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45182</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45182</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45182</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45182</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45182</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45182</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45182</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45182</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45182</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45182</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45182</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45182</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45182</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45182</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45182</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45182</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45182</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45182</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45182</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45182</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45182</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45182</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45182</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45182</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45182</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45182</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45182</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45182</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45182</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45182</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45182</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45182</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45182</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45182</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45182</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45182</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45182</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45182</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45182</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45182</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45182</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45182</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45182</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45182</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45182</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45182</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45182</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45182</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45182</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45182</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45182</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45182</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45182</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45182</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45182</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45182</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45182</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45182</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45182</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45182</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45182</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45182</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45182</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45182</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45182</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45182</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45182</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45182</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45182</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45182</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45182</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45182</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45182</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45182</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45182</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45182</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45182</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45182</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45182</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45182</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45182</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45182</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45182</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45182</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45182</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45182</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45182</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45182</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45182</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45182</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45182</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45182</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45182</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45182</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45182</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45182</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45182</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45182</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45182</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45182</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45182</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45182</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45182</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45182</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45182</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45182</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45182</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45182</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45182</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45182</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45182</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45182</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45182</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45182</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45182</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45182</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45182</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45182</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45182</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45182</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45182</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45182</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45182</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45182</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45182</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45182</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45182</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45182</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45182</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45182</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45182</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45182</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45182</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45182</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45182</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45182</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45182</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45182</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45182</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45182</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45182</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45182</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45182</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45182</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45182</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45182</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45182</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45182</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45182</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45182</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45182</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45182</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45182</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45182</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45182</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45182</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45182</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45182</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45182</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45182</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45182</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45182</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45182</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45182</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45182</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45182</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45182</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45182</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45182</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45182</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45182</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45182</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45182</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45182</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45182</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45182</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45182</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45182</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45182</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45182</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45182</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45182</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45182</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45182</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45182</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45182</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45182</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45182</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45182</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45182</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45182</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45182</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45182</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45182</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45182</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45182</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45182</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45182</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45182</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45182</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45182</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45182</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45182</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45182</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45182</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45182</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45182</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45182</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45182</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45182</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45182</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45182</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45182</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45182</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45182</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45182</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45182</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45182</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45182</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45182</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45182</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45182</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45182</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45182</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45182</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45182</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45182</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45182</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45182</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45182</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45182</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45182</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45182</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45182</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45182</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45182</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45182</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45182</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45182</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45182</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45182</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45182</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45182</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45182</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45182</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45182</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45182</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45182</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45182</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45182</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45182</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45182</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45182</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45182</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45182</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45182</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45182</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45182</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45182</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45182</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45182</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45182</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45182</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45182</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45182</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45182</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45182</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45182</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45182</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45182</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45182</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45182</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45182</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45182</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45182</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45182</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45182</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45182</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45182</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45182</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45182</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45182</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45182</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45182</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45182</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45182</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45182</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45182</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45182</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45182</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45182</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45182</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45182</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45182</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45182</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45182</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45182</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45182</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45182</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45182</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45182</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45182</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45182</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45182</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45182</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45182</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45182</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45182</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45182</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45182</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45182</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45182</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45182</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45182</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45182</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45182</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45182</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45182</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45182</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45182</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45182</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45182</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45182</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45182</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45182</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45182</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45182</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45182</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45182</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45182</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45182</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45182</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45182</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45182</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45182</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45182</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45182</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45182</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45182</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45182</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45182</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45182</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45182</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45182</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45182</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45182</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45182</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45182</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45182</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45182</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45182</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45182</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45182</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45182</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45182</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45182</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45182</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45182</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45182</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45182</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45182</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45182</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45182</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45182</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45182</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45182</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45182</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45182</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45182</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45182</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45182</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45182</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45182</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45182</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45182</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45182</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45182</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45182</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45182</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45182</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45182</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45182</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45182</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45182</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45182</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45182</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45182</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45182</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45182</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45182</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45182</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45182</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45182</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45182</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45182</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45182</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45182</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45182</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45182</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45182</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45182</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45182</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45182</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45182</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45182</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45182</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45182</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45182</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45182</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45182</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45182</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45182</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45182</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45182</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45182</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45182</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45182</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45182</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45182</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45182</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45182</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45182</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45182</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45182</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45182</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45182</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45182</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45182</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45182</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45182</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45182</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45182</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45182</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45182</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45182</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45182</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45182</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45182</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45182</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45182</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45182</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45182</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45182</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45182</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45182</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45182</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45182</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45182</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45182</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45182</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45182</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45182</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45182</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45182</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45182</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45182</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45182</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45182</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45182</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45182</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45182</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45182</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45182</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45182</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45182</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45182</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45182</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45182</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45182</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45182</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45182</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45182</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45182</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45182</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45182</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45182</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45182</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45182</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45182</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45182</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45182</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45182</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45182</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45182</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45182</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45182</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45182</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45182</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45182</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45182</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45182</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45182</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45182</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45182</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45182</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45182</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45182</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45182</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45182</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45182</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45182</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45182</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45182</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45182</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45182</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45182</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45182</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45182</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45182</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45182</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45182</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45182</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45182</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45182</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45182</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45182</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45182</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45182</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45182</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45182</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45182</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45182</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45182</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45182</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45182</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45182</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45182</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45182</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45182</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45182</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45182</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45182</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45182</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45182</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45182</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45182</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45182</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45182</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45182</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45182</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45182</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45182</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45182</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45182</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45182</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45182</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45182</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45182</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45182</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45182</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45182</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45182</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45182</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45182</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45182</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45182</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45182</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45182</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45182</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45182</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45182</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45182</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45182</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45182</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45182</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45182</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45182</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45182</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45182</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45182</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45182</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45182</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45182</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45182</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45182</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45182</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45182</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45182</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45182</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45182</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45182</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45182</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45182</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45182</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45182</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45182</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45182</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45182</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45182</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45182</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45182</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45182</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45182</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45182</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45182</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45182</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45182</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45182</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45182</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45182</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45182</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45182</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45182</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45182</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45182</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45182</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45182</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45182</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45182</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45182</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45182</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45182</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45182</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45182</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45182</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45182</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45182</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45182</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45182</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45182</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45182</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45182</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45182</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45182</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45182</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45182</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45182</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45182</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45182</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45182</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45182</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45182</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45182</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45182</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45182</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45182</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45182</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45182</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45182</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45182</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45182</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45182</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45182</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45182</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45182</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45182</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45182</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45182</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45182</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45182</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45182</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45182</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45182</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45182</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45182</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45182</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45182</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45182</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45182</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45182</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45182</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45182</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45182</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45182</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45182</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45182</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45182</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45182</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45182</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45182</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45182</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45182</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45182</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45182</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45182</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45182</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45182</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45182</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45182</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45182</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45182</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45182</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45182</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45182</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45182</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45182</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45182</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45182</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45182</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45182</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45182</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45182</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45182</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45182</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45182</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45182</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45182</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45182</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45182</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45182</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45182</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45182</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45182</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45182</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45182</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45182</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45182</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45182</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45182</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45182</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45182</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45182</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45182</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45182</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45182</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45182</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45182</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45182</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45182</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45182</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45182</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45182</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45182</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45182</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45182</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45182</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45182</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45182</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45182</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45182</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45182</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45182</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45182</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45182</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45182</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45182</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45182</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45182</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45182</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45182</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45182</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45182</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45182</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45182</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45182</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45182</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45182</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45182</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45182</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45182</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45182</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45182</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45182</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45182</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45182</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45182</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45182</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45182</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45182</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45182</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45182</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45182</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45182</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45182</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45182</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45182</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45182</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45182</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45182</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45182</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45182</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45182</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45182</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45182</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45182</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45182</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45182</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45182</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45182</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45182</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45182</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45182</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45182</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45182</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45182</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45182</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45182</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45182</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45182</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45182</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45182</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45182</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45182</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45182</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45182</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45182</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45182</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45182</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45182</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45182</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45182</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45182</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45182</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45182</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45182</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45182</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45182</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45182</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45182</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45182</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45182</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45182</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45182</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45182</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45182</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45182</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45182</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45182</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45182</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45182</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45182</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45182</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45182</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45182</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45182</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45182</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45182</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45182</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45182</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45182</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45182</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45182</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45182</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45182</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45182</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45182</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45182</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45182</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45182</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45182</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45182</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45182</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45182</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45182</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45182</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45182</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45182</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45182</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45182</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45182</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45182</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45182</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45182</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45182</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45182</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45182</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45182</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45182</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45182</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45182</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45182</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45182</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45182</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45182</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45182</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45182</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45182</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45182</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45182</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45182</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45182</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45182</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45182</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45182</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45182</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45182</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45182</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45182</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45182</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45182</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45182</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45182</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45182</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45182</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45182</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45182</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45182</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45182</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45182</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45182</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45182</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45182</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45182</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45182</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45182</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45182</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45182</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45182</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45182</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45182</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45182</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45182</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45182</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45182</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45182</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45182</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45182</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45182</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45182</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45182</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45182</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45182</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45182</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45182</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45182</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45182</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45182</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45182</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45182</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45182</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45182</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45182</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45182</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45182</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45182</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45182</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45182</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45182</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45182</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45182</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45182</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45182</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45182</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45182</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45182</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45182</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45182</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45182</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45182</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45182</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45182</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45182</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45182</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45182</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45182</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45182</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45182</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45182</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45182</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45182</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45182</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45182</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45182</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45182</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45182</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45182</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45182</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45182</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45182</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45182</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45182</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45182</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45182</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45182</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45182</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45182</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45182</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45182</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45182</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45182</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45182</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45182</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45182</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45182</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45182</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45182</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45182</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45182</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45182</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45182</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45182</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45182</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45182</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45182</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45182</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45182</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45182</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45182</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45182</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45182</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45182</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45182</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45182</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45182</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45182</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45182</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45182</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45182</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45182</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45182</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45182</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45182</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45182</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45182</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45182</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45182</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45182</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45182</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45182</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45182</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45182</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45182</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45182</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45182</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45182</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45182</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45182</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45182</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45182</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45182</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45182</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45182</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45182</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45182</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45182</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45182</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45182</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45182</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45182</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45182</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45182</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45182</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45182</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45182</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45182</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45182</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45182</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45182</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45182</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45182</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45182</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45182</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45182</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45182</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45182</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45182</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45182</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45182</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45182</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45182</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45182</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45182</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45182</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45182</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45182</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45182</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45182</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45182</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45182</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45182</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45182</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45182</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45182</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45182</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45182</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45182</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45182</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45182</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45182</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45182</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45182</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45182</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45182</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45182</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45182</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45182</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45182</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45182</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45182</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45182</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45182</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45182</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45182</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45182</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45182</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45182</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45182</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45182</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45182</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45182</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45182</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45182</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45182</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45182</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45182</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45182</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45182</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45182</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45182</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45182</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45182</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45182</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45182</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45182</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45182</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45182</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45182</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45182</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45182</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45182</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45182</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45182</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45182</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45182</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45182</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45182</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45182</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45182</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45182</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45182</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45182</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45182</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45182</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45182</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45182</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45182</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45182</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45182</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45182</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45182</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45182</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45182</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45182</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45182</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45182</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45182</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45182</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45182</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45182</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45182</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45182</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45182</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45182</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45182</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45182</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45182</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45182</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45182</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45182</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45182</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45182</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45182</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45182</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45182</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45182</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45182</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45182</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45182</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45182</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45182</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45182</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45182</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45182</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45182</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45182</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45182</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45182</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45182</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45182</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45182</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45182</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45182</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45182</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45182</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45182</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45182</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45182</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45182</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45182</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45182</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45182</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45182</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45182</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45182</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45182</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45182</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45182</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45182</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45182</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45182</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45182</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45182</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45182</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45182</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45182</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45182</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45182</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45182</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45182</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45182</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45182</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45182</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45182</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45182</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45182</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45182</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45182</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45182</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45182</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45182</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45182</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45182</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45182</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45182</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45182</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45182</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45182</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45182</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45182</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45182</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45182</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45182</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45182</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45182</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45182</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45182</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45182</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45182</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45182</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45182</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45182</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45182</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45182</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45182</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45182</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45182</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45182</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45182</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45182</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45182</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45182</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45182</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45182</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45182</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45182</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45182</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45182</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45182</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45182</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45182</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45182</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45182</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45182</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45182</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45182</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45182</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45182</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45182</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45182</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45182</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45182</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45182</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45182</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45182</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45182</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45182</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45182</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45182</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45182</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45182</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45182</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45182</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45182</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45182</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45182</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45182</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45182</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45182</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45182</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45182</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45182</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45182</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45182</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45182</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45182</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45182</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45182</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45182</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45182</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45182</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45182</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45182</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45182</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45182</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45182</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45182</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45182</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45182</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45182</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45182</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45182</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45182</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45182</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45182</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45182</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45182</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45182</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45182</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45182</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45182</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45182</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45182</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45182</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45182</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45182</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45182</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45182</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45182</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45182</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45182</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45182</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45182</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45182</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45182</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45182</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45182</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45182</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45182</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45182</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45182</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45182</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45182</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45182</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45182</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45182</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45182</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45182</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45182</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45182</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45182</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45182</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45182</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45182</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45182</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45182</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45182</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45182</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45182</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45182</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45182</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45182</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45182</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45182</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45182</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45182</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45182</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45182</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45182</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45182</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45182</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45182</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45182</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45182</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45182</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45182</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45182</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45182</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45182</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45182</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45182</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45182</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45182</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45182</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45182</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45182</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45182</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45182</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45182</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45182</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45182</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45182</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45182</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45182</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45182</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45182</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45182</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45182</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45182</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45182</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45182</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45182</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45182</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45182</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45182</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45182</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45182</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45182</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45182</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45182</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45182</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45182</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45182</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45182</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45182</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45182</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45182</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45182</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45182</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45182</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45182</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45182</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45182</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45182</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45182</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45182</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45182</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45182</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45182</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45182</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45182</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45182</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45182</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45182</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45182</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45182</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45182</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45182</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45182</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45182</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45182</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45182</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45182</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45182</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45182</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45182</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45182</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45182</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45182</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45182</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45182</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45182</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45182</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45182</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45182</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45182</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45182</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45182</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45182</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45182</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45182</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45182</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45182</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45182</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45182</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45182</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45182</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45182</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45182</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45182</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45182</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45182</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45182</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45182</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45182</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45182</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45182</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45182</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45182</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45182</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45182</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45182</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45182</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45182</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45182</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45182</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45182</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45182</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45182</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45182</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45182</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45182</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45182</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45182</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45182</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45182</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45182</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45182</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45182</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45182</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45182</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45182</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45182</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45182</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45182</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45182</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45182</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45182</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45182</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45182</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45182</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45182</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45182</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45182</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45182</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45182</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45182</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45182</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45182</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45182</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45182</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45182</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45182</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45182</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45182</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45182</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45182</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45182</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45182</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45182</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45182</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45182</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45182</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45182</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45182</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45182</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45182</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45182</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45182</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45182</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45182</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45182</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45182</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45182</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45182</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45182</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45182</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45182</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45182</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45182</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45182</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45182</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45182</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45182</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45182</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45182</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45182</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45182</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45182</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45182</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45182</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45182</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45182</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45182</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45182</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45182</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45182</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45182</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45182</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45182</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45182</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45182</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45182</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45182</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45182</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45182</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45182</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45182</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45182</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45182</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45182</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45182</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45182</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45182</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45182</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45182</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45182</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45182</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45182</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45182</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45182</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45182</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45182</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45182</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45182</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45182</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45182</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45182</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45182</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45182</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45182</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45182</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45182</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45182</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45182</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45182</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45182</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45182</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45182</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45182</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45182</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45182</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45182</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45182</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45182</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45182</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45182</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45182</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45182</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45182</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45182</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45182</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45182</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45182</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45182</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45182</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45182</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45182</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45182</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45182</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45182</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45182</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45182</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45182</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45182</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45182</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45182</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45182</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45182</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45182</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45182</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45182</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45182</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45182</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45182</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45182</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45182</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45182</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45182</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45182</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45182</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45182</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45182</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45182</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45182</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45182</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45182</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45182</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45182</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45182</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45182</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45182</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45182</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45182</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45182</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45182</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45182</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45182</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45182</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45182</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45182</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45182</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45182</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45182</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45182</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45182</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45182</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45182</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45182</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45182</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45182</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45182</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45182</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45182</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45182</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45182</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45182</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45182</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45182</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45182</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45182</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45182</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45182</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45182</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45182</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45182</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45182</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45182</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45182</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45182</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45182</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45182</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45182</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45182</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45182</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45182</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45182</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45182</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45182</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45182</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45182</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45182</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45182</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45182</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45182</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45182</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45182</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45182</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45182</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45182</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45182</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45182</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45182</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45182</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45182</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45182</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45182</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45182</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45182</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45182</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45182</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45182</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45182</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45182</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45182</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45182</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45182</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45182</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45182</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45182</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45182</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45182</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45182</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45182</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45182</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45182</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45182</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45182</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45182</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45182</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45182</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45182</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45182</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45182</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45182</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45182</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45182</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45182</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45182</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45182</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45182</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45182</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45182</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45182</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45182</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45182</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45182</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45182</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45182</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45182</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45182</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45182</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45182</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45182</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45182</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45182</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45182</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45182</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45182</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45182</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45182</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45182</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45182</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45182</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45182</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45182</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45182</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45182</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45182</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45182</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45182</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45182</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45182</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45182</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45182</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45182</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45182</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45182</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45182</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45182</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45182</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45182</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45182</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45182</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45182</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45182</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45182</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45182</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45182</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45182</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45182</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45182</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45182</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45182</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45182</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45182</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45182</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45182</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45182</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45182</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45182</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45182</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45182</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45182</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45182</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45182</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45182</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45182</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45182</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45182</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45182</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45182</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45182</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45182</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45182</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45182</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45182</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45182</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45182</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45182</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45182</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45182</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45182</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45182</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45182</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45182</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45182</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45182</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45182</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45182</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45182</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c r="A2801" t="inlineStr">
        <is>
          <t>A 42257-2023</t>
        </is>
      </c>
      <c r="B2801" s="1" t="n">
        <v>45180</v>
      </c>
      <c r="C2801" s="1" t="n">
        <v>45182</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2023-09-13T06:38:57Z</dcterms:created>
  <dcterms:modified xmlns:dcterms="http://purl.org/dc/terms/" xmlns:xsi="http://www.w3.org/2001/XMLSchema-instance" xsi:type="dcterms:W3CDTF">2023-09-13T06:38:58Z</dcterms:modified>
</cp:coreProperties>
</file>