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9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45184</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45184</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45184</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45184</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45184</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45184</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45184</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45184</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45184</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45184</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45184</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45184</v>
      </c>
      <c r="D13" t="inlineStr">
        <is>
          <t>VÄSTRA GÖTALANDS LÄN</t>
        </is>
      </c>
      <c r="E13" t="inlineStr">
        <is>
          <t>ALE</t>
        </is>
      </c>
      <c r="G13" t="n">
        <v>10.3</v>
      </c>
      <c r="H13" t="n">
        <v>4</v>
      </c>
      <c r="I13" t="n">
        <v>10</v>
      </c>
      <c r="J13" t="n">
        <v>4</v>
      </c>
      <c r="K13" t="n">
        <v>0</v>
      </c>
      <c r="L13" t="n">
        <v>0</v>
      </c>
      <c r="M13" t="n">
        <v>0</v>
      </c>
      <c r="N13" t="n">
        <v>0</v>
      </c>
      <c r="O13" t="n">
        <v>4</v>
      </c>
      <c r="P13" t="n">
        <v>0</v>
      </c>
      <c r="Q13" t="n">
        <v>14</v>
      </c>
      <c r="R13" s="2" t="inlineStr">
        <is>
          <t>Entita
Mindre hackspett
Spillkråka
Talltita
Blåmossa
Bronshjon
Fällmossa
Guldlockmossa
Klippfrullania
Rödgul trumpetsvamp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45184</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45184</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45184</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45184</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45184</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45184</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45184</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45184</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45184</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45184</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45184</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45184</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45184</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45184</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45184</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45184</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45184</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45184</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45184</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45184</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45184</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45184</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45184</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45184</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45184</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45184</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45184</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45184</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45184</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45184</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45184</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45184</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45184</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45184</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45184</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45184</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45184</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45184</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45184</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45184</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45184</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45184</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45184</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45184</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45184</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33191-2022</t>
        </is>
      </c>
      <c r="B59" s="1" t="n">
        <v>44785</v>
      </c>
      <c r="C59" s="1" t="n">
        <v>45184</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f>
        <v/>
      </c>
      <c r="T59">
        <f>HYPERLINK("https://klasma.github.io/Logging_FARGELANDA/kartor/A 33191-2022.png")</f>
        <v/>
      </c>
      <c r="U59">
        <f>HYPERLINK("https://klasma.github.io/Logging_FARGELANDA/knärot/A 33191-2022.png")</f>
        <v/>
      </c>
      <c r="V59">
        <f>HYPERLINK("https://klasma.github.io/Logging_FARGELANDA/klagomål/A 33191-2022.docx")</f>
        <v/>
      </c>
      <c r="W59">
        <f>HYPERLINK("https://klasma.github.io/Logging_FARGELANDA/klagomålsmail/A 33191-2022.docx")</f>
        <v/>
      </c>
      <c r="X59">
        <f>HYPERLINK("https://klasma.github.io/Logging_FARGELANDA/tillsyn/A 33191-2022.docx")</f>
        <v/>
      </c>
      <c r="Y59">
        <f>HYPERLINK("https://klasma.github.io/Logging_FARGELANDA/tillsynsmail/A 33191-2022.docx")</f>
        <v/>
      </c>
    </row>
    <row r="60" ht="15" customHeight="1">
      <c r="A60" t="inlineStr">
        <is>
          <t>A 412-2023</t>
        </is>
      </c>
      <c r="B60" s="1" t="n">
        <v>44929</v>
      </c>
      <c r="C60" s="1" t="n">
        <v>45184</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f>
        <v/>
      </c>
      <c r="T60">
        <f>HYPERLINK("https://klasma.github.io/Logging_KARLSBORG/kartor/A 412-2023.png")</f>
        <v/>
      </c>
      <c r="V60">
        <f>HYPERLINK("https://klasma.github.io/Logging_KARLSBORG/klagomål/A 412-2023.docx")</f>
        <v/>
      </c>
      <c r="W60">
        <f>HYPERLINK("https://klasma.github.io/Logging_KARLSBORG/klagomålsmail/A 412-2023.docx")</f>
        <v/>
      </c>
      <c r="X60">
        <f>HYPERLINK("https://klasma.github.io/Logging_KARLSBORG/tillsyn/A 412-2023.docx")</f>
        <v/>
      </c>
      <c r="Y60">
        <f>HYPERLINK("https://klasma.github.io/Logging_KARLSBORG/tillsynsmail/A 412-2023.docx")</f>
        <v/>
      </c>
    </row>
    <row r="61" ht="15" customHeight="1">
      <c r="A61" t="inlineStr">
        <is>
          <t>A 3607-2023</t>
        </is>
      </c>
      <c r="B61" s="1" t="n">
        <v>44950</v>
      </c>
      <c r="C61" s="1" t="n">
        <v>45184</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f>
        <v/>
      </c>
      <c r="T61">
        <f>HYPERLINK("https://klasma.github.io/Logging_FALKOPING/kartor/A 3607-2023.png")</f>
        <v/>
      </c>
      <c r="V61">
        <f>HYPERLINK("https://klasma.github.io/Logging_FALKOPING/klagomål/A 3607-2023.docx")</f>
        <v/>
      </c>
      <c r="W61">
        <f>HYPERLINK("https://klasma.github.io/Logging_FALKOPING/klagomålsmail/A 3607-2023.docx")</f>
        <v/>
      </c>
      <c r="X61">
        <f>HYPERLINK("https://klasma.github.io/Logging_FALKOPING/tillsyn/A 3607-2023.docx")</f>
        <v/>
      </c>
      <c r="Y61">
        <f>HYPERLINK("https://klasma.github.io/Logging_FALKOPING/tillsynsmail/A 3607-2023.docx")</f>
        <v/>
      </c>
    </row>
    <row r="62" ht="15" customHeight="1">
      <c r="A62" t="inlineStr">
        <is>
          <t>A 71925-2018</t>
        </is>
      </c>
      <c r="B62" s="1" t="n">
        <v>43455</v>
      </c>
      <c r="C62" s="1" t="n">
        <v>45184</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f>
        <v/>
      </c>
      <c r="T62">
        <f>HYPERLINK("https://klasma.github.io/Logging_TRANEMO/kartor/A 71925-2018.png")</f>
        <v/>
      </c>
      <c r="V62">
        <f>HYPERLINK("https://klasma.github.io/Logging_TRANEMO/klagomål/A 71925-2018.docx")</f>
        <v/>
      </c>
      <c r="W62">
        <f>HYPERLINK("https://klasma.github.io/Logging_TRANEMO/klagomålsmail/A 71925-2018.docx")</f>
        <v/>
      </c>
      <c r="X62">
        <f>HYPERLINK("https://klasma.github.io/Logging_TRANEMO/tillsyn/A 71925-2018.docx")</f>
        <v/>
      </c>
      <c r="Y62">
        <f>HYPERLINK("https://klasma.github.io/Logging_TRANEMO/tillsynsmail/A 71925-2018.docx")</f>
        <v/>
      </c>
    </row>
    <row r="63" ht="15" customHeight="1">
      <c r="A63" t="inlineStr">
        <is>
          <t>A 25385-2019</t>
        </is>
      </c>
      <c r="B63" s="1" t="n">
        <v>43606</v>
      </c>
      <c r="C63" s="1" t="n">
        <v>45184</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f>
        <v/>
      </c>
      <c r="T63">
        <f>HYPERLINK("https://klasma.github.io/Logging_STENUNGSUND/kartor/A 25385-2019.png")</f>
        <v/>
      </c>
      <c r="V63">
        <f>HYPERLINK("https://klasma.github.io/Logging_STENUNGSUND/klagomål/A 25385-2019.docx")</f>
        <v/>
      </c>
      <c r="W63">
        <f>HYPERLINK("https://klasma.github.io/Logging_STENUNGSUND/klagomålsmail/A 25385-2019.docx")</f>
        <v/>
      </c>
      <c r="X63">
        <f>HYPERLINK("https://klasma.github.io/Logging_STENUNGSUND/tillsyn/A 25385-2019.docx")</f>
        <v/>
      </c>
      <c r="Y63">
        <f>HYPERLINK("https://klasma.github.io/Logging_STENUNGSUND/tillsynsmail/A 25385-2019.docx")</f>
        <v/>
      </c>
    </row>
    <row r="64" ht="15" customHeight="1">
      <c r="A64" t="inlineStr">
        <is>
          <t>A 28474-2019</t>
        </is>
      </c>
      <c r="B64" s="1" t="n">
        <v>43626</v>
      </c>
      <c r="C64" s="1" t="n">
        <v>45184</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f>
        <v/>
      </c>
      <c r="T64">
        <f>HYPERLINK("https://klasma.github.io/Logging_SKOVDE/kartor/A 28474-2019.png")</f>
        <v/>
      </c>
      <c r="V64">
        <f>HYPERLINK("https://klasma.github.io/Logging_SKOVDE/klagomål/A 28474-2019.docx")</f>
        <v/>
      </c>
      <c r="W64">
        <f>HYPERLINK("https://klasma.github.io/Logging_SKOVDE/klagomålsmail/A 28474-2019.docx")</f>
        <v/>
      </c>
      <c r="X64">
        <f>HYPERLINK("https://klasma.github.io/Logging_SKOVDE/tillsyn/A 28474-2019.docx")</f>
        <v/>
      </c>
      <c r="Y64">
        <f>HYPERLINK("https://klasma.github.io/Logging_SKOVDE/tillsynsmail/A 28474-2019.docx")</f>
        <v/>
      </c>
    </row>
    <row r="65" ht="15" customHeight="1">
      <c r="A65" t="inlineStr">
        <is>
          <t>A 38001-2019</t>
        </is>
      </c>
      <c r="B65" s="1" t="n">
        <v>43683</v>
      </c>
      <c r="C65" s="1" t="n">
        <v>45184</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f>
        <v/>
      </c>
      <c r="T65">
        <f>HYPERLINK("https://klasma.github.io/Logging_STROMSTAD/kartor/A 38001-2019.png")</f>
        <v/>
      </c>
      <c r="V65">
        <f>HYPERLINK("https://klasma.github.io/Logging_STROMSTAD/klagomål/A 38001-2019.docx")</f>
        <v/>
      </c>
      <c r="W65">
        <f>HYPERLINK("https://klasma.github.io/Logging_STROMSTAD/klagomålsmail/A 38001-2019.docx")</f>
        <v/>
      </c>
      <c r="X65">
        <f>HYPERLINK("https://klasma.github.io/Logging_STROMSTAD/tillsyn/A 38001-2019.docx")</f>
        <v/>
      </c>
      <c r="Y65">
        <f>HYPERLINK("https://klasma.github.io/Logging_STROMSTAD/tillsynsmail/A 38001-2019.docx")</f>
        <v/>
      </c>
    </row>
    <row r="66" ht="15" customHeight="1">
      <c r="A66" t="inlineStr">
        <is>
          <t>A 43448-2019</t>
        </is>
      </c>
      <c r="B66" s="1" t="n">
        <v>43703</v>
      </c>
      <c r="C66" s="1" t="n">
        <v>45184</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f>
        <v/>
      </c>
      <c r="T66">
        <f>HYPERLINK("https://klasma.github.io/Logging_MELLERUD/kartor/A 43448-2019.png")</f>
        <v/>
      </c>
      <c r="V66">
        <f>HYPERLINK("https://klasma.github.io/Logging_MELLERUD/klagomål/A 43448-2019.docx")</f>
        <v/>
      </c>
      <c r="W66">
        <f>HYPERLINK("https://klasma.github.io/Logging_MELLERUD/klagomålsmail/A 43448-2019.docx")</f>
        <v/>
      </c>
      <c r="X66">
        <f>HYPERLINK("https://klasma.github.io/Logging_MELLERUD/tillsyn/A 43448-2019.docx")</f>
        <v/>
      </c>
      <c r="Y66">
        <f>HYPERLINK("https://klasma.github.io/Logging_MELLERUD/tillsynsmail/A 43448-2019.docx")</f>
        <v/>
      </c>
    </row>
    <row r="67" ht="15" customHeight="1">
      <c r="A67" t="inlineStr">
        <is>
          <t>A 65473-2019</t>
        </is>
      </c>
      <c r="B67" s="1" t="n">
        <v>43803</v>
      </c>
      <c r="C67" s="1" t="n">
        <v>45184</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f>
        <v/>
      </c>
      <c r="T67">
        <f>HYPERLINK("https://klasma.github.io/Logging_KARLSBORG/kartor/A 65473-2019.png")</f>
        <v/>
      </c>
      <c r="V67">
        <f>HYPERLINK("https://klasma.github.io/Logging_KARLSBORG/klagomål/A 65473-2019.docx")</f>
        <v/>
      </c>
      <c r="W67">
        <f>HYPERLINK("https://klasma.github.io/Logging_KARLSBORG/klagomålsmail/A 65473-2019.docx")</f>
        <v/>
      </c>
      <c r="X67">
        <f>HYPERLINK("https://klasma.github.io/Logging_KARLSBORG/tillsyn/A 65473-2019.docx")</f>
        <v/>
      </c>
      <c r="Y67">
        <f>HYPERLINK("https://klasma.github.io/Logging_KARLSBORG/tillsynsmail/A 65473-2019.docx")</f>
        <v/>
      </c>
    </row>
    <row r="68" ht="15" customHeight="1">
      <c r="A68" t="inlineStr">
        <is>
          <t>A 65650-2019</t>
        </is>
      </c>
      <c r="B68" s="1" t="n">
        <v>43804</v>
      </c>
      <c r="C68" s="1" t="n">
        <v>45184</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f>
        <v/>
      </c>
      <c r="T68">
        <f>HYPERLINK("https://klasma.github.io/Logging_KARLSBORG/kartor/A 65650-2019.png")</f>
        <v/>
      </c>
      <c r="V68">
        <f>HYPERLINK("https://klasma.github.io/Logging_KARLSBORG/klagomål/A 65650-2019.docx")</f>
        <v/>
      </c>
      <c r="W68">
        <f>HYPERLINK("https://klasma.github.io/Logging_KARLSBORG/klagomålsmail/A 65650-2019.docx")</f>
        <v/>
      </c>
      <c r="X68">
        <f>HYPERLINK("https://klasma.github.io/Logging_KARLSBORG/tillsyn/A 65650-2019.docx")</f>
        <v/>
      </c>
      <c r="Y68">
        <f>HYPERLINK("https://klasma.github.io/Logging_KARLSBORG/tillsynsmail/A 65650-2019.docx")</f>
        <v/>
      </c>
    </row>
    <row r="69" ht="15" customHeight="1">
      <c r="A69" t="inlineStr">
        <is>
          <t>A 41180-2020</t>
        </is>
      </c>
      <c r="B69" s="1" t="n">
        <v>44069</v>
      </c>
      <c r="C69" s="1" t="n">
        <v>45184</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f>
        <v/>
      </c>
      <c r="T69">
        <f>HYPERLINK("https://klasma.github.io/Logging_KARLSBORG/kartor/A 41180-2020.png")</f>
        <v/>
      </c>
      <c r="V69">
        <f>HYPERLINK("https://klasma.github.io/Logging_KARLSBORG/klagomål/A 41180-2020.docx")</f>
        <v/>
      </c>
      <c r="W69">
        <f>HYPERLINK("https://klasma.github.io/Logging_KARLSBORG/klagomålsmail/A 41180-2020.docx")</f>
        <v/>
      </c>
      <c r="X69">
        <f>HYPERLINK("https://klasma.github.io/Logging_KARLSBORG/tillsyn/A 41180-2020.docx")</f>
        <v/>
      </c>
      <c r="Y69">
        <f>HYPERLINK("https://klasma.github.io/Logging_KARLSBORG/tillsynsmail/A 41180-2020.docx")</f>
        <v/>
      </c>
    </row>
    <row r="70" ht="15" customHeight="1">
      <c r="A70" t="inlineStr">
        <is>
          <t>A 41233-2020</t>
        </is>
      </c>
      <c r="B70" s="1" t="n">
        <v>44071</v>
      </c>
      <c r="C70" s="1" t="n">
        <v>45184</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f>
        <v/>
      </c>
      <c r="T70">
        <f>HYPERLINK("https://klasma.github.io/Logging_STROMSTAD/kartor/A 41233-2020.png")</f>
        <v/>
      </c>
      <c r="V70">
        <f>HYPERLINK("https://klasma.github.io/Logging_STROMSTAD/klagomål/A 41233-2020.docx")</f>
        <v/>
      </c>
      <c r="W70">
        <f>HYPERLINK("https://klasma.github.io/Logging_STROMSTAD/klagomålsmail/A 41233-2020.docx")</f>
        <v/>
      </c>
      <c r="X70">
        <f>HYPERLINK("https://klasma.github.io/Logging_STROMSTAD/tillsyn/A 41233-2020.docx")</f>
        <v/>
      </c>
      <c r="Y70">
        <f>HYPERLINK("https://klasma.github.io/Logging_STROMSTAD/tillsynsmail/A 41233-2020.docx")</f>
        <v/>
      </c>
    </row>
    <row r="71" ht="15" customHeight="1">
      <c r="A71" t="inlineStr">
        <is>
          <t>A 7577-2021</t>
        </is>
      </c>
      <c r="B71" s="1" t="n">
        <v>44240</v>
      </c>
      <c r="C71" s="1" t="n">
        <v>45184</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f>
        <v/>
      </c>
      <c r="T71">
        <f>HYPERLINK("https://klasma.github.io/Logging_TANUM/kartor/A 7577-2021.png")</f>
        <v/>
      </c>
      <c r="V71">
        <f>HYPERLINK("https://klasma.github.io/Logging_TANUM/klagomål/A 7577-2021.docx")</f>
        <v/>
      </c>
      <c r="W71">
        <f>HYPERLINK("https://klasma.github.io/Logging_TANUM/klagomålsmail/A 7577-2021.docx")</f>
        <v/>
      </c>
      <c r="X71">
        <f>HYPERLINK("https://klasma.github.io/Logging_TANUM/tillsyn/A 7577-2021.docx")</f>
        <v/>
      </c>
      <c r="Y71">
        <f>HYPERLINK("https://klasma.github.io/Logging_TANUM/tillsynsmail/A 7577-2021.docx")</f>
        <v/>
      </c>
    </row>
    <row r="72" ht="15" customHeight="1">
      <c r="A72" t="inlineStr">
        <is>
          <t>A 17902-2021</t>
        </is>
      </c>
      <c r="B72" s="1" t="n">
        <v>44300</v>
      </c>
      <c r="C72" s="1" t="n">
        <v>45184</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f>
        <v/>
      </c>
      <c r="T72">
        <f>HYPERLINK("https://klasma.github.io/Logging_STROMSTAD/kartor/A 17902-2021.png")</f>
        <v/>
      </c>
      <c r="V72">
        <f>HYPERLINK("https://klasma.github.io/Logging_STROMSTAD/klagomål/A 17902-2021.docx")</f>
        <v/>
      </c>
      <c r="W72">
        <f>HYPERLINK("https://klasma.github.io/Logging_STROMSTAD/klagomålsmail/A 17902-2021.docx")</f>
        <v/>
      </c>
      <c r="X72">
        <f>HYPERLINK("https://klasma.github.io/Logging_STROMSTAD/tillsyn/A 17902-2021.docx")</f>
        <v/>
      </c>
      <c r="Y72">
        <f>HYPERLINK("https://klasma.github.io/Logging_STROMSTAD/tillsynsmail/A 17902-2021.docx")</f>
        <v/>
      </c>
    </row>
    <row r="73" ht="15" customHeight="1">
      <c r="A73" t="inlineStr">
        <is>
          <t>A 32397-2021</t>
        </is>
      </c>
      <c r="B73" s="1" t="n">
        <v>44371</v>
      </c>
      <c r="C73" s="1" t="n">
        <v>45184</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f>
        <v/>
      </c>
      <c r="T73">
        <f>HYPERLINK("https://klasma.github.io/Logging_MELLERUD/kartor/A 32397-2021.png")</f>
        <v/>
      </c>
      <c r="V73">
        <f>HYPERLINK("https://klasma.github.io/Logging_MELLERUD/klagomål/A 32397-2021.docx")</f>
        <v/>
      </c>
      <c r="W73">
        <f>HYPERLINK("https://klasma.github.io/Logging_MELLERUD/klagomålsmail/A 32397-2021.docx")</f>
        <v/>
      </c>
      <c r="X73">
        <f>HYPERLINK("https://klasma.github.io/Logging_MELLERUD/tillsyn/A 32397-2021.docx")</f>
        <v/>
      </c>
      <c r="Y73">
        <f>HYPERLINK("https://klasma.github.io/Logging_MELLERUD/tillsynsmail/A 32397-2021.docx")</f>
        <v/>
      </c>
    </row>
    <row r="74" ht="15" customHeight="1">
      <c r="A74" t="inlineStr">
        <is>
          <t>A 49356-2021</t>
        </is>
      </c>
      <c r="B74" s="1" t="n">
        <v>44454</v>
      </c>
      <c r="C74" s="1" t="n">
        <v>45184</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f>
        <v/>
      </c>
      <c r="T74">
        <f>HYPERLINK("https://klasma.github.io/Logging_STROMSTAD/kartor/A 49356-2021.png")</f>
        <v/>
      </c>
      <c r="U74">
        <f>HYPERLINK("https://klasma.github.io/Logging_STROMSTAD/knärot/A 49356-2021.png")</f>
        <v/>
      </c>
      <c r="V74">
        <f>HYPERLINK("https://klasma.github.io/Logging_STROMSTAD/klagomål/A 49356-2021.docx")</f>
        <v/>
      </c>
      <c r="W74">
        <f>HYPERLINK("https://klasma.github.io/Logging_STROMSTAD/klagomålsmail/A 49356-2021.docx")</f>
        <v/>
      </c>
      <c r="X74">
        <f>HYPERLINK("https://klasma.github.io/Logging_STROMSTAD/tillsyn/A 49356-2021.docx")</f>
        <v/>
      </c>
      <c r="Y74">
        <f>HYPERLINK("https://klasma.github.io/Logging_STROMSTAD/tillsynsmail/A 49356-2021.docx")</f>
        <v/>
      </c>
    </row>
    <row r="75" ht="15" customHeight="1">
      <c r="A75" t="inlineStr">
        <is>
          <t>A 57566-2021</t>
        </is>
      </c>
      <c r="B75" s="1" t="n">
        <v>44484</v>
      </c>
      <c r="C75" s="1" t="n">
        <v>45184</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f>
        <v/>
      </c>
      <c r="T75">
        <f>HYPERLINK("https://klasma.github.io/Logging_TOREBODA/kartor/A 57566-2021.png")</f>
        <v/>
      </c>
      <c r="V75">
        <f>HYPERLINK("https://klasma.github.io/Logging_TOREBODA/klagomål/A 57566-2021.docx")</f>
        <v/>
      </c>
      <c r="W75">
        <f>HYPERLINK("https://klasma.github.io/Logging_TOREBODA/klagomålsmail/A 57566-2021.docx")</f>
        <v/>
      </c>
      <c r="X75">
        <f>HYPERLINK("https://klasma.github.io/Logging_TOREBODA/tillsyn/A 57566-2021.docx")</f>
        <v/>
      </c>
      <c r="Y75">
        <f>HYPERLINK("https://klasma.github.io/Logging_TOREBODA/tillsynsmail/A 57566-2021.docx")</f>
        <v/>
      </c>
    </row>
    <row r="76" ht="15" customHeight="1">
      <c r="A76" t="inlineStr">
        <is>
          <t>A 63367-2021</t>
        </is>
      </c>
      <c r="B76" s="1" t="n">
        <v>44506</v>
      </c>
      <c r="C76" s="1" t="n">
        <v>45184</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f>
        <v/>
      </c>
      <c r="T76">
        <f>HYPERLINK("https://klasma.github.io/Logging_TANUM/kartor/A 63367-2021.png")</f>
        <v/>
      </c>
      <c r="V76">
        <f>HYPERLINK("https://klasma.github.io/Logging_TANUM/klagomål/A 63367-2021.docx")</f>
        <v/>
      </c>
      <c r="W76">
        <f>HYPERLINK("https://klasma.github.io/Logging_TANUM/klagomålsmail/A 63367-2021.docx")</f>
        <v/>
      </c>
      <c r="X76">
        <f>HYPERLINK("https://klasma.github.io/Logging_TANUM/tillsyn/A 63367-2021.docx")</f>
        <v/>
      </c>
      <c r="Y76">
        <f>HYPERLINK("https://klasma.github.io/Logging_TANUM/tillsynsmail/A 63367-2021.docx")</f>
        <v/>
      </c>
    </row>
    <row r="77" ht="15" customHeight="1">
      <c r="A77" t="inlineStr">
        <is>
          <t>A 74306-2021</t>
        </is>
      </c>
      <c r="B77" s="1" t="n">
        <v>44559</v>
      </c>
      <c r="C77" s="1" t="n">
        <v>45184</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f>
        <v/>
      </c>
      <c r="T77">
        <f>HYPERLINK("https://klasma.github.io/Logging_ORUST/kartor/A 74306-2021.png")</f>
        <v/>
      </c>
      <c r="V77">
        <f>HYPERLINK("https://klasma.github.io/Logging_ORUST/klagomål/A 74306-2021.docx")</f>
        <v/>
      </c>
      <c r="W77">
        <f>HYPERLINK("https://klasma.github.io/Logging_ORUST/klagomålsmail/A 74306-2021.docx")</f>
        <v/>
      </c>
      <c r="X77">
        <f>HYPERLINK("https://klasma.github.io/Logging_ORUST/tillsyn/A 74306-2021.docx")</f>
        <v/>
      </c>
      <c r="Y77">
        <f>HYPERLINK("https://klasma.github.io/Logging_ORUST/tillsynsmail/A 74306-2021.docx")</f>
        <v/>
      </c>
    </row>
    <row r="78" ht="15" customHeight="1">
      <c r="A78" t="inlineStr">
        <is>
          <t>A 5481-2022</t>
        </is>
      </c>
      <c r="B78" s="1" t="n">
        <v>44595</v>
      </c>
      <c r="C78" s="1" t="n">
        <v>45184</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f>
        <v/>
      </c>
      <c r="T78">
        <f>HYPERLINK("https://klasma.github.io/Logging_SKOVDE/kartor/A 5481-2022.png")</f>
        <v/>
      </c>
      <c r="U78">
        <f>HYPERLINK("https://klasma.github.io/Logging_SKOVDE/knärot/A 5481-2022.png")</f>
        <v/>
      </c>
      <c r="V78">
        <f>HYPERLINK("https://klasma.github.io/Logging_SKOVDE/klagomål/A 5481-2022.docx")</f>
        <v/>
      </c>
      <c r="W78">
        <f>HYPERLINK("https://klasma.github.io/Logging_SKOVDE/klagomålsmail/A 5481-2022.docx")</f>
        <v/>
      </c>
      <c r="X78">
        <f>HYPERLINK("https://klasma.github.io/Logging_SKOVDE/tillsyn/A 5481-2022.docx")</f>
        <v/>
      </c>
      <c r="Y78">
        <f>HYPERLINK("https://klasma.github.io/Logging_SKOVDE/tillsynsmail/A 5481-2022.docx")</f>
        <v/>
      </c>
    </row>
    <row r="79" ht="15" customHeight="1">
      <c r="A79" t="inlineStr">
        <is>
          <t>A 12865-2022</t>
        </is>
      </c>
      <c r="B79" s="1" t="n">
        <v>44642</v>
      </c>
      <c r="C79" s="1" t="n">
        <v>45184</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f>
        <v/>
      </c>
      <c r="T79">
        <f>HYPERLINK("https://klasma.github.io/Logging_GOTENE/kartor/A 12865-2022.png")</f>
        <v/>
      </c>
      <c r="V79">
        <f>HYPERLINK("https://klasma.github.io/Logging_GOTENE/klagomål/A 12865-2022.docx")</f>
        <v/>
      </c>
      <c r="W79">
        <f>HYPERLINK("https://klasma.github.io/Logging_GOTENE/klagomålsmail/A 12865-2022.docx")</f>
        <v/>
      </c>
      <c r="X79">
        <f>HYPERLINK("https://klasma.github.io/Logging_GOTENE/tillsyn/A 12865-2022.docx")</f>
        <v/>
      </c>
      <c r="Y79">
        <f>HYPERLINK("https://klasma.github.io/Logging_GOTENE/tillsynsmail/A 12865-2022.docx")</f>
        <v/>
      </c>
    </row>
    <row r="80" ht="15" customHeight="1">
      <c r="A80" t="inlineStr">
        <is>
          <t>A 44523-2022</t>
        </is>
      </c>
      <c r="B80" s="1" t="n">
        <v>44840</v>
      </c>
      <c r="C80" s="1" t="n">
        <v>45184</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45184</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45184</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45184</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45184</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45184</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45184</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45184</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45184</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45184</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45184</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45184</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45184</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45184</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45184</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45184</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45184</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45184</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45184</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45184</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45184</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45184</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45184</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45184</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45184</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45184</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45184</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45184</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45184</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45184</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45184</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45184</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45184</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45184</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45184</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45184</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45184</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45184</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45184</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45184</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45184</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45184</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45184</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45184</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45184</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45184</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45184</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45184</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45184</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45184</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45184</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45184</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45184</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45184</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45184</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45184</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45184</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45184</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45184</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45184</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45184</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45184</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45184</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45184</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45184</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45184</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45184</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45184</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45184</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45184</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45184</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45184</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45184</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45184</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45184</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45184</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45184</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45184</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45184</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45184</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45184</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45184</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45184</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45184</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45184</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45184</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45184</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45184</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45184</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45184</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45184</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45184</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45184</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45184</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45184</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45184</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45184</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45184</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45184</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45184</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45184</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45184</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45184</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45184</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45184</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45184</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45184</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45184</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45184</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45184</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45184</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45184</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45184</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45184</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45184</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45184</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45184</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45184</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45184</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45184</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45184</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45184</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45184</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45184</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45184</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45184</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45184</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45184</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45184</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45184</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45184</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45184</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45184</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45184</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45184</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45184</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45184</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45184</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45184</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45184</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45184</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45184</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45184</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45184</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45184</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45184</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45184</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45184</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45184</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45184</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45184</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45184</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45184</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45184</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45184</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45184</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45184</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45184</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45184</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45184</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45184</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45184</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45184</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45184</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45184</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45184</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45184</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45184</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45184</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45184</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45184</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45184</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45184</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45184</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45184</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45184</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45184</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45184</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45184</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45184</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45184</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45184</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45184</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45184</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45184</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45184</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45184</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45184</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45184</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45184</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45184</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45184</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45184</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45184</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45184</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45184</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45184</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45184</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45184</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45184</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45184</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45184</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45184</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45184</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45184</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45184</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45184</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45184</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45184</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45184</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45184</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45184</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45184</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45184</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45184</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45184</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45184</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45184</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45184</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45184</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45184</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45184</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45184</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45184</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45184</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45184</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45184</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45184</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45184</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45184</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45184</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45184</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45184</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45184</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45184</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45184</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45184</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45184</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45184</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45184</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45184</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45184</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45184</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45184</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45184</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45184</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45184</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45184</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45184</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45184</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45184</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45184</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45184</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45184</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45184</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45184</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45184</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45184</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45184</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45184</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45184</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45184</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45184</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45184</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45184</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45184</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45184</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45184</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45184</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45184</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45184</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45184</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45184</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45184</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45184</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45184</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45184</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45184</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45184</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45184</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45184</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45184</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45184</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45184</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45184</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45184</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45184</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45184</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45184</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45184</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45184</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45184</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45184</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45184</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45184</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45184</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45184</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45184</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45184</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45184</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45184</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45184</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45184</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45184</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45184</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45184</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45184</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45184</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45184</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45184</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45184</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45184</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45184</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45184</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45184</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45184</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45184</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45184</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45184</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45184</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45184</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45184</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45184</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45184</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45184</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45184</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45184</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45184</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45184</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45184</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45184</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45184</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45184</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45184</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45184</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45184</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45184</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45184</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45184</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45184</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45184</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45184</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45184</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45184</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45184</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45184</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45184</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45184</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45184</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45184</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45184</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45184</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45184</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45184</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45184</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45184</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45184</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45184</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45184</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45184</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45184</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45184</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45184</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45184</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45184</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45184</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45184</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45184</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45184</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45184</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45184</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45184</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45184</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45184</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45184</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45184</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45184</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45184</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45184</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45184</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45184</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45184</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45184</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45184</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45184</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45184</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45184</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45184</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45184</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45184</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45184</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45184</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45184</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45184</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45184</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45184</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45184</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45184</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45184</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45184</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45184</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45184</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45184</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45184</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45184</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45184</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45184</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45184</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45184</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45184</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45184</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45184</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45184</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45184</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45184</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45184</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45184</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45184</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45184</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45184</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45184</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45184</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45184</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45184</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45184</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45184</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45184</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45184</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45184</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45184</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45184</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45184</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45184</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45184</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45184</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45184</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45184</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45184</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45184</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45184</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45184</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45184</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45184</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45184</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45184</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45184</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45184</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45184</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45184</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45184</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45184</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45184</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45184</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45184</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45184</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45184</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45184</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45184</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45184</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45184</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45184</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45184</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45184</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45184</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45184</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45184</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45184</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45184</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45184</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45184</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45184</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45184</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45184</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45184</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45184</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45184</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45184</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45184</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45184</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45184</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45184</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45184</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45184</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45184</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45184</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45184</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45184</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45184</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45184</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45184</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45184</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45184</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45184</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45184</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45184</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45184</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45184</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45184</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45184</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45184</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45184</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45184</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45184</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45184</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45184</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45184</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45184</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45184</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45184</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45184</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45184</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45184</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45184</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45184</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45184</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45184</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45184</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45184</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45184</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45184</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45184</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45184</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45184</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45184</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45184</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45184</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45184</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45184</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45184</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45184</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45184</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45184</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45184</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45184</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45184</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45184</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45184</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45184</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45184</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45184</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45184</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45184</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45184</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45184</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45184</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45184</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45184</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45184</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45184</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45184</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45184</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45184</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45184</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45184</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45184</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45184</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45184</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45184</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45184</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45184</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45184</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45184</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45184</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45184</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45184</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45184</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45184</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45184</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45184</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45184</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45184</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45184</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45184</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45184</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45184</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45184</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45184</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45184</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45184</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45184</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45184</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45184</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45184</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45184</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45184</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45184</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45184</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45184</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45184</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45184</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45184</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45184</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45184</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45184</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45184</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45184</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45184</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45184</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45184</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45184</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45184</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45184</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45184</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45184</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45184</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45184</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45184</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45184</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45184</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45184</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45184</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45184</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45184</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45184</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45184</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45184</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45184</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45184</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45184</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45184</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45184</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45184</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45184</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45184</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45184</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45184</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45184</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45184</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45184</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45184</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45184</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45184</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45184</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45184</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45184</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45184</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45184</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45184</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45184</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45184</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45184</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45184</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45184</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45184</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45184</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45184</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45184</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45184</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45184</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45184</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45184</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45184</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45184</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45184</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45184</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45184</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45184</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45184</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45184</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45184</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45184</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45184</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45184</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45184</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45184</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45184</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45184</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45184</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45184</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45184</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45184</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45184</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45184</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45184</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45184</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45184</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45184</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45184</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45184</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45184</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45184</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45184</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45184</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45184</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45184</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45184</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45184</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45184</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45184</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45184</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45184</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45184</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45184</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45184</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45184</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45184</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45184</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45184</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45184</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45184</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45184</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45184</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45184</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45184</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45184</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45184</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45184</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45184</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45184</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45184</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45184</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45184</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45184</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45184</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45184</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45184</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45184</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45184</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45184</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45184</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45184</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45184</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45184</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45184</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45184</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45184</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45184</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45184</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45184</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45184</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45184</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45184</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45184</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45184</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45184</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45184</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45184</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45184</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45184</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45184</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45184</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45184</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45184</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45184</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45184</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45184</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45184</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45184</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45184</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45184</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45184</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45184</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45184</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45184</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45184</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45184</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45184</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45184</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45184</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45184</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45184</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45184</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45184</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45184</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45184</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45184</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45184</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45184</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45184</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45184</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45184</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45184</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45184</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45184</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45184</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45184</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45184</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45184</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45184</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45184</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45184</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45184</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45184</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45184</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45184</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45184</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45184</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45184</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45184</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45184</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45184</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45184</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45184</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45184</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45184</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45184</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45184</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45184</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45184</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45184</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45184</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45184</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45184</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45184</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45184</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45184</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45184</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45184</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45184</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45184</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45184</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45184</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45184</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45184</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45184</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45184</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45184</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45184</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45184</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45184</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45184</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45184</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45184</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45184</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45184</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45184</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45184</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45184</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45184</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45184</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45184</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45184</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45184</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45184</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45184</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45184</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45184</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45184</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45184</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45184</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45184</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45184</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45184</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45184</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45184</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45184</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45184</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45184</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45184</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45184</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45184</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45184</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45184</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45184</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45184</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45184</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45184</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45184</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45184</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45184</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45184</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45184</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45184</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45184</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45184</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45184</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45184</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45184</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45184</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45184</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45184</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45184</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45184</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45184</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45184</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45184</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45184</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45184</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45184</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45184</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45184</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45184</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45184</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45184</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45184</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45184</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45184</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45184</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45184</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45184</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45184</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45184</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45184</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45184</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45184</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45184</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45184</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45184</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45184</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45184</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45184</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45184</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45184</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45184</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45184</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45184</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45184</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45184</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45184</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45184</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45184</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45184</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45184</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45184</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45184</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45184</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45184</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45184</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45184</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45184</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45184</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45184</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45184</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45184</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45184</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45184</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45184</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45184</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45184</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45184</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45184</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45184</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45184</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45184</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45184</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45184</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45184</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45184</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45184</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45184</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45184</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45184</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45184</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45184</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45184</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45184</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45184</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45184</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45184</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45184</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45184</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45184</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45184</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45184</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45184</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45184</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45184</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45184</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45184</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45184</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45184</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45184</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45184</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45184</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45184</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45184</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45184</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45184</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45184</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45184</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45184</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45184</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45184</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45184</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45184</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45184</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45184</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45184</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45184</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45184</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45184</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45184</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45184</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45184</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45184</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45184</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45184</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45184</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45184</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45184</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45184</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45184</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45184</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45184</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45184</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45184</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45184</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45184</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45184</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45184</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45184</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45184</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45184</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45184</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45184</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45184</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45184</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45184</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45184</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45184</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45184</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45184</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45184</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45184</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45184</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45184</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45184</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45184</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45184</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45184</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45184</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45184</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45184</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45184</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45184</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45184</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45184</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45184</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45184</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45184</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45184</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45184</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45184</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45184</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45184</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45184</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45184</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45184</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45184</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45184</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45184</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45184</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45184</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45184</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45184</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45184</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45184</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45184</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45184</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45184</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45184</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45184</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45184</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45184</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45184</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45184</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45184</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45184</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45184</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45184</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45184</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45184</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45184</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45184</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45184</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45184</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45184</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45184</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45184</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45184</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45184</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45184</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45184</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45184</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45184</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45184</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45184</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45184</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45184</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45184</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45184</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45184</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45184</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45184</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45184</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45184</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45184</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45184</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45184</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45184</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45184</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45184</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45184</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45184</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45184</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45184</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45184</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45184</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45184</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45184</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45184</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45184</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45184</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45184</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45184</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45184</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45184</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45184</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45184</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45184</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45184</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45184</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45184</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45184</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45184</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45184</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45184</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45184</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45184</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45184</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45184</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45184</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45184</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45184</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45184</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45184</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45184</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45184</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45184</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45184</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45184</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45184</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45184</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45184</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45184</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45184</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45184</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45184</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45184</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45184</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45184</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45184</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45184</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45184</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45184</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45184</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45184</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45184</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45184</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45184</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45184</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45184</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45184</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45184</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45184</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45184</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45184</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45184</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45184</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45184</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45184</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45184</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45184</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45184</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45184</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45184</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45184</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45184</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45184</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45184</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45184</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45184</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45184</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45184</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45184</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45184</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45184</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45184</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45184</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45184</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45184</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45184</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45184</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45184</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45184</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45184</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45184</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45184</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45184</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45184</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45184</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45184</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45184</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45184</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45184</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45184</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45184</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45184</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45184</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45184</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45184</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45184</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45184</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45184</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45184</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45184</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45184</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45184</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45184</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45184</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45184</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45184</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45184</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45184</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45184</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45184</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45184</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45184</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45184</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45184</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45184</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45184</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45184</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45184</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45184</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45184</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45184</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45184</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45184</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45184</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45184</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45184</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45184</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45184</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45184</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45184</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45184</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45184</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45184</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45184</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45184</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45184</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45184</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45184</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45184</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45184</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45184</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45184</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45184</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45184</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45184</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45184</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45184</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45184</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45184</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45184</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45184</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45184</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45184</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45184</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45184</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45184</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45184</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45184</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45184</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45184</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45184</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45184</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45184</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45184</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45184</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45184</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45184</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45184</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45184</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45184</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45184</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45184</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45184</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45184</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45184</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45184</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45184</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45184</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45184</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45184</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45184</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45184</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45184</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45184</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45184</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45184</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45184</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45184</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45184</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45184</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45184</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45184</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45184</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45184</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45184</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45184</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45184</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45184</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45184</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45184</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45184</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45184</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45184</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45184</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45184</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45184</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45184</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45184</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45184</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45184</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45184</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45184</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45184</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45184</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45184</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45184</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45184</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45184</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45184</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45184</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45184</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45184</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45184</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45184</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45184</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45184</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45184</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45184</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45184</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45184</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45184</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45184</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45184</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45184</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45184</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45184</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45184</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45184</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45184</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45184</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45184</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45184</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45184</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45184</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45184</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45184</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45184</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45184</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45184</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45184</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45184</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45184</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45184</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45184</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45184</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45184</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45184</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45184</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45184</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45184</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45184</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45184</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45184</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45184</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45184</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45184</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45184</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45184</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45184</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45184</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45184</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45184</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45184</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45184</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45184</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45184</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45184</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45184</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45184</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45184</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45184</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45184</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45184</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45184</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45184</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45184</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45184</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45184</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45184</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45184</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45184</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45184</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45184</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45184</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45184</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45184</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45184</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45184</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45184</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45184</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45184</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45184</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45184</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45184</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45184</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45184</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45184</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45184</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45184</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45184</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45184</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45184</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45184</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45184</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45184</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45184</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45184</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45184</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45184</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45184</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45184</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45184</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45184</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45184</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45184</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45184</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45184</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45184</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45184</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45184</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45184</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45184</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45184</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45184</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45184</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45184</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45184</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45184</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45184</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45184</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45184</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45184</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45184</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45184</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45184</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45184</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45184</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45184</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45184</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45184</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45184</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45184</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45184</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45184</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45184</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45184</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45184</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45184</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45184</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45184</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45184</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45184</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45184</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45184</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45184</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45184</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45184</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45184</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45184</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45184</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45184</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45184</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45184</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45184</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45184</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45184</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45184</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45184</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45184</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45184</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45184</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45184</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45184</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45184</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45184</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45184</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45184</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45184</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45184</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45184</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45184</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45184</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45184</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45184</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45184</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45184</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45184</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45184</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45184</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45184</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45184</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45184</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45184</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45184</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45184</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45184</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45184</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45184</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45184</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45184</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45184</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45184</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45184</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45184</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45184</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45184</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45184</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45184</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45184</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45184</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45184</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45184</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45184</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45184</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45184</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45184</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45184</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45184</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45184</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45184</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45184</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45184</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45184</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45184</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45184</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45184</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45184</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45184</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45184</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45184</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45184</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45184</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45184</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45184</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45184</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45184</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45184</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45184</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45184</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45184</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45184</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45184</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45184</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45184</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45184</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45184</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45184</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45184</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45184</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45184</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45184</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45184</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45184</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45184</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45184</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45184</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45184</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45184</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45184</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45184</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45184</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45184</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45184</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45184</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45184</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45184</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45184</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45184</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45184</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45184</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45184</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45184</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45184</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45184</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45184</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45184</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45184</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45184</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45184</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45184</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45184</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45184</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45184</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45184</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45184</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45184</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45184</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45184</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45184</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45184</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45184</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45184</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45184</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45184</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45184</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45184</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45184</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45184</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45184</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45184</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45184</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45184</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45184</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45184</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45184</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45184</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45184</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45184</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45184</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45184</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45184</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45184</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45184</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45184</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45184</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45184</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45184</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45184</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45184</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45184</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45184</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45184</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45184</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45184</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45184</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45184</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45184</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45184</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45184</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45184</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45184</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45184</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45184</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45184</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45184</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45184</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45184</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45184</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45184</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45184</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45184</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45184</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45184</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45184</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45184</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45184</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45184</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45184</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45184</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45184</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45184</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45184</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45184</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45184</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45184</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45184</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45184</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45184</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45184</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45184</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45184</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45184</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45184</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45184</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45184</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45184</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45184</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45184</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45184</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45184</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45184</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45184</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45184</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45184</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45184</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45184</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45184</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45184</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45184</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45184</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45184</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45184</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45184</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45184</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45184</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45184</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45184</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45184</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45184</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45184</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45184</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45184</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45184</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45184</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45184</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45184</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45184</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45184</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45184</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45184</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45184</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45184</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45184</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45184</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45184</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45184</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45184</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45184</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45184</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45184</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45184</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45184</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45184</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45184</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45184</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45184</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45184</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45184</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45184</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45184</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45184</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45184</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45184</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45184</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45184</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45184</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45184</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45184</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45184</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45184</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45184</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45184</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45184</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45184</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45184</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45184</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45184</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45184</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45184</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45184</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45184</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45184</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45184</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45184</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45184</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45184</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45184</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45184</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45184</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45184</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45184</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45184</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45184</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45184</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45184</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45184</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45184</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45184</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45184</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45184</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45184</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45184</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45184</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45184</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45184</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45184</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45184</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45184</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45184</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45184</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45184</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45184</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45184</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45184</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45184</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45184</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45184</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45184</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45184</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45184</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45184</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45184</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45184</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45184</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45184</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45184</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45184</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45184</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45184</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45184</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45184</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45184</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45184</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45184</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45184</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45184</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45184</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45184</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45184</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45184</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45184</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45184</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45184</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45184</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45184</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45184</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45184</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45184</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45184</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45184</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45184</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45184</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45184</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45184</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45184</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45184</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45184</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45184</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45184</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45184</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45184</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45184</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45184</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45184</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45184</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45184</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45184</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45184</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45184</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45184</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45184</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45184</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45184</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45184</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45184</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45184</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45184</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45184</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45184</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45184</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45184</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45184</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45184</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45184</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45184</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45184</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45184</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45184</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45184</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45184</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45184</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45184</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45184</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45184</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45184</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45184</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45184</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45184</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45184</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45184</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45184</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45184</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45184</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45184</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45184</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45184</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45184</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45184</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45184</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45184</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45184</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45184</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45184</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45184</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45184</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45184</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45184</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45184</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45184</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45184</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45184</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45184</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45184</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45184</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45184</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45184</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45184</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45184</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45184</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45184</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45184</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45184</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45184</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45184</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45184</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45184</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45184</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45184</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45184</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45184</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45184</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45184</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45184</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45184</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45184</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45184</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45184</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45184</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45184</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45184</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45184</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45184</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45184</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45184</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45184</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45184</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45184</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45184</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45184</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45184</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45184</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45184</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45184</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45184</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45184</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45184</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45184</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45184</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45184</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45184</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45184</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45184</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45184</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45184</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45184</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45184</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45184</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45184</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45184</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45184</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45184</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45184</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45184</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45184</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45184</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45184</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45184</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45184</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45184</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45184</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45184</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45184</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45184</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45184</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45184</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45184</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45184</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45184</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45184</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45184</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45184</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45184</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45184</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45184</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45184</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45184</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45184</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45184</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45184</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45184</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45184</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45184</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45184</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45184</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45184</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45184</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45184</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45184</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45184</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45184</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45184</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45184</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45184</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45184</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45184</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45184</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45184</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45184</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45184</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45184</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45184</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45184</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45184</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45184</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45184</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45184</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45184</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45184</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45184</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45184</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45184</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45184</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45184</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45184</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45184</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45184</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45184</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45184</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45184</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45184</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45184</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45184</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45184</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45184</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45184</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45184</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45184</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45184</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45184</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45184</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45184</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45184</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45184</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45184</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45184</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45184</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45184</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45184</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45184</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45184</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45184</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45184</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45184</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45184</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45184</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45184</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45184</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45184</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45184</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45184</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45184</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45184</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45184</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45184</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45184</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45184</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45184</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45184</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45184</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45184</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45184</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45184</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45184</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45184</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45184</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45184</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45184</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45184</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45184</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45184</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45184</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45184</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45184</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45184</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45184</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45184</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45184</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45184</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45184</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45184</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45184</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45184</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45184</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45184</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45184</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45184</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45184</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45184</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45184</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45184</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45184</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45184</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45184</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45184</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45184</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45184</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45184</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45184</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45184</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45184</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45184</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45184</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45184</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45184</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45184</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45184</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45184</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45184</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45184</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45184</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45184</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45184</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45184</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45184</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45184</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45184</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45184</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45184</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45184</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45184</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45184</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45184</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45184</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45184</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45184</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45184</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45184</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45184</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45184</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45184</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45184</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45184</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45184</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45184</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45184</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45184</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45184</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45184</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45184</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45184</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45184</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45184</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45184</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45184</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45184</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45184</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45184</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45184</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45184</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45184</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45184</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45184</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45184</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45184</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45184</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45184</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45184</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45184</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45184</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45184</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45184</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45184</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45184</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45184</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45184</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45184</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45184</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45184</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45184</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45184</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45184</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45184</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45184</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45184</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45184</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45184</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45184</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45184</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45184</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45184</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45184</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45184</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45184</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45184</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45184</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45184</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45184</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45184</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45184</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45184</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45184</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45184</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45184</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45184</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45184</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45184</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45184</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45184</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45184</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45184</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45184</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45184</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45184</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45184</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45184</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45184</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45184</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45184</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45184</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45184</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45184</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45184</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45184</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45184</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45184</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45184</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45184</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45184</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45184</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45184</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45184</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45184</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45184</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45184</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45184</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45184</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45184</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45184</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45184</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45184</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45184</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45184</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45184</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45184</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45184</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45184</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45184</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45184</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45184</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45184</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45184</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45184</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45184</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45184</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45184</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45184</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45184</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45184</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45184</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45184</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45184</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45184</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45184</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45184</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45184</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45184</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45184</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45184</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45184</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45184</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45184</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45184</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45184</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45184</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45184</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45184</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45184</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45184</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45184</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45184</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45184</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45184</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45184</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45184</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45184</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45184</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45184</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45184</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45184</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45184</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45184</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45184</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45184</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45184</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45184</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45184</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45184</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45184</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45184</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45184</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45184</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45184</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45184</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45184</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45184</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45184</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45184</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45184</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45184</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45184</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45184</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45184</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45184</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45184</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45184</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45184</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45184</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45184</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45184</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45184</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45184</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45184</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45184</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45184</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45184</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45184</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45184</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45184</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45184</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45184</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45184</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45184</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45184</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45184</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45184</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45184</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45184</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45184</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45184</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45184</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45184</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45184</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45184</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45184</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45184</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45184</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45184</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45184</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45184</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45184</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45184</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45184</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45184</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45184</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45184</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45184</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45184</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45184</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45184</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45184</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45184</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45184</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45184</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45184</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45184</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45184</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45184</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45184</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45184</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45184</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45184</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45184</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45184</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45184</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45184</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45184</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45184</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45184</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45184</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45184</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45184</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45184</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45184</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45184</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45184</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45184</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45184</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45184</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45184</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45184</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45184</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45184</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45184</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45184</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45184</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45184</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45184</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45184</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45184</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45184</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45184</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45184</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45184</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45184</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45184</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45184</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45184</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45184</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45184</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45184</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45184</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45184</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45184</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45184</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45184</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45184</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45184</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45184</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45184</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45184</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45184</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45184</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45184</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45184</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45184</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45184</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45184</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45184</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45184</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45184</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45184</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45184</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45184</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45184</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45184</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45184</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45184</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45184</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45184</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45184</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45184</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45184</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45184</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45184</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45184</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45184</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45184</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45184</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45184</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45184</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45184</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45184</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45184</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45184</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45184</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45184</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45184</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45184</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45184</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45184</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45184</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45184</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45184</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45184</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45184</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45184</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45184</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45184</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45184</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45184</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45184</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45184</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45184</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45184</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45184</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45184</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45184</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45184</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45184</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45184</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45184</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45184</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45184</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45184</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45184</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45184</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45184</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45184</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45184</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45184</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45184</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45184</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45184</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45184</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45184</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45184</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45184</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45184</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45184</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45184</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45184</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45184</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45184</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45184</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45184</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45184</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45184</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45184</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45184</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45184</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45184</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45184</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45184</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45184</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45184</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45184</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45184</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45184</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45184</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45184</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45184</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45184</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45184</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45184</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45184</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45184</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45184</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45184</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45184</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45184</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45184</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45184</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45184</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45184</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45184</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45184</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45184</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45184</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45184</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45184</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45184</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45184</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45184</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45184</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45184</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45184</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45184</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45184</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45184</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45184</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45184</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45184</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45184</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45184</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45184</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45184</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45184</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45184</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45184</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45184</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45184</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45184</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45184</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45184</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45184</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45184</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45184</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45184</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45184</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45184</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45184</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45184</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45184</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45184</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45184</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45184</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45184</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45184</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45184</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45184</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45184</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45184</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45184</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45184</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45184</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45184</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45184</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45184</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45184</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45184</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45184</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45184</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45184</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45184</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45184</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45184</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45184</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45184</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45184</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45184</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45184</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45184</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45184</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45184</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45184</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45184</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45184</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45184</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45184</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45184</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45184</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45184</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45184</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45184</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45184</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45184</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45184</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45184</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45184</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45184</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45184</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45184</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45184</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45184</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45184</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45184</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45184</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45184</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45184</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45184</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45184</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45184</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45184</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45184</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45184</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45184</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45184</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45184</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45184</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45184</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45184</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45184</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45184</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45184</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45184</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45184</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45184</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45184</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45184</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45184</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45184</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45184</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45184</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45184</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45184</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45184</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45184</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45184</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45184</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45184</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45184</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45184</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45184</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45184</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45184</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45184</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45184</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45184</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45184</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45184</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45184</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45184</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45184</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45184</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45184</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45184</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45184</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45184</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45184</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45184</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45184</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45184</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45184</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45184</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45184</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45184</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45184</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45184</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45184</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45184</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45184</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45184</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45184</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45184</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45184</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45184</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45184</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45184</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45184</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45184</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45184</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45184</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45184</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45184</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45184</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45184</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45184</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45184</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45184</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45184</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45184</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45184</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45184</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45184</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45184</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45184</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45184</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45184</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45184</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45184</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45184</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45184</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45184</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45184</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45184</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45184</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45184</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45184</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45184</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45184</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45184</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45184</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45184</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45184</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45184</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45184</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45184</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45184</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45184</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45184</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45184</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45184</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45184</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45184</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45184</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45184</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45184</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45184</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45184</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45184</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45184</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45184</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45184</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45184</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45184</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45184</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45184</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45184</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45184</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45184</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45184</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45184</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45184</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45184</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45184</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45184</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45184</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45184</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45184</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45184</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45184</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45184</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45184</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45184</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45184</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45184</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45184</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45184</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45184</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45184</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45184</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45184</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45184</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45184</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45184</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45184</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45184</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45184</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45184</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45184</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45184</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45184</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45184</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45184</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45184</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45184</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45184</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45184</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45184</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45184</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45184</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45184</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45184</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45184</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45184</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45184</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45184</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45184</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45184</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45184</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45184</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45184</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45184</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45184</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45184</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45184</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45184</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45184</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45184</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45184</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45184</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45184</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45184</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45184</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45184</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45184</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45184</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45184</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45184</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45184</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45184</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45184</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45184</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45184</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45184</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45184</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45184</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45184</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45184</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45184</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45184</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45184</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45184</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45184</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45184</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45184</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45184</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45184</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45184</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45184</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45184</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45184</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45184</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45184</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45184</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45184</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45184</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45184</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45184</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45184</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45184</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45184</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45184</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45184</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45184</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45184</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45184</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45184</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45184</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45184</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45184</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45184</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45184</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45184</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45184</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45184</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45184</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45184</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45184</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45184</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45184</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45184</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45184</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45184</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45184</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45184</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45184</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45184</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45184</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45184</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45184</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45184</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45184</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45184</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45184</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45184</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45184</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45184</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45184</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45184</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45184</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45184</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45184</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45184</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45184</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45184</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45184</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45184</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45184</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45184</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45184</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45184</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45184</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45184</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45184</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45184</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45184</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45184</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45184</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45184</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45184</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45184</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45184</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45184</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45184</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45184</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45184</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45184</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45184</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45184</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45184</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45184</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45184</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45184</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45184</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45184</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45184</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45184</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45184</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45184</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45184</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45184</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45184</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45184</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45184</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45184</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45184</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45184</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45184</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45184</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45184</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45184</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45184</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45184</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45184</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45184</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45184</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45184</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45184</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45184</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45184</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45184</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45184</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45184</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45184</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45184</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45184</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45184</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45184</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45184</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45184</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45184</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45184</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45184</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45184</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45184</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45184</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45184</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45184</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45184</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45184</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45184</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45184</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45184</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45184</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45184</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45184</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45184</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45184</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45184</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45184</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45184</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45184</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45184</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45184</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45184</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45184</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45184</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45184</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45184</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45184</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45184</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45184</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45184</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45184</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45184</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45184</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45184</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45184</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45184</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45184</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45184</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45184</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45184</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45184</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45184</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45184</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45184</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45184</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45184</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45184</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45184</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45184</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45184</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45184</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45184</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45184</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45184</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45184</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45184</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45184</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45184</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45184</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45184</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45184</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45184</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45184</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45184</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45184</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45184</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45184</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45184</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45184</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45184</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45184</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45184</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45184</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45184</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45184</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45184</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45184</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45184</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45184</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45184</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45184</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45184</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45184</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45184</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45184</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45184</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45184</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45184</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45184</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45184</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45184</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45184</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45184</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45184</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45184</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45184</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45184</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45184</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45184</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45184</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45184</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45184</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45184</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45184</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45184</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45184</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45184</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45184</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45184</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45184</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45184</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45184</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45184</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45184</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45184</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45184</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45184</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45184</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45184</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45184</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45184</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45184</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45184</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45184</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45184</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45184</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45184</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45184</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45184</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45184</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45184</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45184</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45184</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45184</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45184</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45184</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45184</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45184</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45184</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45184</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45184</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45184</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45184</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45184</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45184</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45184</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45184</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45184</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45184</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45184</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45184</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45184</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45184</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45184</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45184</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45184</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45184</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45184</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45184</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45184</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45184</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45184</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45184</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45184</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45184</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45184</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45184</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45184</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45184</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45184</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45184</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45184</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45184</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45184</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45184</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45184</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45184</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45184</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45184</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45184</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45184</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45184</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45184</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45184</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45184</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45184</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45184</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45184</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45184</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45184</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45184</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45184</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45184</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45184</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45184</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45184</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45184</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45184</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45184</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45184</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45184</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45184</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45184</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45184</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45184</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45184</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45184</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45184</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45184</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45184</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45184</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45184</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45184</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45184</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45184</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45184</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45184</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45184</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45184</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45184</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45184</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45184</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45184</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45184</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45184</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45184</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45184</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45184</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45184</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45184</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45184</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45184</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45184</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45184</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45184</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45184</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45184</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45184</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45184</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45184</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45184</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45184</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45184</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45184</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45184</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45184</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45184</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45184</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45184</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45184</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45184</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45184</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45184</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45184</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45184</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45184</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45184</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45184</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45184</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45184</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45184</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45184</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45184</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45184</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45184</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45184</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45184</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45184</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45184</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45184</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45184</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45184</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45184</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45184</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45184</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45184</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45184</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45184</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45184</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45184</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45184</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45184</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45184</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45184</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45184</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45184</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45184</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45184</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45184</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45184</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45184</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45184</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45184</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45184</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45184</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45184</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45184</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45184</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45184</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45184</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45184</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45184</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45184</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45184</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45184</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45184</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45184</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45184</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45184</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45184</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45184</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45184</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45184</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45184</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45184</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45184</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45184</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45184</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45184</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45184</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45184</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45184</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45184</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45184</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45184</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45184</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45184</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45184</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45184</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45184</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45184</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45184</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45184</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45184</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45184</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45184</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45184</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45184</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45184</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45184</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45184</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45184</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45184</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45184</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45184</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45184</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45184</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45184</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45184</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45184</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45184</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45184</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45184</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45184</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45184</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45184</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45184</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45184</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45184</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45184</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45184</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45184</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45184</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45184</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45184</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45184</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45184</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45184</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45184</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45184</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45184</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45184</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45184</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45184</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45184</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45184</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45184</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45184</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45184</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45184</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45184</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45184</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45184</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45184</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45184</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45184</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45184</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45184</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45184</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45184</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45184</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45184</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45184</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45184</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45184</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45184</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45184</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45184</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45184</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45184</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45184</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45184</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45184</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45184</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45184</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45184</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45184</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45184</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45184</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45184</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45184</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45184</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45184</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45184</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45184</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45184</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45184</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45184</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45184</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45184</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45184</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45184</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45184</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45184</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45184</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45184</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45184</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45184</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45184</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45184</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45184</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45184</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45184</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45184</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45184</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45184</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45184</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45184</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45184</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45184</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45184</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45184</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45184</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45184</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45184</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45184</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45184</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45184</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45184</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45184</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45184</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45184</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45184</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45184</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45184</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45184</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45184</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45184</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45184</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45184</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45184</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45184</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45184</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45184</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45184</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45184</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45184</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45184</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45184</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45184</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45184</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45184</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45184</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45184</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45184</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45184</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45184</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45184</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45184</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45184</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45184</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45184</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45184</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45184</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45184</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45184</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45184</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45184</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45184</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45184</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45184</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45184</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45184</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45184</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45184</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45184</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45184</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45184</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45184</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45184</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45184</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45184</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45184</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45184</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45184</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45184</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45184</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45184</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45184</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45184</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45184</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45184</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45184</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45184</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45184</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45184</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45184</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45184</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45184</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45184</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45184</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45184</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45184</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45184</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45184</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45184</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45184</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45184</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45184</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45184</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45184</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45184</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45184</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45184</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45184</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45184</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45184</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45184</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45184</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45184</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45184</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45184</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45184</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45184</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45184</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45184</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45184</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45184</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45184</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45184</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45184</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45184</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45184</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45184</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45184</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45184</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45184</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45184</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45184</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45184</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45184</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45184</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45184</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45184</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45184</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45184</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45184</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45184</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45184</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45184</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45184</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45184</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45184</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45184</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45184</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45184</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45184</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45184</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45184</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45184</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45184</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45184</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45184</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45184</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45184</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45184</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45184</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45184</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45184</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45184</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45184</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45184</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45184</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45184</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45184</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45184</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45184</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45184</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45184</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45184</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45184</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45184</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45184</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45184</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45184</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45184</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45184</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45184</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45184</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45184</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45184</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45184</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45184</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45184</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45184</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45184</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45184</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45184</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45184</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45184</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45184</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45184</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45184</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45184</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45184</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45184</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45184</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45184</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45184</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45184</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45184</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45184</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45184</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45184</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45184</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45184</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45184</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45184</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45184</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45184</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45184</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45184</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45184</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45184</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45184</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45184</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45184</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45184</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45184</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45184</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45184</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45184</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45184</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45184</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45184</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45184</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45184</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45184</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45184</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45184</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45184</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45184</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45184</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45184</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45184</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45184</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45184</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45184</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45184</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45184</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45184</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45184</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45184</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45184</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45184</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45184</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45184</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45184</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45184</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45184</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45184</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45184</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45184</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45184</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45184</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45184</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45184</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45184</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45184</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45184</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45184</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45184</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45184</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45184</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45184</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45184</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45184</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45184</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45184</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45184</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45184</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45184</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45184</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45184</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45184</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45184</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45184</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45184</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45184</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45184</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45184</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45184</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45184</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45184</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45184</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45184</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45184</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45184</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45184</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45184</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45184</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45184</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45184</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45184</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45184</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45184</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45184</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45184</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45184</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45184</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45184</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45184</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45184</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45184</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45184</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45184</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45184</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45184</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45184</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45184</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45184</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45184</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45184</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45184</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45184</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45184</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45184</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45184</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45184</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45184</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45184</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45184</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45184</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45184</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45184</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45184</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45184</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45184</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45184</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45184</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45184</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45184</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45184</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45184</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45184</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45184</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45184</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45184</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45184</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45184</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45184</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45184</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45184</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45184</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45184</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45184</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45184</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45184</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45184</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45184</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45184</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45184</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45184</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45184</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45184</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45184</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45184</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45184</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45184</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45184</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45184</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45184</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45184</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45184</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45184</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45184</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45184</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45184</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45184</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45184</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45184</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45184</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45184</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45184</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45184</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45184</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45184</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45184</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45184</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45184</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45184</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45184</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45184</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45184</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45184</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45184</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45184</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45184</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45184</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45184</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45184</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45184</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45184</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45184</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45184</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45184</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45184</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45184</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45184</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45184</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45184</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45184</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45184</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45184</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45184</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45184</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45184</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45184</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45184</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45184</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45184</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45184</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45184</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45184</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45184</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45184</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45184</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45184</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45184</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45184</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45184</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45184</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45184</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45184</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45184</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45184</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45184</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45184</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45184</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45184</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45184</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45184</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45184</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45184</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45184</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45184</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45184</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45184</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45184</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45184</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45184</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45184</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45184</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45184</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45184</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45184</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45184</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45184</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45184</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45184</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45184</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45184</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45184</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45184</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45184</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45184</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45184</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45184</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45184</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45184</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45184</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45184</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45184</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45184</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45184</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45184</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45184</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45184</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45184</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45184</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45184</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45184</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45184</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45184</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45184</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45184</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45184</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45184</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45184</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45184</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45184</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45184</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45184</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45184</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45184</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45184</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45184</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45184</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45184</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45184</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45184</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45184</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45184</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45184</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45184</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45184</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45184</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45184</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45184</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45184</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45184</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45184</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45184</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45184</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45184</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45184</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45184</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45184</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45184</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45184</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45184</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45184</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45184</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45184</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45184</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45184</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45184</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45184</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45184</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45184</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45184</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45184</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45184</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45184</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45184</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45184</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45184</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45184</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45184</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45184</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45184</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45184</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45184</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45184</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45184</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45184</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45184</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45184</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45184</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45184</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45184</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45184</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45184</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45184</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45184</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45184</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45184</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45184</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45184</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45184</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45184</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45184</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45184</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45184</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45184</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45184</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45184</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45184</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45184</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45184</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45184</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45184</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45184</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45184</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45184</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45184</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45184</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45184</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45184</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45184</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45184</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45184</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45184</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45184</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45184</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45184</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45184</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45184</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45184</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45184</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45184</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45184</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45184</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45184</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45184</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45184</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45184</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45184</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45184</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45184</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45184</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45184</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45184</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45184</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45184</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45184</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45184</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45184</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45184</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45184</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45184</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45184</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45184</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45184</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45184</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45184</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45184</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45184</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45184</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45184</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45184</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45184</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45184</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45184</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45184</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45184</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45184</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45184</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45184</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45184</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45184</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45184</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45184</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45184</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45184</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45184</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45184</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45184</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45184</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45184</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45184</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45184</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45184</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45184</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45184</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45184</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45184</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45184</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45184</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45184</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45184</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45184</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45184</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45184</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45184</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45184</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45184</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45184</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45184</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45184</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45184</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45184</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45184</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45184</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45184</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45184</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45184</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45184</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45184</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45184</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45184</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45184</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45184</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45184</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45184</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45184</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45184</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45184</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45184</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45184</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45184</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45184</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45184</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45184</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45184</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45184</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45184</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45184</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45184</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45184</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45184</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45184</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45184</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45184</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45184</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45184</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45184</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45184</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45184</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45184</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45184</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45184</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45184</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45184</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45184</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45184</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45184</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45184</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45184</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45184</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45184</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45184</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45184</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45184</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45184</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45184</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45184</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45184</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45184</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45184</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45184</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45184</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45184</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45184</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45184</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45184</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45184</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45184</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45184</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45184</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45184</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45184</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45184</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45184</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45184</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45184</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45184</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45184</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45184</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45184</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45184</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45184</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45184</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45184</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45184</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45184</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45184</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45184</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45184</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45184</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45184</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45184</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45184</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45184</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45184</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45184</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45184</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45184</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45184</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45184</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45184</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45184</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45184</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45184</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45184</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45184</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45184</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45184</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45184</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45184</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45184</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45184</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45184</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45184</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45184</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45184</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45184</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45184</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45184</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45184</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45184</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45184</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45184</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45184</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45184</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45184</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45184</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45184</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45184</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45184</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45184</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45184</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45184</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45184</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45184</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45184</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45184</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45184</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45184</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45184</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45184</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45184</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45184</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45184</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45184</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45184</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45184</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45184</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45184</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45184</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45184</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45184</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45184</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45184</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45184</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45184</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45184</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45184</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45184</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45184</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45184</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45184</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45184</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45184</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45184</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45184</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45184</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45184</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45184</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45184</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45184</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45184</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45184</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45184</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45184</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45184</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45184</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45184</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45184</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45184</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45184</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45184</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45184</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45184</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45184</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45184</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45184</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45184</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45184</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45184</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45184</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45184</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45184</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45184</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45184</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45184</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45184</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45184</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45184</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45184</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45184</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45184</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45184</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45184</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45184</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45184</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45184</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45184</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45184</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45184</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45184</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45184</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45184</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45184</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45184</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45184</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45184</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45184</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45184</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45184</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45184</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45184</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45184</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45184</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45184</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45184</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45184</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45184</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45184</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45184</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45184</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45184</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45184</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45184</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45184</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45184</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45184</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45184</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45184</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45184</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45184</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45184</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45184</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45184</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45184</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45184</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45184</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45184</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45184</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45184</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45184</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45184</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45184</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45184</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45184</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45184</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45184</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45184</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45184</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45184</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45184</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45184</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45184</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45184</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45184</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45184</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45184</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45184</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45184</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45184</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45184</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45184</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45184</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45184</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45184</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45184</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45184</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45184</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45184</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45184</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45184</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45184</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45184</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45184</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45184</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45184</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45184</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45184</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45184</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45184</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45184</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45184</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45184</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45184</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45184</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45184</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45184</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45184</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45184</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45184</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45184</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45184</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45184</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45184</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45184</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45184</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45184</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45184</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45184</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45184</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45184</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45184</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45184</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45184</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45184</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45184</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45184</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45184</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45184</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45184</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45184</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45184</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45184</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45184</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45184</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45184</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45184</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45184</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45184</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45184</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45184</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45184</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45184</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45184</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45184</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45184</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45184</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45184</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45184</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45184</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45184</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45184</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45184</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45184</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45184</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45184</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45184</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45184</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45184</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45184</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45184</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45184</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45184</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45184</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45184</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45184</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45184</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45184</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45184</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45184</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45184</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45184</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45184</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45184</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45184</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45184</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45184</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45184</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45184</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45184</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45184</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45184</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45184</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45184</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45184</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45184</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45184</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45184</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45184</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45184</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45184</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45184</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45184</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45184</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45184</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45184</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45184</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45184</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45184</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45184</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45184</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45184</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45184</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45184</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45184</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45184</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45184</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45184</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45184</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45184</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45184</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45184</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45184</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45184</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45184</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45184</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45184</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45184</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45184</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45184</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45184</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45184</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45184</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45184</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45184</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45184</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45184</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45184</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45184</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45184</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45184</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45184</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45184</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45184</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45184</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45184</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45184</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45184</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45184</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45184</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45184</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45184</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45184</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45184</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45184</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45184</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45184</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45184</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45184</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45184</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45184</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45184</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45184</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45184</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45184</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45184</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45184</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45184</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45184</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45184</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45184</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45184</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45184</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45184</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45184</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45184</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45184</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45184</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45184</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45184</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45184</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45184</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45184</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45184</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45184</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45184</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45184</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45184</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45184</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45184</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45184</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45184</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45184</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45184</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45184</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45184</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45184</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45184</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45184</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45184</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45184</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45184</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45184</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45184</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45184</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45184</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45184</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45184</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45184</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45184</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45184</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45184</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45184</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45184</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45184</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45184</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45184</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45184</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45184</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45184</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45184</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45184</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45184</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45184</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45184</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45184</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45184</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45184</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45184</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45184</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45184</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45184</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45184</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45184</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45184</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45184</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45184</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45184</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45184</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45184</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45184</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45184</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45184</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45184</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45184</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45184</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45184</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45184</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45184</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45184</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45184</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45184</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45184</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45184</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45184</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45184</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45184</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45184</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45184</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45184</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45184</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45184</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45184</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45184</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45184</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45184</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45184</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45184</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45184</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45184</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45184</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45184</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45184</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45184</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45184</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45184</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45184</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45184</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45184</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45184</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45184</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45184</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45184</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45184</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45184</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45184</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45184</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45184</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45184</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45184</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45184</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45184</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45184</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45184</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45184</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45184</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45184</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45184</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45184</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45184</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45184</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45184</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45184</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45184</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45184</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45184</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45184</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45184</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45184</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45184</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45184</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45184</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45184</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45184</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45184</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45184</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45184</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45184</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45184</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45184</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45184</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45184</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45184</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45184</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45184</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45184</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45184</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45184</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45184</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45184</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45184</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45184</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45184</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45184</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45184</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45184</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45184</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45184</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45184</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45184</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45184</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45184</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45184</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45184</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45184</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45184</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45184</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45184</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45184</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45184</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45184</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45184</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45184</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45184</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45184</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45184</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45184</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45184</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45184</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45184</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45184</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45184</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45184</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45184</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45184</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45184</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45184</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45184</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45184</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45184</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45184</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45184</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45184</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45184</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45184</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45184</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45184</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45184</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45184</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45184</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45184</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45184</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45184</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45184</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45184</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45184</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45184</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45184</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45184</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45184</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45184</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45184</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45184</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45184</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45184</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45184</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45184</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45184</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45184</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45184</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45184</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45184</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45184</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45184</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45184</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45184</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45184</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45184</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45184</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45184</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45184</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45184</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45184</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45184</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45184</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45184</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45184</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45184</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45184</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45184</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45184</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45184</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45184</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45184</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45184</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45184</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45184</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45184</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45184</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45184</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45184</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45184</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45184</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45184</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45184</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45184</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45184</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45184</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45184</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45184</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45184</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45184</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45184</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45184</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45184</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45184</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45184</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45184</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45184</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45184</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45184</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45184</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45184</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45184</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45184</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45184</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45184</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45184</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45184</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45184</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45184</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45184</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45184</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45184</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45184</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45184</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45184</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45184</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45184</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45184</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45184</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45184</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45184</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45184</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45184</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45184</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45184</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45184</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45184</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45184</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45184</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45184</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45184</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45184</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45184</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45184</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45184</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45184</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45184</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45184</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45184</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45184</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45184</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45184</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45184</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45184</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45184</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45184</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45184</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45184</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45184</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45184</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45184</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45184</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45184</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45184</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45184</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45184</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45184</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45184</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45184</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45184</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45184</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45184</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45184</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45184</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45184</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45184</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45184</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45184</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45184</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45184</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45184</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45184</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45184</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45184</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45184</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45184</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45184</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45184</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45184</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45184</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45184</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45184</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45184</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45184</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45184</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45184</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45184</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45184</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45184</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45184</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45184</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45184</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45184</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45184</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45184</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45184</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45184</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45184</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45184</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45184</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45184</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45184</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45184</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45184</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45184</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45184</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45184</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45184</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45184</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45184</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45184</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45184</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45184</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45184</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45184</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45184</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45184</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45184</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45184</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45184</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45184</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45184</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45184</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45184</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45184</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45184</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45184</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45184</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45184</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45184</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45184</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45184</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45184</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45184</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45184</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45184</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45184</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45184</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45184</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45184</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45184</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45184</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45184</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45184</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45184</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45184</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45184</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45184</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45184</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45184</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45184</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45184</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45184</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45184</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45184</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45184</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45184</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45184</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45184</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45184</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45184</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45184</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45184</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45184</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45184</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45184</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45184</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45184</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45184</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45184</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45184</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45184</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45184</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45184</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45184</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45184</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45184</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45184</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45184</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45184</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45184</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45184</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45184</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45184</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45184</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45184</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45184</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45184</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45184</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45184</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45184</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45184</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45184</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45184</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45184</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45184</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45184</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45184</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45184</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45184</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45184</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45184</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45184</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45184</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45184</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45184</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45184</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45184</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45184</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45184</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45184</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45184</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45184</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45184</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45184</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45184</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45184</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45184</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45184</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45184</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45184</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45184</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45184</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45184</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45184</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45184</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45184</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45184</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45184</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45184</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45184</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45184</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45184</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45184</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45184</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45184</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45184</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45184</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45184</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45184</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45184</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45184</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45184</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45184</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45184</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45184</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45184</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45184</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45184</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45184</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45184</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45184</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45184</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45184</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45184</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45184</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45184</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45184</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45184</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45184</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45184</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45184</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45184</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45184</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45184</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45184</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45184</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45184</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45184</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45184</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45184</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45184</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45184</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45184</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45184</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45184</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45184</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45184</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45184</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45184</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45184</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45184</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45184</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45184</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45184</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45184</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45184</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45184</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45184</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45184</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45184</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45184</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45184</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45184</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45184</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45184</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45184</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45184</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45184</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45184</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45184</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45184</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45184</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45184</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45184</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45184</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45184</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45184</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45184</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45184</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45184</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45184</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45184</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45184</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45184</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45184</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45184</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45184</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45184</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45184</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45184</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45184</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45184</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45184</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45184</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45184</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45184</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45184</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45184</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45184</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45184</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45184</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45184</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45184</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45184</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45184</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45184</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45184</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45184</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45184</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45184</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45184</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45184</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45184</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45184</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45184</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45184</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45184</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45184</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45184</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45184</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45184</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45184</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45184</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45184</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45184</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45184</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45184</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45184</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45184</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45184</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45184</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45184</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45184</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45184</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45184</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45184</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45184</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45184</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45184</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45184</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45184</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45184</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45184</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45184</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45184</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45184</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45184</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45184</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45184</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45184</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45184</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45184</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45184</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45184</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45184</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45184</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45184</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45184</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45184</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45184</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45184</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45184</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45184</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45184</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45184</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45184</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45184</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45184</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45184</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45184</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45184</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45184</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45184</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45184</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45184</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45184</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45184</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45184</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45184</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45184</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45184</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45184</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45184</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45184</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45184</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45184</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45184</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45184</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45184</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45184</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45184</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45184</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45184</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45184</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45184</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45184</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45184</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45184</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45184</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45184</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45184</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45184</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45184</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45184</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45184</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45184</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45184</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45184</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45184</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45184</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45184</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45184</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45184</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45184</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45184</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45184</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45184</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45184</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45184</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45184</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45184</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45184</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45184</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45184</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45184</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45184</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45184</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45184</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45184</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45184</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45184</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45184</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45184</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45184</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45184</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45184</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45184</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45184</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45184</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45184</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45184</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45184</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45184</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45184</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45184</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45184</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45184</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45184</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45184</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45184</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45184</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45184</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45184</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45184</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45184</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45184</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45184</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45184</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45184</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45184</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45184</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45184</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45184</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45184</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45184</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45184</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45184</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45184</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45184</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45184</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45184</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45184</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45184</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45184</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45184</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45184</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45184</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45184</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45184</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45184</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45184</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45184</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45184</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45184</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45184</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45184</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45184</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45184</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45184</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45184</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45184</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45184</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45184</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45184</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45184</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45184</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45184</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45184</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45184</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45184</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45184</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45184</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45184</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45184</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45184</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45184</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45184</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45184</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45184</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45184</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45184</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45184</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45184</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45184</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45184</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45184</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45184</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45184</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45184</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45184</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45184</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45184</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45184</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45184</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45184</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45184</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45184</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45184</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45184</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45184</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45184</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45184</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45184</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45184</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45184</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45184</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45184</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45184</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45184</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45184</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45184</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45184</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45184</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45184</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45184</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45184</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45184</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45184</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45184</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45184</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45184</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45184</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45184</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45184</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45184</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45184</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45184</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45184</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45184</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45184</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45184</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45184</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45184</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45184</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45184</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45184</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45184</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45184</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45184</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45184</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45184</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45184</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45184</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45184</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45184</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45184</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45184</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45184</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45184</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45184</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45184</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45184</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45184</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45184</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45184</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45184</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45184</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45184</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45184</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45184</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45184</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45184</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45184</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45184</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45184</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45184</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45184</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45184</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45184</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45184</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45184</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45184</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45184</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45184</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45184</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45184</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45184</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45184</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45184</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45184</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45184</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45184</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45184</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45184</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45184</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45184</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45184</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45184</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45184</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45184</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45184</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45184</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45184</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45184</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45184</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45184</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45184</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45184</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45184</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45184</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45184</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45184</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45184</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45184</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45184</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45184</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45184</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45184</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45184</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45184</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45184</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45184</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45184</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45184</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45184</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45184</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45184</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45184</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45184</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45184</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45184</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45184</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45184</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45184</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45184</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45184</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45184</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45184</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45184</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45184</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45184</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45184</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45184</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45184</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45184</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45184</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45184</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45184</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45184</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45184</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45184</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45184</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45184</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45184</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45184</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45184</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45184</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45184</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45184</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45184</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45184</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45184</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45184</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45184</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45184</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45184</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45184</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45184</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45184</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45184</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45184</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45184</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45184</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45184</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45184</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45184</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45184</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45184</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45184</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45184</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45184</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45184</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45184</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45184</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45184</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45184</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45184</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45184</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45184</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45184</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45184</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45184</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45184</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45184</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45184</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45184</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45184</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45184</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45184</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45184</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45184</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45184</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45184</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45184</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45184</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45184</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45184</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45184</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45184</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45184</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45184</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45184</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45184</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45184</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45184</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45184</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45184</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45184</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45184</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45184</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45184</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45184</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45184</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45184</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45184</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45184</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45184</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45184</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45184</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45184</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45184</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45184</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45184</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45184</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45184</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45184</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45184</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45184</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45184</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45184</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45184</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45184</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45184</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45184</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45184</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45184</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45184</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45184</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45184</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45184</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45184</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45184</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45184</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45184</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45184</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45184</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45184</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45184</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45184</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45184</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45184</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45184</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45184</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45184</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45184</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45184</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45184</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45184</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45184</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45184</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45184</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45184</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45184</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45184</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45184</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45184</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45184</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45184</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45184</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45184</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45184</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45184</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45184</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45184</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45184</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45184</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45184</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45184</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45184</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45184</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45184</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45184</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45184</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45184</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45184</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45184</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45184</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45184</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45184</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45184</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45184</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45184</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45184</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45184</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45184</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45184</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45184</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45184</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45184</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45184</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45184</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45184</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45184</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45184</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45184</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45184</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45184</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45184</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45184</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45184</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45184</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45184</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45184</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45184</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45184</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45184</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45184</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45184</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45184</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45184</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45184</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45184</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45184</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45184</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45184</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45184</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45184</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45184</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45184</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45184</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45184</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45184</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45184</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45184</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45184</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45184</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45184</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45184</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45184</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45184</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45184</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45184</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45184</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45184</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45184</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45184</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45184</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45184</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45184</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45184</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45184</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45184</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45184</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45184</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45184</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45184</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45184</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45184</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45184</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45184</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45184</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45184</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45184</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45184</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45184</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45184</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45184</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45184</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45184</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45184</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45184</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45184</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45184</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45184</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45184</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45184</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45184</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45184</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45184</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45184</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45184</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45184</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45184</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45184</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45184</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45184</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45184</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45184</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45184</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45184</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45184</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45184</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45184</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45184</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45184</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45184</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45184</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45184</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45184</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45184</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45184</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45184</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45184</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45184</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45184</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45184</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45184</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45184</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45184</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45184</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45184</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45184</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45184</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45184</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45184</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45184</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45184</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45184</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45184</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45184</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45184</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45184</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45184</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45184</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45184</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45184</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45184</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45184</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45184</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45184</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45184</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45184</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45184</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45184</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45184</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45184</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45184</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45184</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45184</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45184</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45184</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45184</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45184</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45184</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45184</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45184</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45184</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45184</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45184</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45184</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45184</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45184</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45184</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45184</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45184</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45184</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45184</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45184</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45184</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45184</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45184</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45184</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45184</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45184</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45184</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45184</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45184</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45184</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45184</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45184</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45184</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45184</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45184</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45184</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45184</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45184</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45184</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45184</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45184</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45184</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45184</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45184</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45184</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45184</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45184</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45184</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45184</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45184</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45184</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45184</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45184</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45184</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45184</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45184</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45184</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45184</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45184</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45184</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45184</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45184</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45184</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45184</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45184</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45184</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45184</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45184</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45184</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45184</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45184</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45184</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45184</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45184</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45184</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45184</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45184</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45184</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45184</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45184</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45184</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45184</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45184</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45184</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45184</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45184</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45184</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45184</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45184</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45184</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45184</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45184</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45184</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45184</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45184</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45184</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45184</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45184</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45184</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45184</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45184</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45184</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45184</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45184</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45184</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45184</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45184</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45184</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45184</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45184</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45184</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45184</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45184</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45184</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45184</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45184</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45184</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45184</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45184</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45184</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45184</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45184</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45184</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45184</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45184</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45184</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45184</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45184</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45184</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45184</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45184</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45184</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45184</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45184</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45184</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45184</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45184</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45184</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45184</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45184</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45184</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45184</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45184</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45184</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45184</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45184</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45184</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45184</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45184</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45184</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45184</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45184</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45184</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45184</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45184</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45184</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45184</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45184</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45184</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45184</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45184</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45184</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45184</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45184</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45184</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45184</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45184</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45184</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45184</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45184</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45184</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45184</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45184</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45184</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45184</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45184</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45184</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45184</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45184</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45184</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45184</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45184</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45184</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45184</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45184</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45184</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45184</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45184</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45184</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45184</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45184</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45184</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45184</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45184</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45184</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45184</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45184</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45184</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45184</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45184</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45184</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45184</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45184</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45184</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45184</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45184</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45184</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45184</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45184</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45184</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45184</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45184</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45184</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45184</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45184</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45184</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45184</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45184</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45184</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45184</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45184</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45184</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45184</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45184</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45184</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45184</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45184</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45184</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45184</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45184</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45184</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45184</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45184</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45184</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45184</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45184</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45184</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45184</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45184</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45184</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45184</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45184</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45184</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45184</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45184</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45184</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45184</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45184</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45184</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45184</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45184</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45184</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45184</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45184</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45184</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45184</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45184</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45184</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45184</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45184</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45184</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45184</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45184</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45184</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45184</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45184</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45184</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45184</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45184</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45184</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45184</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45184</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45184</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45184</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45184</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45184</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45184</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45184</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45184</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45184</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45184</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45184</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45184</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45184</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45184</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45184</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45184</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45184</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45184</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45184</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45184</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45184</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45184</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45184</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45184</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45184</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45184</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45184</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45184</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45184</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45184</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45184</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45184</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45184</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45184</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45184</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45184</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45184</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45184</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45184</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45184</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45184</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45184</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45184</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45184</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45184</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45184</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45184</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45184</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45184</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45184</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45184</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45184</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45184</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45184</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45184</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45184</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45184</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45184</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45184</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45184</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45184</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45184</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45184</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45184</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45184</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45184</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45184</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45184</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45184</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45184</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45184</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45184</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45184</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45184</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45184</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45184</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45184</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45184</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45184</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45184</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45184</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45184</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45184</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45184</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45184</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45184</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45184</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45184</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45184</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45184</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45184</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45184</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45184</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45184</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45184</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45184</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45184</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45184</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45184</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45184</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45184</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45184</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45184</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45184</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45184</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45184</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45184</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45184</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45184</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45184</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45184</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45184</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45184</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45184</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45184</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45184</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45184</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45184</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45184</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45184</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45184</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45184</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45184</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45184</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45184</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45184</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45184</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45184</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45184</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45184</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45184</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45184</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45184</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45184</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45184</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45184</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45184</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45184</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45184</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45184</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45184</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45184</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45184</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45184</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45184</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45184</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45184</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45184</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45184</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45184</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45184</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45184</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45184</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45184</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45184</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45184</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45184</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45184</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45184</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45184</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45184</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45184</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45184</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45184</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45184</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45184</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45184</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45184</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45184</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45184</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45184</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45184</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45184</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45184</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45184</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45184</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45184</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45184</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45184</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45184</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45184</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45184</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45184</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45184</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45184</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45184</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45184</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45184</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45184</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45184</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45184</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45184</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45184</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45184</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45184</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45184</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45184</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45184</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45184</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45184</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45184</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45184</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45184</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45184</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45184</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45184</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45184</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45184</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45184</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45184</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45184</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45184</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45184</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45184</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45184</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45184</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45184</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45184</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45184</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45184</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45184</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45184</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45184</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45184</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45184</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45184</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45184</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45184</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45184</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45184</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45184</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45184</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45184</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45184</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45184</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45184</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45184</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45184</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45184</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45184</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45184</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45184</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45184</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45184</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45184</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45184</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45184</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45184</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45184</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45184</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45184</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45184</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45184</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45184</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45184</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45184</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45184</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45184</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45184</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45184</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45184</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45184</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45184</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45184</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45184</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45184</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45184</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45184</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45184</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45184</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45184</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45184</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45184</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45184</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45184</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45184</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45184</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45184</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45184</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45184</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45184</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45184</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45184</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45184</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45184</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45184</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45184</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45184</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45184</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45184</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45184</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45184</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45184</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45184</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45184</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45184</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45184</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45184</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45184</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45184</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45184</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45184</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45184</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45184</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45184</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45184</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45184</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45184</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45184</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45184</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45184</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45184</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45184</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45184</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45184</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45184</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45184</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45184</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45184</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45184</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45184</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45184</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45184</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45184</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45184</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45184</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45184</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45184</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45184</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45184</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45184</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45184</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45184</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45184</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45184</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45184</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45184</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45184</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45184</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45184</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45184</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45184</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45184</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45184</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45184</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45184</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45184</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45184</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45184</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45184</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45184</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45184</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45184</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45184</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45184</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45184</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45184</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45184</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45184</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45184</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45184</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45184</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45184</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45184</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45184</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45184</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45184</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45184</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45184</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45184</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45184</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45184</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45184</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45184</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45184</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45184</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45184</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45184</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45184</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45184</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45184</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45184</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45184</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45184</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45184</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45184</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45184</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45184</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45184</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45184</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45184</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45184</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45184</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45184</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45184</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45184</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45184</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45184</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45184</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45184</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45184</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45184</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45184</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45184</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45184</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45184</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45184</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45184</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45184</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45184</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45184</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45184</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45184</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45184</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45184</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45184</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45184</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45184</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45184</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45184</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45184</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45184</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45184</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45184</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45184</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45184</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45184</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45184</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45184</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45184</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45184</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45184</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45184</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45184</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45184</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45184</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45184</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45184</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45184</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45184</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45184</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45184</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45184</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45184</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45184</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45184</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45184</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45184</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45184</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45184</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45184</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45184</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45184</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45184</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45184</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45184</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45184</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45184</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45184</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45184</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45184</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45184</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45184</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45184</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45184</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45184</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45184</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45184</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45184</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45184</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45184</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45184</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45184</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45184</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45184</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45184</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45184</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45184</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45184</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45184</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45184</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45184</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45184</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45184</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45184</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45184</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45184</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45184</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45184</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45184</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45184</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45184</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45184</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45184</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45184</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45184</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45184</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45184</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45184</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45184</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45184</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45184</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45184</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45184</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45184</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45184</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45184</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45184</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45184</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45184</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45184</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45184</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45184</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45184</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45184</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45184</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45184</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45184</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45184</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45184</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45184</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45184</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45184</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45184</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45184</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45184</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45184</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45184</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45184</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45184</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45184</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45184</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45184</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45184</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45184</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45184</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45184</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45184</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45184</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45184</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45184</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45184</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45184</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45184</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45184</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45184</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45184</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45184</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45184</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45184</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45184</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45184</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45184</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45184</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45184</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45184</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45184</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45184</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45184</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45184</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45184</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45184</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45184</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45184</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45184</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45184</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45184</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45184</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45184</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45184</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45184</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45184</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45184</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45184</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45184</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45184</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45184</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45184</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45184</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45184</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45184</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45184</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45184</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45184</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45184</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45184</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45184</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45184</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45184</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45184</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45184</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45184</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45184</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45184</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45184</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45184</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45184</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45184</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45184</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45184</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45184</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45184</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45184</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45184</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45184</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45184</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45184</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45184</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45184</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45184</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45184</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45184</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45184</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45184</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45184</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45184</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45184</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45184</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45184</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45184</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45184</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45184</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45184</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45184</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45184</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45184</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45184</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45184</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45184</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45184</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45184</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45184</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45184</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45184</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45184</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45184</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45184</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45184</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45184</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45184</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45184</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45184</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45184</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45184</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45184</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45184</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45184</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45184</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45184</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45184</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45184</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45184</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45184</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45184</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45184</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45184</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45184</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45184</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45184</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45184</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45184</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45184</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45184</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45184</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45184</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45184</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45184</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45184</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45184</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45184</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45184</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45184</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45184</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45184</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45184</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45184</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45184</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45184</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45184</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45184</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45184</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45184</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45184</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45184</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45184</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45184</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45184</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45184</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45184</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45184</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45184</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45184</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45184</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45184</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45184</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45184</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45184</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45184</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45184</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45184</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45184</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45184</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45184</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45184</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45184</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45184</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45184</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45184</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45184</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45184</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45184</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45184</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45184</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45184</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45184</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45184</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45184</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45184</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45184</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45184</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45184</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45184</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45184</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45184</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45184</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45184</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45184</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45184</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45184</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45184</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45184</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45184</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45184</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45184</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45184</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45184</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45184</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45184</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45184</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45184</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45184</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45184</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45184</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45184</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45184</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45184</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45184</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45184</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45184</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45184</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45184</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45184</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45184</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45184</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45184</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45184</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45184</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45184</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45184</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45184</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45184</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45184</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45184</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45184</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45184</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45184</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45184</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45184</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45184</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45184</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45184</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45184</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45184</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45184</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45184</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45184</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45184</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45184</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45184</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45184</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45184</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45184</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45184</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45184</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45184</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45184</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45184</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45184</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45184</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45184</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45184</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45184</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45184</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45184</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45184</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45184</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45184</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45184</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45184</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45184</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45184</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45184</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45184</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45184</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45184</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45184</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45184</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45184</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45184</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45184</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45184</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45184</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45184</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45184</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45184</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45184</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45184</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45184</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45184</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45184</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45184</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45184</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45184</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45184</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45184</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45184</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45184</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45184</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45184</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45184</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45184</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45184</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45184</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45184</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45184</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45184</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45184</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45184</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45184</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45184</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45184</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45184</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45184</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45184</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45184</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45184</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45184</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45184</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45184</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45184</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45184</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45184</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45184</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45184</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45184</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45184</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45184</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45184</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45184</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45184</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45184</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45184</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45184</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45184</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45184</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45184</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45184</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45184</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45184</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45184</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45184</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45184</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45184</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45184</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45184</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45184</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45184</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45184</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45184</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45184</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45184</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45184</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45184</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45184</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45184</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45184</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45184</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45184</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45184</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45184</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45184</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45184</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45184</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45184</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45184</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45184</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45184</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45184</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45184</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45184</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45184</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45184</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45184</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45184</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45184</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45184</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45184</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45184</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45184</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45184</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45184</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45184</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45184</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45184</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45184</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45184</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45184</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45184</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45184</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45184</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45184</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45184</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45184</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45184</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45184</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45184</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45184</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45184</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45184</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45184</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45184</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45184</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45184</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45184</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45184</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45184</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45184</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45184</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45184</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45184</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45184</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45184</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45184</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45184</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45184</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45184</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45184</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45184</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45184</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45184</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45184</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45184</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45184</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45184</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45184</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45184</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45184</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45184</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45184</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45184</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45184</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45184</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45184</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45184</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45184</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45184</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45184</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45184</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45184</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45184</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45184</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45184</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45184</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45184</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45184</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45184</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45184</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45184</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45184</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45184</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45184</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45184</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45184</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45184</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45184</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45184</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45184</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45184</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45184</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45184</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45184</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45184</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45184</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45184</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45184</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45184</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45184</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45184</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45184</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45184</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45184</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45184</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45184</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45184</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45184</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45184</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45184</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45184</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45184</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45184</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45184</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45184</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45184</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45184</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45184</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45184</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45184</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45184</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45184</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45184</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45184</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45184</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45184</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45184</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45184</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45184</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45184</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45184</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45184</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45184</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45184</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45184</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45184</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45184</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45184</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45184</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45184</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45184</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45184</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45184</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45184</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45184</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45184</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45184</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45184</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45184</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45184</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45184</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45184</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45184</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45184</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45184</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45184</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45184</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45184</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45184</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45184</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45184</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45184</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45184</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45184</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45184</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45184</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45184</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45184</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45184</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45184</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45184</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45184</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45184</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45184</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45184</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45184</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45184</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45184</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45184</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45184</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45184</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45184</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45184</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45184</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45184</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45184</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45184</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45184</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45184</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45184</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45184</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45184</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45184</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45184</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45184</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45184</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45184</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45184</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45184</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45184</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45184</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45184</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45184</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45184</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45184</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45184</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45184</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45184</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45184</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45184</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45184</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45184</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45184</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45184</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45184</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45184</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45184</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45184</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45184</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45184</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45184</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45184</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45184</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45184</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45184</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45184</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45184</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45184</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45184</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45184</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45184</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45184</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45184</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45184</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45184</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45184</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45184</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45184</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45184</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45184</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45184</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45184</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45184</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45184</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45184</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45184</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45184</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45184</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45184</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45184</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45184</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45184</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45184</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45184</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45184</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45184</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45184</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45184</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45184</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45184</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45184</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45184</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45184</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45184</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45184</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45184</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45184</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45184</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45184</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45184</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45184</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45184</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45184</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45184</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45184</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45184</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45184</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45184</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45184</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45184</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45184</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45184</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45184</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45184</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45184</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45184</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45184</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45184</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45184</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45184</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45184</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45184</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45184</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45184</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45184</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45184</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45184</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45184</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45184</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45184</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45184</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45184</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45184</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45184</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45184</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45184</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45184</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45184</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45184</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45184</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45184</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45184</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45184</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45184</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45184</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45184</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45184</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45184</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45184</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45184</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45184</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45184</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45184</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45184</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45184</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45184</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45184</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45184</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45184</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45184</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45184</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45184</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45184</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45184</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45184</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45184</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45184</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45184</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45184</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45184</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45184</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45184</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45184</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45184</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45184</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45184</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45184</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45184</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45184</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45184</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45184</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45184</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45184</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45184</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45184</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45184</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45184</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45184</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45184</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45184</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45184</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45184</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45184</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45184</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45184</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45184</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45184</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45184</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45184</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45184</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45184</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45184</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45184</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45184</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45184</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45184</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45184</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45184</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45184</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45184</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45184</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45184</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45184</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45184</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45184</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45184</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45184</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45184</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45184</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45184</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45184</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45184</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45184</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45184</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45184</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45184</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45184</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45184</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45184</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45184</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45184</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45184</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45184</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45184</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45184</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45184</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45184</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45184</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45184</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45184</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45184</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45184</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45184</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45184</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45184</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45184</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45184</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45184</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45184</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45184</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45184</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45184</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45184</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45184</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45184</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45184</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45184</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45184</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45184</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45184</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45184</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45184</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45184</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45184</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45184</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45184</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45184</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45184</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45184</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45184</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45184</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45184</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45184</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45184</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45184</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45184</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45184</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45184</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45184</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45184</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45184</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45184</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45184</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45184</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45184</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45184</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45184</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45184</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45184</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45184</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45184</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45184</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45184</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45184</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45184</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45184</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45184</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45184</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45184</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45184</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45184</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45184</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45184</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45184</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45184</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45184</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45184</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45184</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45184</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45184</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45184</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45184</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45184</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45184</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45184</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45184</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45184</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45184</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45184</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45184</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45184</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45184</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45184</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45184</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45184</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45184</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45184</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45184</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45184</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45184</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45184</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45184</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45184</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45184</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45184</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45184</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45184</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45184</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45184</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45184</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45184</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45184</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45184</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45184</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45184</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45184</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45184</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45184</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45184</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45184</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45184</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45184</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45184</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45184</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45184</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45184</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45184</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45184</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45184</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45184</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45184</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45184</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45184</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45184</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45184</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45184</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45184</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45184</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45184</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45184</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45184</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45184</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45184</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45184</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45184</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45184</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45184</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45184</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45184</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45184</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45184</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45184</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45184</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45184</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45184</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45184</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45184</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45184</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45184</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45184</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45184</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45184</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45184</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45184</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45184</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45184</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45184</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45184</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45184</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45184</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45184</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45184</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45184</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45184</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45184</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45184</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45184</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45184</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45184</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45184</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45184</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45184</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45184</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45184</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45184</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45184</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45184</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45184</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45184</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45184</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45184</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45184</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45184</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45184</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45184</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45184</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45184</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45184</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45184</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45184</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45184</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45184</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45184</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45184</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45184</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45184</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45184</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45184</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45184</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45184</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45184</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45184</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45184</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45184</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45184</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45184</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45184</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45184</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45184</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45184</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45184</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45184</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45184</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45184</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45184</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45184</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45184</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45184</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45184</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45184</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45184</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45184</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45184</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45184</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45184</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45184</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45184</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45184</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45184</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45184</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45184</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45184</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45184</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45184</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45184</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45184</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45184</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45184</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45184</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45184</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45184</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45184</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45184</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45184</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45184</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45184</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45184</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45184</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45184</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45184</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45184</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45184</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45184</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45184</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45184</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45184</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45184</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45184</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45184</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45184</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45184</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45184</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45184</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45184</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45184</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45184</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45184</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45184</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45184</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45184</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45184</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45184</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45184</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45184</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45184</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45184</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45184</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45184</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45184</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45184</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45184</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45184</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45184</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45184</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45184</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45184</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45184</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45184</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45184</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45184</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45184</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45184</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45184</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45184</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45184</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45184</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45184</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45184</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45184</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45184</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45184</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45184</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45184</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45184</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45184</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45184</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45184</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45184</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45184</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45184</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45184</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45184</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45184</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45184</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45184</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45184</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45184</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45184</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45184</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45184</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45184</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45184</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45184</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45184</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45184</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45184</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45184</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45184</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45184</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45184</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45184</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45184</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45184</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45184</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45184</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45184</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45184</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45184</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45184</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45184</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45184</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45184</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45184</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45184</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45184</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45184</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45184</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45184</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45184</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45184</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45184</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45184</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45184</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45184</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45184</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45184</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45184</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45184</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45184</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45184</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45184</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45184</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45184</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45184</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45184</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45184</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45184</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45184</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45184</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45184</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45184</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45184</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45184</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45184</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45184</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45184</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45184</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45184</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45184</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45184</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45184</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45184</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45184</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45184</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45184</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45184</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45184</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45184</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45184</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45184</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45184</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45184</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45184</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45184</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45184</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45184</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45184</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45184</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45184</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45184</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45184</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45184</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45184</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45184</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45184</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45184</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45184</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45184</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45184</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45184</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45184</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45184</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45184</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45184</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45184</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45184</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45184</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45184</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45184</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45184</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45184</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45184</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45184</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45184</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45184</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45184</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45184</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45184</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45184</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45184</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45184</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45184</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45184</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45184</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45184</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45184</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45184</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45184</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45184</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45184</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45184</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45184</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45184</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45184</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45184</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45184</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45184</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45184</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45184</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45184</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45184</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45184</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45184</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45184</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45184</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45184</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45184</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45184</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45184</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45184</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45184</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45184</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45184</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45184</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45184</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45184</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45184</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45184</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45184</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45184</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45184</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45184</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45184</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45184</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45184</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45184</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45184</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45184</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45184</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45184</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45184</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45184</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45184</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45184</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45184</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45184</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45184</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45184</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45184</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45184</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45184</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45184</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45184</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45184</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45184</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45184</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45184</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45184</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45184</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45184</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45184</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45184</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45184</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45184</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45184</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45184</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45184</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45184</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45184</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45184</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45184</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45184</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45184</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45184</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45184</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45184</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45184</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45184</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45184</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45184</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45184</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45184</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45184</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45184</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45184</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45184</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45184</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45184</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45184</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45184</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45184</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45184</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45184</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45184</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45184</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45184</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45184</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45184</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45184</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45184</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45184</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45184</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45184</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45184</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45184</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45184</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45184</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45184</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45184</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45184</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45184</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45184</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45184</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45184</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45184</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45184</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45184</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45184</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45184</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45184</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45184</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45184</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45184</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45184</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45184</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45184</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45184</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45184</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45184</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45184</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45184</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45184</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45184</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45184</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45184</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45184</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45184</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45184</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45184</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45184</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45184</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45184</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45184</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45184</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45184</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45184</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45184</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45184</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45184</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45184</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45184</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45184</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45184</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45184</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45184</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45184</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45184</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45184</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45184</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45184</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45184</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45184</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45184</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45184</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45184</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45184</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45184</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45184</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45184</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45184</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45184</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45184</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45184</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45184</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45184</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45184</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45184</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45184</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45184</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45184</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45184</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45184</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45184</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45184</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45184</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45184</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45184</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45184</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45184</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45184</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45184</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45184</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45184</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45184</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45184</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45184</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45184</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45184</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45184</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45184</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45184</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45184</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45184</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45184</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45184</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45184</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45184</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45184</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45184</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45184</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45184</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45184</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45184</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45184</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45184</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45184</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45184</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45184</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45184</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45184</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45184</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45184</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45184</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45184</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45184</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45184</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45184</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45184</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45184</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45184</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45184</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45184</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45184</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45184</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45184</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45184</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45184</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45184</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45184</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45184</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45184</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45184</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45184</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45184</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45184</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45184</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45184</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45184</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45184</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45184</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45184</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45184</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45184</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45184</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45184</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45184</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45184</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45184</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45184</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45184</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45184</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45184</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45184</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45184</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45184</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45184</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45184</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45184</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45184</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45184</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45184</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45184</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45184</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45184</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45184</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45184</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45184</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45184</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45184</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45184</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45184</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45184</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45184</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45184</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45184</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45184</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45184</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45184</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45184</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45184</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45184</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45184</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45184</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45184</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45184</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45184</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45184</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45184</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45184</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45184</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45184</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45184</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45184</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45184</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45184</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45184</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45184</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45184</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45184</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45184</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45184</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45184</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45184</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45184</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45184</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45184</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45184</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45184</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45184</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45184</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45184</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45184</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45184</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45184</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45184</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45184</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45184</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45184</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45184</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45184</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45184</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45184</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45184</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45184</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45184</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45184</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45184</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45184</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45184</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45184</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45184</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45184</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45184</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45184</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45184</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45184</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45184</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45184</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45184</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45184</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45184</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45184</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45184</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45184</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45184</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45184</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45184</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45184</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45184</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45184</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45184</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45184</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45184</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45184</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45184</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45184</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45184</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45184</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45184</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45184</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45184</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45184</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45184</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45184</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45184</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45184</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45184</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45184</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45184</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45184</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45184</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45184</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45184</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45184</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45184</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45184</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45184</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45184</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45184</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45184</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45184</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45184</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45184</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45184</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45184</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45184</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45184</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45184</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45184</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45184</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45184</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45184</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45184</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45184</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45184</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45184</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45184</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45184</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45184</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45184</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45184</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45184</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45184</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45184</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45184</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45184</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45184</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45184</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45184</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45184</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45184</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45184</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45184</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45184</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45184</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45184</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45184</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45184</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45184</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45184</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45184</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45184</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45184</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45184</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45184</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45184</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45184</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45184</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45184</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45184</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45184</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45184</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45184</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45184</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45184</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45184</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45184</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45184</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45184</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45184</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45184</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45184</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45184</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45184</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45184</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45184</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45184</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45184</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45184</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45184</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45184</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45184</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45184</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45184</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45184</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45184</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45184</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45184</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45184</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45184</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45184</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45184</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45184</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45184</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45184</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45184</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45184</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45184</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45184</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45184</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45184</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45184</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45184</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45184</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45184</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45184</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45184</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45184</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45184</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45184</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45184</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45184</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45184</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45184</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45184</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45184</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45184</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45184</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45184</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45184</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45184</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45184</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45184</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45184</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45184</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45184</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45184</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45184</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45184</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45184</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45184</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45184</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45184</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45184</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45184</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45184</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45184</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45184</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45184</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45184</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45184</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45184</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45184</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45184</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45184</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45184</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45184</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45184</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45184</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45184</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45184</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45184</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45184</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45184</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45184</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45184</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45184</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45184</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45184</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45184</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45184</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45184</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45184</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45184</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45184</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45184</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45184</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45184</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45184</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45184</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45184</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45184</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45184</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45184</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45184</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45184</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45184</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45184</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45184</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45184</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45184</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45184</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45184</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45184</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45184</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45184</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45184</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45184</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45184</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45184</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45184</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45184</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45184</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45184</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45184</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45184</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45184</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45184</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45184</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45184</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45184</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45184</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45184</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45184</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45184</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45184</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45184</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45184</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45184</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45184</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45184</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45184</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45184</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45184</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45184</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45184</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45184</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45184</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45184</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45184</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45184</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45184</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45184</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45184</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45184</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45184</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45184</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45184</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45184</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45184</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45184</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45184</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45184</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45184</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45184</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45184</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45184</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45184</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45184</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45184</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45184</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45184</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45184</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45184</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45184</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45184</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45184</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45184</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45184</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45184</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45184</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45184</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45184</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45184</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45184</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45184</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45184</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45184</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45184</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45184</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45184</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45184</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45184</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45184</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45184</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45184</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45184</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45184</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45184</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45184</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45184</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45184</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45184</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45184</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45184</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45184</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45184</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45184</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45184</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45184</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45184</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45184</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45184</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45184</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45184</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45184</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45184</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45184</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45184</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45184</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45184</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45184</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45184</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45184</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45184</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45184</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45184</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45184</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45184</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45184</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45184</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45184</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45184</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45184</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45184</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45184</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45184</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45184</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45184</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45184</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45184</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45184</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45184</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45184</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45184</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45184</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45184</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45184</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45184</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45184</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45184</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45184</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45184</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45184</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45184</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45184</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45184</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45184</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45184</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45184</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45184</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45184</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45184</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45184</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45184</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45184</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45184</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45184</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45184</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45184</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45184</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45184</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45184</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45184</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45184</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45184</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45184</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45184</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45184</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45184</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45184</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45184</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45184</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45184</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45184</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45184</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45184</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45184</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45184</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45184</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45184</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45184</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45184</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45184</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45184</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45184</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45184</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45184</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45184</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45184</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45184</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45184</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45184</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45184</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45184</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45184</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45184</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45184</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45184</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45184</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45184</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45184</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45184</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45184</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45184</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45184</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45184</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45184</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45184</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45184</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45184</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45184</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45184</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45184</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45184</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45184</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45184</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45184</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45184</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45184</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45184</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45184</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45184</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45184</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45184</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45184</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45184</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45184</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45184</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45184</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45184</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45184</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45184</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45184</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45184</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45184</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45184</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45184</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45184</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45184</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45184</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45184</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45184</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45184</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45184</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45184</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45184</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45184</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45184</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45184</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45184</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45184</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45184</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45184</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45184</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45184</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45184</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45184</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45184</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45184</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45184</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45184</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45184</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45184</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45184</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45184</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45184</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45184</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45184</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45184</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45184</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45184</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45184</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45184</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45184</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45184</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45184</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45184</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45184</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45184</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45184</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45184</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45184</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45184</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45184</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45184</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45184</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45184</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45184</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45184</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45184</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45184</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45184</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45184</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45184</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45184</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45184</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45184</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45184</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45184</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45184</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45184</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45184</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45184</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45184</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45184</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45184</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45184</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45184</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45184</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45184</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45184</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45184</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45184</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45184</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45184</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45184</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45184</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45184</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45184</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45184</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45184</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45184</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45184</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45184</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45184</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45184</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45184</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45184</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45184</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45184</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45184</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45184</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45184</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45184</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45184</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45184</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45184</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45184</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45184</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45184</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45184</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45184</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45184</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45184</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45184</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45184</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45184</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45184</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45184</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45184</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45184</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45184</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45184</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45184</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45184</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45184</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45184</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45184</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45184</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45184</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45184</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45184</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45184</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45184</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45184</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45184</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45184</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45184</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45184</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45184</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45184</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45184</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45184</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45184</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45184</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45184</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45184</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45184</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45184</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45184</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45184</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45184</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45184</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45184</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45184</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45184</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45184</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45184</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45184</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45184</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45184</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45184</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45184</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45184</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45184</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45184</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45184</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45184</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45184</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45184</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45184</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45184</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45184</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45184</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45184</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45184</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45184</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45184</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45184</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45184</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45184</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45184</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45184</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45184</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45184</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45184</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45184</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45184</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45184</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45184</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45184</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45184</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45184</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45184</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45184</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45184</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45184</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45184</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45184</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45184</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45184</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45184</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45184</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45184</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45184</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45184</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45184</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45184</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45184</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45184</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45184</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45184</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45184</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45184</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45184</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45184</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45184</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45184</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45184</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45184</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45184</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45184</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45184</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45184</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45184</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45184</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45184</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45184</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45184</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45184</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45184</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45184</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45184</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45184</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45184</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45184</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45184</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45184</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45184</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45184</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45184</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45184</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45184</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45184</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45184</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45184</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45184</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45184</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45184</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45184</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45184</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45184</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45184</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45184</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45184</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45184</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45184</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45184</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45184</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45184</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45184</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45184</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45184</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45184</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45184</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45184</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45184</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45184</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45184</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45184</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45184</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45184</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45184</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45184</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45184</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45184</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45184</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45184</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45184</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45184</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45184</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45184</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45184</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45184</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45184</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45184</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45184</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45184</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45184</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45184</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45184</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45184</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45184</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45184</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45184</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45184</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45184</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45184</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45184</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45184</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45184</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45184</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45184</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45184</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45184</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45184</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45184</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45184</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45184</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45184</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45184</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45184</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45184</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45184</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45184</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45184</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45184</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45184</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45184</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45184</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45184</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45184</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45184</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45184</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45184</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45184</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45184</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45184</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45184</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45184</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45184</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45184</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45184</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45184</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45184</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45184</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45184</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45184</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45184</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45184</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45184</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45184</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45184</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45184</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45184</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45184</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45184</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45184</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45184</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45184</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45184</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45184</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45184</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45184</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45184</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45184</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45184</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45184</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45184</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45184</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45184</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45184</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45184</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45184</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45184</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45184</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45184</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45184</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45184</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45184</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45184</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45184</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45184</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45184</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45184</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45184</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45184</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45184</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45184</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45184</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45184</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45184</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45184</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45184</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45184</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45184</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45184</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45184</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45184</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45184</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45184</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45184</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45184</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45184</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45184</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45184</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45184</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45184</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45184</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45184</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45184</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45184</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45184</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45184</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45184</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45184</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45184</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45184</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45184</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45184</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45184</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45184</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45184</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45184</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45184</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45184</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45184</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45184</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45184</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45184</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45184</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45184</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45184</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45184</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45184</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45184</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45184</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45184</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45184</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45184</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45184</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45184</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45184</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45184</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45184</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45184</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45184</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45184</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45184</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45184</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45184</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45184</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45184</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45184</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45184</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45184</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45184</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45184</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45184</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45184</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45184</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45184</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45184</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45184</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45184</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45184</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45184</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45184</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45184</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45184</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45184</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45184</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45184</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45184</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45184</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45184</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45184</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45184</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45184</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45184</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45184</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45184</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45184</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45184</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45184</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45184</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45184</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45184</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45184</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45184</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45184</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45184</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45184</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45184</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45184</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45184</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45184</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45184</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45184</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45184</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45184</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45184</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45184</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45184</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45184</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45184</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45184</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45184</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45184</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45184</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45184</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45184</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45184</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45184</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45184</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45184</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45184</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45184</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45184</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45184</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45184</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45184</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45184</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45184</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45184</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45184</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45184</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45184</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45184</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45184</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45184</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45184</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45184</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45184</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45184</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45184</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45184</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45184</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45184</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45184</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45184</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45184</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45184</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45184</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45184</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45184</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45184</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45184</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45184</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45184</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45184</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45184</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45184</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45184</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45184</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45184</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45184</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45184</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45184</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45184</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45184</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45184</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45184</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45184</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45184</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45184</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45184</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45184</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45184</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45184</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45184</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45184</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45184</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45184</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45184</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45184</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45184</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45184</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45184</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45184</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45184</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45184</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45184</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45184</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45184</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45184</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45184</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45184</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45184</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45184</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45184</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45184</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45184</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45184</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45184</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45184</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45184</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45184</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45184</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45184</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45184</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45184</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45184</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45184</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45184</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45184</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45184</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45184</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45184</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45184</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45184</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45184</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45184</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45184</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45184</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45184</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45184</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45184</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45184</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45184</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45184</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45184</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45184</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45184</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45184</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45184</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45184</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45184</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45184</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45184</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45184</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45184</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45184</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45184</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45184</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45184</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45184</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45184</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45184</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45184</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45184</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45184</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45184</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45184</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45184</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45184</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45184</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45184</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45184</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45184</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45184</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45184</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45184</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45184</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45184</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45184</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45184</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45184</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45184</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45184</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45184</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45184</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45184</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45184</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45184</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45184</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45184</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45184</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45184</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45184</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45184</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45184</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45184</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45184</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45184</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45184</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45184</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45184</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45184</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45184</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45184</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45184</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45184</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45184</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45184</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45184</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45184</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45184</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45184</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45184</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45184</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45184</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45184</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45184</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45184</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45184</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45184</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45184</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45184</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45184</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45184</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45184</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45184</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45184</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45184</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45184</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45184</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45184</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45184</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45184</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45184</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45184</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45184</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45184</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45184</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45184</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45184</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45184</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45184</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45184</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45184</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45184</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45184</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45184</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45184</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45184</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45184</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45184</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45184</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45184</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45184</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45184</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45184</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45184</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45184</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45184</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45184</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45184</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45184</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45184</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45184</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45184</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45184</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45184</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45184</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45184</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45184</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45184</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45184</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45184</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45184</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45184</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45184</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45184</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45184</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45184</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45184</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45184</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45184</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45184</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45184</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45184</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45184</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45184</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45184</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45184</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45184</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45184</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45184</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45184</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45184</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45184</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45184</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45184</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45184</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45184</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45184</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45184</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45184</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45184</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45184</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45184</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45184</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45184</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45184</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45184</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45184</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45184</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45184</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45184</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45184</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45184</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45184</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45184</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45184</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45184</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45184</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45184</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45184</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45184</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45184</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45184</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45184</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45184</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45184</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45184</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45184</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45184</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45184</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45184</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45184</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45184</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45184</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45184</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45184</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45184</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45184</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45184</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45184</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45184</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45184</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45184</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45184</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45184</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45184</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45184</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45184</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45184</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45184</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45184</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45184</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45184</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45184</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45184</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45184</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45184</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45184</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45184</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45184</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45184</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45184</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45184</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45184</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45184</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45184</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45184</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45184</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45184</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45184</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45184</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45184</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45184</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45184</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45184</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45184</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45184</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45184</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45184</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45184</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45184</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45184</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45184</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45184</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45184</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45184</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45184</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45184</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45184</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45184</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45184</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45184</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45184</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45184</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45184</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45184</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45184</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45184</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45184</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45184</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45184</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45184</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45184</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45184</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45184</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45184</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45184</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45184</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45184</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45184</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45184</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45184</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45184</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45184</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45184</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45184</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45184</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45184</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45184</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45184</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45184</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45184</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45184</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45184</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45184</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45184</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45184</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45184</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45184</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45184</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45184</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45184</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45184</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45184</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45184</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45184</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45184</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45184</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45184</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45184</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45184</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45184</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45184</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45184</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45184</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45184</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45184</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45184</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45184</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45184</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45184</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45184</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45184</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45184</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45184</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45184</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45184</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45184</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45184</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45184</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45184</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45184</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45184</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45184</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45184</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45184</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45184</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45184</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45184</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45184</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45184</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45184</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45184</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45184</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45184</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45184</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45184</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45184</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45184</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45184</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45184</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45184</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45184</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45184</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45184</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45184</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45184</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45184</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45184</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45184</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45184</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45184</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45184</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45184</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45184</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45184</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45184</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45184</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45184</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45184</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45184</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45184</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45184</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45184</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45184</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45184</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45184</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45184</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45184</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45184</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45184</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45184</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45184</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45184</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45184</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45184</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45184</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45184</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45184</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45184</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45184</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45184</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45184</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45184</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45184</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45184</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45184</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45184</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45184</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45184</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45184</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45184</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45184</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45184</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45184</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45184</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45184</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45184</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45184</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45184</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45184</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45184</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45184</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45184</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45184</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45184</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45184</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45184</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45184</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45184</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45184</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45184</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45184</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45184</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45184</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45184</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45184</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45184</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45184</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45184</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45184</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45184</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45184</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45184</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45184</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45184</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45184</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45184</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45184</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45184</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45184</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45184</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45184</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45184</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45184</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45184</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45184</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45184</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45184</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45184</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45184</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45184</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45184</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45184</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45184</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45184</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45184</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45184</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45184</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45184</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45184</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45184</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45184</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45184</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45184</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45184</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45184</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45184</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45184</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45184</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45184</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45184</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45184</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45184</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45184</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45184</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45184</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45184</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45184</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45184</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45184</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45184</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45184</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45184</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45184</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45184</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45184</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45184</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45184</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45184</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45184</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45184</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45184</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45184</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45184</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45184</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45184</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45184</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45184</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45184</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45184</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45184</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45184</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45184</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45184</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45184</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45184</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45184</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45184</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45184</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45184</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45184</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45184</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45184</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45184</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45184</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45184</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45184</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45184</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45184</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45184</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45184</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45184</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45184</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45184</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45184</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45184</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45184</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45184</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45184</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45184</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45184</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45184</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45184</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45184</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45184</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45184</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45184</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45184</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45184</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45184</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45184</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45184</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45184</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45184</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45184</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45184</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45184</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45184</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45184</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45184</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45184</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45184</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45184</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45184</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45184</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45184</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45184</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45184</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45184</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45184</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45184</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45184</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45184</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45184</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45184</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45184</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45184</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45184</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45184</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45184</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45184</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45184</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45184</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45184</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45184</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45184</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45184</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45184</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45184</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45184</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45184</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45184</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45184</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45184</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45184</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45184</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45184</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45184</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45184</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45184</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45184</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45184</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45184</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45184</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45184</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45184</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45184</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45184</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45184</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45184</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45184</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45184</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45184</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45184</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45184</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45184</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45184</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45184</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45184</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45184</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45184</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45184</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45184</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45184</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45184</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45184</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45184</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45184</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45184</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45184</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45184</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45184</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45184</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45184</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45184</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45184</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45184</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45184</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45184</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45184</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45184</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45184</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45184</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45184</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45184</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45184</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45184</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45184</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45184</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45184</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45184</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45184</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45184</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45184</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45184</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45184</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45184</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45184</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45184</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45184</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45184</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45184</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45184</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45184</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45184</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45184</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45184</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45184</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45184</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45184</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45184</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45184</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45184</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45184</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45184</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45184</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45184</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45184</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45184</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45184</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45184</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45184</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45184</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45184</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45184</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45184</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45184</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45184</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45184</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45184</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45184</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45184</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45184</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45184</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45184</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45184</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45184</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45184</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45184</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45184</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45184</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45184</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45184</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45184</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45184</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45184</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45184</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45184</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45184</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45184</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45184</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45184</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45184</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45184</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45184</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45184</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45184</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45184</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45184</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45184</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45184</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45184</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45184</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45184</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45184</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45184</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45184</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45184</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45184</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45184</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45184</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45184</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45184</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45184</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45184</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45184</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45184</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45184</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45184</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45184</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45184</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45184</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45184</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45184</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45184</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45184</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45184</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45184</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45184</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45184</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45184</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45184</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45184</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45184</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45184</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45184</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45184</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45184</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45184</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45184</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45184</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45184</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45184</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45184</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45184</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45184</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45184</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45184</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45184</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45184</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45184</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45184</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45184</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45184</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45184</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45184</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45184</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45184</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45184</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45184</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45184</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45184</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45184</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45184</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45184</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45184</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45184</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45184</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45184</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45184</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45184</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45184</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45184</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45184</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45184</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45184</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45184</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45184</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45184</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45184</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45184</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45184</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45184</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45184</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45184</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45184</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45184</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45184</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45184</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45184</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45184</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45184</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45184</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45184</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45184</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45184</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45184</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45184</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45184</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45184</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45184</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45184</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45184</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45184</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45184</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45184</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45184</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45184</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45184</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45184</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45184</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45184</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45184</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45184</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45184</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45184</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45184</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45184</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45184</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45184</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45184</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45184</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45184</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45184</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45184</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45184</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45184</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45184</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45184</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45184</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45184</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45184</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45184</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45184</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45184</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45184</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45184</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45184</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45184</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45184</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45184</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45184</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45184</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45184</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45184</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45184</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45184</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45184</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45184</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45184</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45184</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45184</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45184</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45184</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45184</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45184</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45184</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45184</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45184</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45184</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45184</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45184</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45184</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45184</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45184</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45184</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45184</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45184</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45184</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45184</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45184</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45184</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45184</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45184</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45184</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45184</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45184</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45184</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45184</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45184</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45184</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45184</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45184</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45184</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45184</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45184</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45184</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45184</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45184</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45184</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45184</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45184</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45184</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45184</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45184</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45184</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45184</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45184</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45184</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45184</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45184</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45184</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45184</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45184</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45184</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45184</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45184</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45184</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45184</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45184</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45184</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45184</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45184</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45184</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45184</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45184</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45184</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45184</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45184</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45184</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45184</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45184</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45184</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45184</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45184</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45184</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45184</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45184</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45184</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45184</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45184</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45184</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45184</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45184</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45184</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45184</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45184</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45184</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45184</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45184</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45184</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45184</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45184</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45184</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45184</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45184</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45184</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45184</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45184</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45184</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45184</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45184</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45184</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45184</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45184</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45184</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45184</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45184</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45184</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45184</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45184</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45184</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45184</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45184</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45184</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45184</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45184</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45184</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45184</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45184</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45184</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45184</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45184</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45184</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45184</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45184</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45184</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45184</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45184</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45184</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45184</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45184</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45184</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45184</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45184</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45184</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45184</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45184</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45184</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45184</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45184</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45184</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45184</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45184</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45184</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45184</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45184</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45184</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45184</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45184</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45184</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45184</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45184</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45184</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45184</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45184</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45184</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45184</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45184</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45184</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45184</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45184</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45184</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45184</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45184</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45184</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45184</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45184</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45184</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45184</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45184</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45184</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45184</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45184</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45184</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45184</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45184</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45184</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45184</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45184</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45184</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45184</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45184</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45184</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45184</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45184</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45184</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45184</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45184</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45184</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45184</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45184</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45184</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45184</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45184</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45184</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45184</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45184</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45184</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45184</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45184</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45184</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45184</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45184</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45184</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45184</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45184</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45184</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45184</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45184</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45184</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45184</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45184</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45184</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45184</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45184</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45184</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45184</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45184</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45184</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45184</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45184</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45184</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45184</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45184</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45184</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45184</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45184</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45184</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45184</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45184</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45184</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45184</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45184</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45184</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45184</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45184</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45184</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45184</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45184</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45184</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45184</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45184</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45184</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45184</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45184</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45184</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45184</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45184</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45184</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45184</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45184</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45184</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45184</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45184</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45184</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45184</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45184</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45184</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45184</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45184</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45184</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45184</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45184</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45184</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45184</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45184</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45184</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45184</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45184</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45184</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45184</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45184</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45184</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45184</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45184</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45184</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45184</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45184</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45184</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45184</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45184</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45184</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45184</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45184</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45184</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45184</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45184</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45184</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45184</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45184</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45184</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45184</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45184</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45184</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45184</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45184</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45184</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45184</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45184</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45184</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45184</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45184</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45184</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45184</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45184</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45184</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45184</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45184</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45184</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45184</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45184</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45184</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45184</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45184</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45184</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45184</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45184</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45184</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45184</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45184</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45184</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45184</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45184</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45184</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45184</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45184</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45184</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45184</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45184</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45184</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45184</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45184</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45184</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45184</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45184</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45184</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45184</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45184</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45184</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45184</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45184</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45184</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45184</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45184</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45184</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45184</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45184</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45184</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45184</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45184</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45184</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45184</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45184</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45184</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45184</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45184</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45184</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45184</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45184</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45184</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45184</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45184</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45184</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45184</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45184</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45184</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45184</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45184</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45184</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45184</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45184</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45184</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45184</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45184</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45184</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45184</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45184</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45184</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45184</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45184</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45184</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45184</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45184</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45184</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45184</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45184</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45184</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45184</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45184</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45184</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45184</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45184</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45184</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45184</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45184</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45184</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45184</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45184</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45184</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45184</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45184</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45184</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45184</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45184</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45184</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45184</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45184</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45184</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45184</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45184</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45184</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45184</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45184</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45184</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45184</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45184</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45184</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45184</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45184</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45184</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45184</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45184</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45184</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45184</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45184</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45184</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45184</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45184</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45184</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45184</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45184</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45184</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45184</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45184</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45184</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45184</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45184</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45184</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45184</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45184</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45184</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45184</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45184</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45184</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45184</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45184</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45184</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45184</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45184</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45184</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45184</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45184</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45184</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45184</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45184</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45184</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45184</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45184</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45184</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45184</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45184</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45184</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45184</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45184</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45184</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45184</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45184</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45184</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45184</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45184</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45184</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45184</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45184</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45184</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45184</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45184</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45184</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45184</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45184</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45184</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45184</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45184</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45184</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45184</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45184</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45184</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45184</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45184</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45184</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45184</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45184</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45184</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45184</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45184</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45184</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45184</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45184</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45184</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45184</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45184</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45184</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45184</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45184</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45184</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45184</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45184</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45184</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45184</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45184</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45184</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45184</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45184</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45184</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45184</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45184</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45184</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45184</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45184</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45184</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45184</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45184</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45184</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45184</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45184</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45184</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45184</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45184</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45184</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45184</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45184</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45184</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45184</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45184</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45184</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45184</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45184</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45184</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45184</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45184</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45184</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45184</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45184</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45184</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45184</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45184</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45184</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45184</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45184</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45184</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45184</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45184</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45184</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45184</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45184</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45184</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45184</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45184</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45184</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45184</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45184</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45184</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45184</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45184</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45184</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45184</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45184</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45184</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45184</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45184</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45184</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45184</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45184</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45184</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45184</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45184</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45184</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45184</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45184</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45184</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45184</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45184</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45184</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45184</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45184</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45184</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45184</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45184</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45184</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45184</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45184</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45184</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45184</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45184</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45184</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45184</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45184</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45184</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45184</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45184</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45184</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45184</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45184</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45184</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45184</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45184</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45184</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45184</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45184</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45184</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45184</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45184</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45184</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45184</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45184</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45184</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45184</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45184</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45184</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45184</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45184</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45184</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45184</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45184</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45184</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45184</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45184</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45184</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45184</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45184</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45184</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45184</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45184</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45184</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45184</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45184</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45184</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45184</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45184</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45184</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45184</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45184</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45184</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45184</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45184</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45184</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45184</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45184</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45184</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45184</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45184</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45184</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45184</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45184</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45184</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45184</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45184</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45184</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45184</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45184</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45184</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45184</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45184</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45184</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45184</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45184</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45184</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45184</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45184</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45184</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45184</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45184</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45184</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45184</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45184</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45184</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45184</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45184</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45184</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45184</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45184</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45184</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45184</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45184</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45184</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45184</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45184</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45184</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45184</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45184</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45184</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45184</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45184</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45184</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45184</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45184</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45184</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45184</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45184</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45184</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45184</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45184</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45184</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45184</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45184</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45184</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45184</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45184</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45184</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45184</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45184</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45184</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45184</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45184</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45184</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45184</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45184</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45184</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45184</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45184</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45184</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45184</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45184</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45184</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45184</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45184</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45184</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45184</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45184</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45184</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45184</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45184</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45184</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45184</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45184</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45184</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45184</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45184</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45184</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45184</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45184</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45184</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45184</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45184</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45184</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45184</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45184</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45184</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45184</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45184</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45184</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45184</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45184</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45184</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45184</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45184</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45184</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45184</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40983-2023</t>
        </is>
      </c>
      <c r="B10888" s="1" t="n">
        <v>45173</v>
      </c>
      <c r="C10888" s="1" t="n">
        <v>45184</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45184</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45184</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45184</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45184</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c r="A10893" t="inlineStr">
        <is>
          <t>A 42809-2023</t>
        </is>
      </c>
      <c r="B10893" s="1" t="n">
        <v>45182</v>
      </c>
      <c r="C10893" s="1" t="n">
        <v>45184</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2023-09-15T06:03:58Z</dcterms:created>
  <dcterms:modified xmlns:dcterms="http://purl.org/dc/terms/" xmlns:xsi="http://www.w3.org/2001/XMLSchema-instance" xsi:type="dcterms:W3CDTF">2023-09-15T06:04:04Z</dcterms:modified>
</cp:coreProperties>
</file>