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15558-2023</t>
        </is>
      </c>
      <c r="B2" s="1" t="n">
        <v>45020</v>
      </c>
      <c r="C2" s="1" t="n">
        <v>45192</v>
      </c>
      <c r="D2" t="inlineStr">
        <is>
          <t>KRONOBERGS LÄN</t>
        </is>
      </c>
      <c r="E2" t="inlineStr">
        <is>
          <t>VÄXJÖ</t>
        </is>
      </c>
      <c r="F2" t="inlineStr">
        <is>
          <t>Sveaskog</t>
        </is>
      </c>
      <c r="G2" t="n">
        <v>7.7</v>
      </c>
      <c r="H2" t="n">
        <v>5</v>
      </c>
      <c r="I2" t="n">
        <v>2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9</v>
      </c>
      <c r="R2" s="2" t="inlineStr">
        <is>
          <t>Gråtrut
Drillsnäppa
Duvhök
Mindre bastardsvärmare
Sexfläckig bastardsvärmare
Spillkråka
Scharlakansskål
Toppvaxskivling
Vanlig groda</t>
        </is>
      </c>
      <c r="S2">
        <f>HYPERLINK("https://klasma.github.io/Logging_VAXJO/artfynd/A 15558-2023.xlsx", "A 15558-2023")</f>
        <v/>
      </c>
      <c r="T2">
        <f>HYPERLINK("https://klasma.github.io/Logging_VAXJO/kartor/A 15558-2023.png", "A 15558-2023")</f>
        <v/>
      </c>
      <c r="V2">
        <f>HYPERLINK("https://klasma.github.io/Logging_VAXJO/klagomål/A 15558-2023.docx", "A 15558-2023")</f>
        <v/>
      </c>
      <c r="W2">
        <f>HYPERLINK("https://klasma.github.io/Logging_VAXJO/klagomålsmail/A 15558-2023.docx", "A 15558-2023")</f>
        <v/>
      </c>
      <c r="X2">
        <f>HYPERLINK("https://klasma.github.io/Logging_VAXJO/tillsyn/A 15558-2023.docx", "A 15558-2023")</f>
        <v/>
      </c>
      <c r="Y2">
        <f>HYPERLINK("https://klasma.github.io/Logging_VAXJO/tillsynsmail/A 15558-2023.docx", "A 15558-2023")</f>
        <v/>
      </c>
    </row>
    <row r="3" ht="15" customHeight="1">
      <c r="A3" t="inlineStr">
        <is>
          <t>A 58841-2022</t>
        </is>
      </c>
      <c r="B3" s="1" t="n">
        <v>44903</v>
      </c>
      <c r="C3" s="1" t="n">
        <v>45192</v>
      </c>
      <c r="D3" t="inlineStr">
        <is>
          <t>KRONOBERGS LÄN</t>
        </is>
      </c>
      <c r="E3" t="inlineStr">
        <is>
          <t>VÄXJÖ</t>
        </is>
      </c>
      <c r="G3" t="n">
        <v>3.4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Brunpudrad nållav
Vedtrappmossa
Flagellkvastmossa
Gulnål
Västlig hakmossa</t>
        </is>
      </c>
      <c r="S3">
        <f>HYPERLINK("https://klasma.github.io/Logging_VAXJO/artfynd/A 58841-2022.xlsx", "A 58841-2022")</f>
        <v/>
      </c>
      <c r="T3">
        <f>HYPERLINK("https://klasma.github.io/Logging_VAXJO/kartor/A 58841-2022.png", "A 58841-2022")</f>
        <v/>
      </c>
      <c r="V3">
        <f>HYPERLINK("https://klasma.github.io/Logging_VAXJO/klagomål/A 58841-2022.docx", "A 58841-2022")</f>
        <v/>
      </c>
      <c r="W3">
        <f>HYPERLINK("https://klasma.github.io/Logging_VAXJO/klagomålsmail/A 58841-2022.docx", "A 58841-2022")</f>
        <v/>
      </c>
      <c r="X3">
        <f>HYPERLINK("https://klasma.github.io/Logging_VAXJO/tillsyn/A 58841-2022.docx", "A 58841-2022")</f>
        <v/>
      </c>
      <c r="Y3">
        <f>HYPERLINK("https://klasma.github.io/Logging_VAXJO/tillsynsmail/A 58841-2022.docx", "A 58841-2022")</f>
        <v/>
      </c>
    </row>
    <row r="4" ht="15" customHeight="1">
      <c r="A4" t="inlineStr">
        <is>
          <t>A 24339-2023</t>
        </is>
      </c>
      <c r="B4" s="1" t="n">
        <v>45081</v>
      </c>
      <c r="C4" s="1" t="n">
        <v>45192</v>
      </c>
      <c r="D4" t="inlineStr">
        <is>
          <t>KRONOBERGS LÄN</t>
        </is>
      </c>
      <c r="E4" t="inlineStr">
        <is>
          <t>VÄXJÖ</t>
        </is>
      </c>
      <c r="G4" t="n">
        <v>3</v>
      </c>
      <c r="H4" t="n">
        <v>3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Tofsvipa
Spillkråka
Huggorm</t>
        </is>
      </c>
      <c r="S4">
        <f>HYPERLINK("https://klasma.github.io/Logging_VAXJO/artfynd/A 24339-2023.xlsx", "A 24339-2023")</f>
        <v/>
      </c>
      <c r="T4">
        <f>HYPERLINK("https://klasma.github.io/Logging_VAXJO/kartor/A 24339-2023.png", "A 24339-2023")</f>
        <v/>
      </c>
      <c r="V4">
        <f>HYPERLINK("https://klasma.github.io/Logging_VAXJO/klagomål/A 24339-2023.docx", "A 24339-2023")</f>
        <v/>
      </c>
      <c r="W4">
        <f>HYPERLINK("https://klasma.github.io/Logging_VAXJO/klagomålsmail/A 24339-2023.docx", "A 24339-2023")</f>
        <v/>
      </c>
      <c r="X4">
        <f>HYPERLINK("https://klasma.github.io/Logging_VAXJO/tillsyn/A 24339-2023.docx", "A 24339-2023")</f>
        <v/>
      </c>
      <c r="Y4">
        <f>HYPERLINK("https://klasma.github.io/Logging_VAXJO/tillsynsmail/A 24339-2023.docx", "A 24339-2023")</f>
        <v/>
      </c>
    </row>
    <row r="5" ht="15" customHeight="1">
      <c r="A5" t="inlineStr">
        <is>
          <t>A 40960-2018</t>
        </is>
      </c>
      <c r="B5" s="1" t="n">
        <v>43347</v>
      </c>
      <c r="C5" s="1" t="n">
        <v>45192</v>
      </c>
      <c r="D5" t="inlineStr">
        <is>
          <t>KRONOBERGS LÄN</t>
        </is>
      </c>
      <c r="E5" t="inlineStr">
        <is>
          <t>VÄXJÖ</t>
        </is>
      </c>
      <c r="G5" t="n">
        <v>2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Etternässla
Linmåra/småsnärjmåra</t>
        </is>
      </c>
      <c r="S5">
        <f>HYPERLINK("https://klasma.github.io/Logging_VAXJO/artfynd/A 40960-2018.xlsx", "A 40960-2018")</f>
        <v/>
      </c>
      <c r="T5">
        <f>HYPERLINK("https://klasma.github.io/Logging_VAXJO/kartor/A 40960-2018.png", "A 40960-2018")</f>
        <v/>
      </c>
      <c r="V5">
        <f>HYPERLINK("https://klasma.github.io/Logging_VAXJO/klagomål/A 40960-2018.docx", "A 40960-2018")</f>
        <v/>
      </c>
      <c r="W5">
        <f>HYPERLINK("https://klasma.github.io/Logging_VAXJO/klagomålsmail/A 40960-2018.docx", "A 40960-2018")</f>
        <v/>
      </c>
      <c r="X5">
        <f>HYPERLINK("https://klasma.github.io/Logging_VAXJO/tillsyn/A 40960-2018.docx", "A 40960-2018")</f>
        <v/>
      </c>
      <c r="Y5">
        <f>HYPERLINK("https://klasma.github.io/Logging_VAXJO/tillsynsmail/A 40960-2018.docx", "A 40960-2018")</f>
        <v/>
      </c>
    </row>
    <row r="6" ht="15" customHeight="1">
      <c r="A6" t="inlineStr">
        <is>
          <t>A 4723-2019</t>
        </is>
      </c>
      <c r="B6" s="1" t="n">
        <v>43479</v>
      </c>
      <c r="C6" s="1" t="n">
        <v>45192</v>
      </c>
      <c r="D6" t="inlineStr">
        <is>
          <t>KRONOBERGS LÄN</t>
        </is>
      </c>
      <c r="E6" t="inlineStr">
        <is>
          <t>VÄXJÖ</t>
        </is>
      </c>
      <c r="F6" t="inlineStr">
        <is>
          <t>Kommuner</t>
        </is>
      </c>
      <c r="G6" t="n">
        <v>3.7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Hussvala
Spillkråka</t>
        </is>
      </c>
      <c r="S6">
        <f>HYPERLINK("https://klasma.github.io/Logging_VAXJO/artfynd/A 4723-2019.xlsx", "A 4723-2019")</f>
        <v/>
      </c>
      <c r="T6">
        <f>HYPERLINK("https://klasma.github.io/Logging_VAXJO/kartor/A 4723-2019.png", "A 4723-2019")</f>
        <v/>
      </c>
      <c r="V6">
        <f>HYPERLINK("https://klasma.github.io/Logging_VAXJO/klagomål/A 4723-2019.docx", "A 4723-2019")</f>
        <v/>
      </c>
      <c r="W6">
        <f>HYPERLINK("https://klasma.github.io/Logging_VAXJO/klagomålsmail/A 4723-2019.docx", "A 4723-2019")</f>
        <v/>
      </c>
      <c r="X6">
        <f>HYPERLINK("https://klasma.github.io/Logging_VAXJO/tillsyn/A 4723-2019.docx", "A 4723-2019")</f>
        <v/>
      </c>
      <c r="Y6">
        <f>HYPERLINK("https://klasma.github.io/Logging_VAXJO/tillsynsmail/A 4723-2019.docx", "A 4723-2019")</f>
        <v/>
      </c>
    </row>
    <row r="7" ht="15" customHeight="1">
      <c r="A7" t="inlineStr">
        <is>
          <t>A 7555-2019</t>
        </is>
      </c>
      <c r="B7" s="1" t="n">
        <v>43497</v>
      </c>
      <c r="C7" s="1" t="n">
        <v>45192</v>
      </c>
      <c r="D7" t="inlineStr">
        <is>
          <t>KRONOBERGS LÄN</t>
        </is>
      </c>
      <c r="E7" t="inlineStr">
        <is>
          <t>VÄXJÖ</t>
        </is>
      </c>
      <c r="G7" t="n">
        <v>1.4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Talltita</t>
        </is>
      </c>
      <c r="S7">
        <f>HYPERLINK("https://klasma.github.io/Logging_VAXJO/artfynd/A 7555-2019.xlsx", "A 7555-2019")</f>
        <v/>
      </c>
      <c r="T7">
        <f>HYPERLINK("https://klasma.github.io/Logging_VAXJO/kartor/A 7555-2019.png", "A 7555-2019")</f>
        <v/>
      </c>
      <c r="V7">
        <f>HYPERLINK("https://klasma.github.io/Logging_VAXJO/klagomål/A 7555-2019.docx", "A 7555-2019")</f>
        <v/>
      </c>
      <c r="W7">
        <f>HYPERLINK("https://klasma.github.io/Logging_VAXJO/klagomålsmail/A 7555-2019.docx", "A 7555-2019")</f>
        <v/>
      </c>
      <c r="X7">
        <f>HYPERLINK("https://klasma.github.io/Logging_VAXJO/tillsyn/A 7555-2019.docx", "A 7555-2019")</f>
        <v/>
      </c>
      <c r="Y7">
        <f>HYPERLINK("https://klasma.github.io/Logging_VAXJO/tillsynsmail/A 7555-2019.docx", "A 7555-2019")</f>
        <v/>
      </c>
    </row>
    <row r="8" ht="15" customHeight="1">
      <c r="A8" t="inlineStr">
        <is>
          <t>A 37015-2019</t>
        </is>
      </c>
      <c r="B8" s="1" t="n">
        <v>43676</v>
      </c>
      <c r="C8" s="1" t="n">
        <v>45192</v>
      </c>
      <c r="D8" t="inlineStr">
        <is>
          <t>KRONOBERGS LÄN</t>
        </is>
      </c>
      <c r="E8" t="inlineStr">
        <is>
          <t>VÄXJÖ</t>
        </is>
      </c>
      <c r="G8" t="n">
        <v>0.5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Slåttergubbe
Åkerrättika</t>
        </is>
      </c>
      <c r="S8">
        <f>HYPERLINK("https://klasma.github.io/Logging_VAXJO/artfynd/A 37015-2019.xlsx", "A 37015-2019")</f>
        <v/>
      </c>
      <c r="T8">
        <f>HYPERLINK("https://klasma.github.io/Logging_VAXJO/kartor/A 37015-2019.png", "A 37015-2019")</f>
        <v/>
      </c>
      <c r="V8">
        <f>HYPERLINK("https://klasma.github.io/Logging_VAXJO/klagomål/A 37015-2019.docx", "A 37015-2019")</f>
        <v/>
      </c>
      <c r="W8">
        <f>HYPERLINK("https://klasma.github.io/Logging_VAXJO/klagomålsmail/A 37015-2019.docx", "A 37015-2019")</f>
        <v/>
      </c>
      <c r="X8">
        <f>HYPERLINK("https://klasma.github.io/Logging_VAXJO/tillsyn/A 37015-2019.docx", "A 37015-2019")</f>
        <v/>
      </c>
      <c r="Y8">
        <f>HYPERLINK("https://klasma.github.io/Logging_VAXJO/tillsynsmail/A 37015-2019.docx", "A 37015-2019")</f>
        <v/>
      </c>
    </row>
    <row r="9" ht="15" customHeight="1">
      <c r="A9" t="inlineStr">
        <is>
          <t>A 66340-2019</t>
        </is>
      </c>
      <c r="B9" s="1" t="n">
        <v>43808</v>
      </c>
      <c r="C9" s="1" t="n">
        <v>45192</v>
      </c>
      <c r="D9" t="inlineStr">
        <is>
          <t>KRONOBERGS LÄN</t>
        </is>
      </c>
      <c r="E9" t="inlineStr">
        <is>
          <t>VÄXJÖ</t>
        </is>
      </c>
      <c r="G9" t="n">
        <v>1.1</v>
      </c>
      <c r="H9" t="n">
        <v>0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Slåttergubbe
Åkerrättika</t>
        </is>
      </c>
      <c r="S9">
        <f>HYPERLINK("https://klasma.github.io/Logging_VAXJO/artfynd/A 66340-2019.xlsx", "A 66340-2019")</f>
        <v/>
      </c>
      <c r="T9">
        <f>HYPERLINK("https://klasma.github.io/Logging_VAXJO/kartor/A 66340-2019.png", "A 66340-2019")</f>
        <v/>
      </c>
      <c r="V9">
        <f>HYPERLINK("https://klasma.github.io/Logging_VAXJO/klagomål/A 66340-2019.docx", "A 66340-2019")</f>
        <v/>
      </c>
      <c r="W9">
        <f>HYPERLINK("https://klasma.github.io/Logging_VAXJO/klagomålsmail/A 66340-2019.docx", "A 66340-2019")</f>
        <v/>
      </c>
      <c r="X9">
        <f>HYPERLINK("https://klasma.github.io/Logging_VAXJO/tillsyn/A 66340-2019.docx", "A 66340-2019")</f>
        <v/>
      </c>
      <c r="Y9">
        <f>HYPERLINK("https://klasma.github.io/Logging_VAXJO/tillsynsmail/A 66340-2019.docx", "A 66340-2019")</f>
        <v/>
      </c>
    </row>
    <row r="10" ht="15" customHeight="1">
      <c r="A10" t="inlineStr">
        <is>
          <t>A 6379-2021</t>
        </is>
      </c>
      <c r="B10" s="1" t="n">
        <v>44235</v>
      </c>
      <c r="C10" s="1" t="n">
        <v>45192</v>
      </c>
      <c r="D10" t="inlineStr">
        <is>
          <t>KRONOBERGS LÄN</t>
        </is>
      </c>
      <c r="E10" t="inlineStr">
        <is>
          <t>VÄXJÖ</t>
        </is>
      </c>
      <c r="G10" t="n">
        <v>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Blomkålssvamp</t>
        </is>
      </c>
      <c r="S10">
        <f>HYPERLINK("https://klasma.github.io/Logging_VAXJO/artfynd/A 6379-2021.xlsx", "A 6379-2021")</f>
        <v/>
      </c>
      <c r="T10">
        <f>HYPERLINK("https://klasma.github.io/Logging_VAXJO/kartor/A 6379-2021.png", "A 6379-2021")</f>
        <v/>
      </c>
      <c r="V10">
        <f>HYPERLINK("https://klasma.github.io/Logging_VAXJO/klagomål/A 6379-2021.docx", "A 6379-2021")</f>
        <v/>
      </c>
      <c r="W10">
        <f>HYPERLINK("https://klasma.github.io/Logging_VAXJO/klagomålsmail/A 6379-2021.docx", "A 6379-2021")</f>
        <v/>
      </c>
      <c r="X10">
        <f>HYPERLINK("https://klasma.github.io/Logging_VAXJO/tillsyn/A 6379-2021.docx", "A 6379-2021")</f>
        <v/>
      </c>
      <c r="Y10">
        <f>HYPERLINK("https://klasma.github.io/Logging_VAXJO/tillsynsmail/A 6379-2021.docx", "A 6379-2021")</f>
        <v/>
      </c>
    </row>
    <row r="11" ht="15" customHeight="1">
      <c r="A11" t="inlineStr">
        <is>
          <t>A 11648-2021</t>
        </is>
      </c>
      <c r="B11" s="1" t="n">
        <v>44264</v>
      </c>
      <c r="C11" s="1" t="n">
        <v>45192</v>
      </c>
      <c r="D11" t="inlineStr">
        <is>
          <t>KRONOBERGS LÄN</t>
        </is>
      </c>
      <c r="E11" t="inlineStr">
        <is>
          <t>VÄXJÖ</t>
        </is>
      </c>
      <c r="F11" t="inlineStr">
        <is>
          <t>Sveaskog</t>
        </is>
      </c>
      <c r="G11" t="n">
        <v>4.1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1</v>
      </c>
      <c r="O11" t="n">
        <v>2</v>
      </c>
      <c r="P11" t="n">
        <v>1</v>
      </c>
      <c r="Q11" t="n">
        <v>2</v>
      </c>
      <c r="R11" s="2" t="inlineStr">
        <is>
          <t>Pimpinellros
Slåttergubbe</t>
        </is>
      </c>
      <c r="S11">
        <f>HYPERLINK("https://klasma.github.io/Logging_VAXJO/artfynd/A 11648-2021.xlsx", "A 11648-2021")</f>
        <v/>
      </c>
      <c r="T11">
        <f>HYPERLINK("https://klasma.github.io/Logging_VAXJO/kartor/A 11648-2021.png", "A 11648-2021")</f>
        <v/>
      </c>
      <c r="V11">
        <f>HYPERLINK("https://klasma.github.io/Logging_VAXJO/klagomål/A 11648-2021.docx", "A 11648-2021")</f>
        <v/>
      </c>
      <c r="W11">
        <f>HYPERLINK("https://klasma.github.io/Logging_VAXJO/klagomålsmail/A 11648-2021.docx", "A 11648-2021")</f>
        <v/>
      </c>
      <c r="X11">
        <f>HYPERLINK("https://klasma.github.io/Logging_VAXJO/tillsyn/A 11648-2021.docx", "A 11648-2021")</f>
        <v/>
      </c>
      <c r="Y11">
        <f>HYPERLINK("https://klasma.github.io/Logging_VAXJO/tillsynsmail/A 11648-2021.docx", "A 11648-2021")</f>
        <v/>
      </c>
    </row>
    <row r="12" ht="15" customHeight="1">
      <c r="A12" t="inlineStr">
        <is>
          <t>A 58421-2018</t>
        </is>
      </c>
      <c r="B12" s="1" t="n">
        <v>43398</v>
      </c>
      <c r="C12" s="1" t="n">
        <v>45192</v>
      </c>
      <c r="D12" t="inlineStr">
        <is>
          <t>KRONOBERGS LÄN</t>
        </is>
      </c>
      <c r="E12" t="inlineStr">
        <is>
          <t>VÄXJÖ</t>
        </is>
      </c>
      <c r="G12" t="n">
        <v>6.2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Sotlav</t>
        </is>
      </c>
      <c r="S12">
        <f>HYPERLINK("https://klasma.github.io/Logging_VAXJO/artfynd/A 58421-2018.xlsx", "A 58421-2018")</f>
        <v/>
      </c>
      <c r="T12">
        <f>HYPERLINK("https://klasma.github.io/Logging_VAXJO/kartor/A 58421-2018.png", "A 58421-2018")</f>
        <v/>
      </c>
      <c r="V12">
        <f>HYPERLINK("https://klasma.github.io/Logging_VAXJO/klagomål/A 58421-2018.docx", "A 58421-2018")</f>
        <v/>
      </c>
      <c r="W12">
        <f>HYPERLINK("https://klasma.github.io/Logging_VAXJO/klagomålsmail/A 58421-2018.docx", "A 58421-2018")</f>
        <v/>
      </c>
      <c r="X12">
        <f>HYPERLINK("https://klasma.github.io/Logging_VAXJO/tillsyn/A 58421-2018.docx", "A 58421-2018")</f>
        <v/>
      </c>
      <c r="Y12">
        <f>HYPERLINK("https://klasma.github.io/Logging_VAXJO/tillsynsmail/A 58421-2018.docx", "A 58421-2018")</f>
        <v/>
      </c>
    </row>
    <row r="13" ht="15" customHeight="1">
      <c r="A13" t="inlineStr">
        <is>
          <t>A 58429-2018</t>
        </is>
      </c>
      <c r="B13" s="1" t="n">
        <v>43398</v>
      </c>
      <c r="C13" s="1" t="n">
        <v>45192</v>
      </c>
      <c r="D13" t="inlineStr">
        <is>
          <t>KRONOBERGS LÄN</t>
        </is>
      </c>
      <c r="E13" t="inlineStr">
        <is>
          <t>VÄXJÖ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HYPERLINK("https://klasma.github.io/Logging_VAXJO/artfynd/A 58429-2018.xlsx", "A 58429-2018")</f>
        <v/>
      </c>
      <c r="T13">
        <f>HYPERLINK("https://klasma.github.io/Logging_VAXJO/kartor/A 58429-2018.png", "A 58429-2018")</f>
        <v/>
      </c>
      <c r="V13">
        <f>HYPERLINK("https://klasma.github.io/Logging_VAXJO/klagomål/A 58429-2018.docx", "A 58429-2018")</f>
        <v/>
      </c>
      <c r="W13">
        <f>HYPERLINK("https://klasma.github.io/Logging_VAXJO/klagomålsmail/A 58429-2018.docx", "A 58429-2018")</f>
        <v/>
      </c>
      <c r="X13">
        <f>HYPERLINK("https://klasma.github.io/Logging_VAXJO/tillsyn/A 58429-2018.docx", "A 58429-2018")</f>
        <v/>
      </c>
      <c r="Y13">
        <f>HYPERLINK("https://klasma.github.io/Logging_VAXJO/tillsynsmail/A 58429-2018.docx", "A 58429-2018")</f>
        <v/>
      </c>
    </row>
    <row r="14" ht="15" customHeight="1">
      <c r="A14" t="inlineStr">
        <is>
          <t>A 59150-2018</t>
        </is>
      </c>
      <c r="B14" s="1" t="n">
        <v>43417</v>
      </c>
      <c r="C14" s="1" t="n">
        <v>45192</v>
      </c>
      <c r="D14" t="inlineStr">
        <is>
          <t>KRONOBERGS LÄN</t>
        </is>
      </c>
      <c r="E14" t="inlineStr">
        <is>
          <t>VÄXJÖ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HYPERLINK("https://klasma.github.io/Logging_VAXJO/artfynd/A 59150-2018.xlsx", "A 59150-2018")</f>
        <v/>
      </c>
      <c r="T14">
        <f>HYPERLINK("https://klasma.github.io/Logging_VAXJO/kartor/A 59150-2018.png", "A 59150-2018")</f>
        <v/>
      </c>
      <c r="V14">
        <f>HYPERLINK("https://klasma.github.io/Logging_VAXJO/klagomål/A 59150-2018.docx", "A 59150-2018")</f>
        <v/>
      </c>
      <c r="W14">
        <f>HYPERLINK("https://klasma.github.io/Logging_VAXJO/klagomålsmail/A 59150-2018.docx", "A 59150-2018")</f>
        <v/>
      </c>
      <c r="X14">
        <f>HYPERLINK("https://klasma.github.io/Logging_VAXJO/tillsyn/A 59150-2018.docx", "A 59150-2018")</f>
        <v/>
      </c>
      <c r="Y14">
        <f>HYPERLINK("https://klasma.github.io/Logging_VAXJO/tillsynsmail/A 59150-2018.docx", "A 59150-2018")</f>
        <v/>
      </c>
    </row>
    <row r="15" ht="15" customHeight="1">
      <c r="A15" t="inlineStr">
        <is>
          <t>A 68145-2018</t>
        </is>
      </c>
      <c r="B15" s="1" t="n">
        <v>43437</v>
      </c>
      <c r="C15" s="1" t="n">
        <v>45192</v>
      </c>
      <c r="D15" t="inlineStr">
        <is>
          <t>KRONOBERGS LÄN</t>
        </is>
      </c>
      <c r="E15" t="inlineStr">
        <is>
          <t>VÄXJÖ</t>
        </is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HYPERLINK("https://klasma.github.io/Logging_VAXJO/artfynd/A 68145-2018.xlsx", "A 68145-2018")</f>
        <v/>
      </c>
      <c r="T15">
        <f>HYPERLINK("https://klasma.github.io/Logging_VAXJO/kartor/A 68145-2018.png", "A 68145-2018")</f>
        <v/>
      </c>
      <c r="V15">
        <f>HYPERLINK("https://klasma.github.io/Logging_VAXJO/klagomål/A 68145-2018.docx", "A 68145-2018")</f>
        <v/>
      </c>
      <c r="W15">
        <f>HYPERLINK("https://klasma.github.io/Logging_VAXJO/klagomålsmail/A 68145-2018.docx", "A 68145-2018")</f>
        <v/>
      </c>
      <c r="X15">
        <f>HYPERLINK("https://klasma.github.io/Logging_VAXJO/tillsyn/A 68145-2018.docx", "A 68145-2018")</f>
        <v/>
      </c>
      <c r="Y15">
        <f>HYPERLINK("https://klasma.github.io/Logging_VAXJO/tillsynsmail/A 68145-2018.docx", "A 68145-2018")</f>
        <v/>
      </c>
    </row>
    <row r="16" ht="15" customHeight="1">
      <c r="A16" t="inlineStr">
        <is>
          <t>A 69561-2018</t>
        </is>
      </c>
      <c r="B16" s="1" t="n">
        <v>43446</v>
      </c>
      <c r="C16" s="1" t="n">
        <v>45192</v>
      </c>
      <c r="D16" t="inlineStr">
        <is>
          <t>KRONOBERGS LÄN</t>
        </is>
      </c>
      <c r="E16" t="inlineStr">
        <is>
          <t>VÄXJÖ</t>
        </is>
      </c>
      <c r="F16" t="inlineStr">
        <is>
          <t>Sveaskog</t>
        </is>
      </c>
      <c r="G16" t="n">
        <v>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HYPERLINK("https://klasma.github.io/Logging_VAXJO/artfynd/A 69561-2018.xlsx", "A 69561-2018")</f>
        <v/>
      </c>
      <c r="T16">
        <f>HYPERLINK("https://klasma.github.io/Logging_VAXJO/kartor/A 69561-2018.png", "A 69561-2018")</f>
        <v/>
      </c>
      <c r="V16">
        <f>HYPERLINK("https://klasma.github.io/Logging_VAXJO/klagomål/A 69561-2018.docx", "A 69561-2018")</f>
        <v/>
      </c>
      <c r="W16">
        <f>HYPERLINK("https://klasma.github.io/Logging_VAXJO/klagomålsmail/A 69561-2018.docx", "A 69561-2018")</f>
        <v/>
      </c>
      <c r="X16">
        <f>HYPERLINK("https://klasma.github.io/Logging_VAXJO/tillsyn/A 69561-2018.docx", "A 69561-2018")</f>
        <v/>
      </c>
      <c r="Y16">
        <f>HYPERLINK("https://klasma.github.io/Logging_VAXJO/tillsynsmail/A 69561-2018.docx", "A 69561-2018")</f>
        <v/>
      </c>
    </row>
    <row r="17" ht="15" customHeight="1">
      <c r="A17" t="inlineStr">
        <is>
          <t>A 32517-2019</t>
        </is>
      </c>
      <c r="B17" s="1" t="n">
        <v>43646</v>
      </c>
      <c r="C17" s="1" t="n">
        <v>45192</v>
      </c>
      <c r="D17" t="inlineStr">
        <is>
          <t>KRONOBERGS LÄN</t>
        </is>
      </c>
      <c r="E17" t="inlineStr">
        <is>
          <t>VÄXJÖ</t>
        </is>
      </c>
      <c r="G17" t="n">
        <v>0.9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HYPERLINK("https://klasma.github.io/Logging_VAXJO/artfynd/A 32517-2019.xlsx", "A 32517-2019")</f>
        <v/>
      </c>
      <c r="T17">
        <f>HYPERLINK("https://klasma.github.io/Logging_VAXJO/kartor/A 32517-2019.png", "A 32517-2019")</f>
        <v/>
      </c>
      <c r="V17">
        <f>HYPERLINK("https://klasma.github.io/Logging_VAXJO/klagomål/A 32517-2019.docx", "A 32517-2019")</f>
        <v/>
      </c>
      <c r="W17">
        <f>HYPERLINK("https://klasma.github.io/Logging_VAXJO/klagomålsmail/A 32517-2019.docx", "A 32517-2019")</f>
        <v/>
      </c>
      <c r="X17">
        <f>HYPERLINK("https://klasma.github.io/Logging_VAXJO/tillsyn/A 32517-2019.docx", "A 32517-2019")</f>
        <v/>
      </c>
      <c r="Y17">
        <f>HYPERLINK("https://klasma.github.io/Logging_VAXJO/tillsynsmail/A 32517-2019.docx", "A 32517-2019")</f>
        <v/>
      </c>
    </row>
    <row r="18" ht="15" customHeight="1">
      <c r="A18" t="inlineStr">
        <is>
          <t>A 41158-2019</t>
        </is>
      </c>
      <c r="B18" s="1" t="n">
        <v>43698</v>
      </c>
      <c r="C18" s="1" t="n">
        <v>45192</v>
      </c>
      <c r="D18" t="inlineStr">
        <is>
          <t>KRONOBERGS LÄN</t>
        </is>
      </c>
      <c r="E18" t="inlineStr">
        <is>
          <t>VÄXJÖ</t>
        </is>
      </c>
      <c r="G18" t="n">
        <v>6.5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HYPERLINK("https://klasma.github.io/Logging_VAXJO/artfynd/A 41158-2019.xlsx", "A 41158-2019")</f>
        <v/>
      </c>
      <c r="T18">
        <f>HYPERLINK("https://klasma.github.io/Logging_VAXJO/kartor/A 41158-2019.png", "A 41158-2019")</f>
        <v/>
      </c>
      <c r="U18">
        <f>HYPERLINK("https://klasma.github.io/Logging_VAXJO/knärot/A 41158-2019.png", "A 41158-2019")</f>
        <v/>
      </c>
      <c r="V18">
        <f>HYPERLINK("https://klasma.github.io/Logging_VAXJO/klagomål/A 41158-2019.docx", "A 41158-2019")</f>
        <v/>
      </c>
      <c r="W18">
        <f>HYPERLINK("https://klasma.github.io/Logging_VAXJO/klagomålsmail/A 41158-2019.docx", "A 41158-2019")</f>
        <v/>
      </c>
      <c r="X18">
        <f>HYPERLINK("https://klasma.github.io/Logging_VAXJO/tillsyn/A 41158-2019.docx", "A 41158-2019")</f>
        <v/>
      </c>
      <c r="Y18">
        <f>HYPERLINK("https://klasma.github.io/Logging_VAXJO/tillsynsmail/A 41158-2019.docx", "A 41158-2019")</f>
        <v/>
      </c>
    </row>
    <row r="19" ht="15" customHeight="1">
      <c r="A19" t="inlineStr">
        <is>
          <t>A 62695-2020</t>
        </is>
      </c>
      <c r="B19" s="1" t="n">
        <v>44161</v>
      </c>
      <c r="C19" s="1" t="n">
        <v>45192</v>
      </c>
      <c r="D19" t="inlineStr">
        <is>
          <t>KRONOBERGS LÄN</t>
        </is>
      </c>
      <c r="E19" t="inlineStr">
        <is>
          <t>VÄXJÖ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HYPERLINK("https://klasma.github.io/Logging_VAXJO/artfynd/A 62695-2020.xlsx", "A 62695-2020")</f>
        <v/>
      </c>
      <c r="T19">
        <f>HYPERLINK("https://klasma.github.io/Logging_VAXJO/kartor/A 62695-2020.png", "A 62695-2020")</f>
        <v/>
      </c>
      <c r="V19">
        <f>HYPERLINK("https://klasma.github.io/Logging_VAXJO/klagomål/A 62695-2020.docx", "A 62695-2020")</f>
        <v/>
      </c>
      <c r="W19">
        <f>HYPERLINK("https://klasma.github.io/Logging_VAXJO/klagomålsmail/A 62695-2020.docx", "A 62695-2020")</f>
        <v/>
      </c>
      <c r="X19">
        <f>HYPERLINK("https://klasma.github.io/Logging_VAXJO/tillsyn/A 62695-2020.docx", "A 62695-2020")</f>
        <v/>
      </c>
      <c r="Y19">
        <f>HYPERLINK("https://klasma.github.io/Logging_VAXJO/tillsynsmail/A 62695-2020.docx", "A 62695-2020")</f>
        <v/>
      </c>
    </row>
    <row r="20" ht="15" customHeight="1">
      <c r="A20" t="inlineStr">
        <is>
          <t>A 69178-2020</t>
        </is>
      </c>
      <c r="B20" s="1" t="n">
        <v>44189</v>
      </c>
      <c r="C20" s="1" t="n">
        <v>45192</v>
      </c>
      <c r="D20" t="inlineStr">
        <is>
          <t>KRONOBERGS LÄN</t>
        </is>
      </c>
      <c r="E20" t="inlineStr">
        <is>
          <t>VÄXJÖ</t>
        </is>
      </c>
      <c r="G20" t="n">
        <v>1.1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Sävsparv</t>
        </is>
      </c>
      <c r="S20">
        <f>HYPERLINK("https://klasma.github.io/Logging_VAXJO/artfynd/A 69178-2020.xlsx", "A 69178-2020")</f>
        <v/>
      </c>
      <c r="T20">
        <f>HYPERLINK("https://klasma.github.io/Logging_VAXJO/kartor/A 69178-2020.png", "A 69178-2020")</f>
        <v/>
      </c>
      <c r="V20">
        <f>HYPERLINK("https://klasma.github.io/Logging_VAXJO/klagomål/A 69178-2020.docx", "A 69178-2020")</f>
        <v/>
      </c>
      <c r="W20">
        <f>HYPERLINK("https://klasma.github.io/Logging_VAXJO/klagomålsmail/A 69178-2020.docx", "A 69178-2020")</f>
        <v/>
      </c>
      <c r="X20">
        <f>HYPERLINK("https://klasma.github.io/Logging_VAXJO/tillsyn/A 69178-2020.docx", "A 69178-2020")</f>
        <v/>
      </c>
      <c r="Y20">
        <f>HYPERLINK("https://klasma.github.io/Logging_VAXJO/tillsynsmail/A 69178-2020.docx", "A 69178-2020")</f>
        <v/>
      </c>
    </row>
    <row r="21" ht="15" customHeight="1">
      <c r="A21" t="inlineStr">
        <is>
          <t>A 5364-2021</t>
        </is>
      </c>
      <c r="B21" s="1" t="n">
        <v>44229</v>
      </c>
      <c r="C21" s="1" t="n">
        <v>45192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Grönpyrola</t>
        </is>
      </c>
      <c r="S21">
        <f>HYPERLINK("https://klasma.github.io/Logging_VAXJO/artfynd/A 5364-2021.xlsx", "A 5364-2021")</f>
        <v/>
      </c>
      <c r="T21">
        <f>HYPERLINK("https://klasma.github.io/Logging_VAXJO/kartor/A 5364-2021.png", "A 5364-2021")</f>
        <v/>
      </c>
      <c r="V21">
        <f>HYPERLINK("https://klasma.github.io/Logging_VAXJO/klagomål/A 5364-2021.docx", "A 5364-2021")</f>
        <v/>
      </c>
      <c r="W21">
        <f>HYPERLINK("https://klasma.github.io/Logging_VAXJO/klagomålsmail/A 5364-2021.docx", "A 5364-2021")</f>
        <v/>
      </c>
      <c r="X21">
        <f>HYPERLINK("https://klasma.github.io/Logging_VAXJO/tillsyn/A 5364-2021.docx", "A 5364-2021")</f>
        <v/>
      </c>
      <c r="Y21">
        <f>HYPERLINK("https://klasma.github.io/Logging_VAXJO/tillsynsmail/A 5364-2021.docx", "A 5364-2021")</f>
        <v/>
      </c>
    </row>
    <row r="22" ht="15" customHeight="1">
      <c r="A22" t="inlineStr">
        <is>
          <t>A 21191-2021</t>
        </is>
      </c>
      <c r="B22" s="1" t="n">
        <v>44320</v>
      </c>
      <c r="C22" s="1" t="n">
        <v>45192</v>
      </c>
      <c r="D22" t="inlineStr">
        <is>
          <t>KRONOBERGS LÄN</t>
        </is>
      </c>
      <c r="E22" t="inlineStr">
        <is>
          <t>VÄXJÖ</t>
        </is>
      </c>
      <c r="G22" t="n">
        <v>3.6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HYPERLINK("https://klasma.github.io/Logging_VAXJO/artfynd/A 21191-2021.xlsx", "A 21191-2021")</f>
        <v/>
      </c>
      <c r="T22">
        <f>HYPERLINK("https://klasma.github.io/Logging_VAXJO/kartor/A 21191-2021.png", "A 21191-2021")</f>
        <v/>
      </c>
      <c r="U22">
        <f>HYPERLINK("https://klasma.github.io/Logging_VAXJO/knärot/A 21191-2021.png", "A 21191-2021")</f>
        <v/>
      </c>
      <c r="V22">
        <f>HYPERLINK("https://klasma.github.io/Logging_VAXJO/klagomål/A 21191-2021.docx", "A 21191-2021")</f>
        <v/>
      </c>
      <c r="W22">
        <f>HYPERLINK("https://klasma.github.io/Logging_VAXJO/klagomålsmail/A 21191-2021.docx", "A 21191-2021")</f>
        <v/>
      </c>
      <c r="X22">
        <f>HYPERLINK("https://klasma.github.io/Logging_VAXJO/tillsyn/A 21191-2021.docx", "A 21191-2021")</f>
        <v/>
      </c>
      <c r="Y22">
        <f>HYPERLINK("https://klasma.github.io/Logging_VAXJO/tillsynsmail/A 21191-2021.docx", "A 21191-2021")</f>
        <v/>
      </c>
    </row>
    <row r="23" ht="15" customHeight="1">
      <c r="A23" t="inlineStr">
        <is>
          <t>A 35815-2021</t>
        </is>
      </c>
      <c r="B23" s="1" t="n">
        <v>44386</v>
      </c>
      <c r="C23" s="1" t="n">
        <v>45192</v>
      </c>
      <c r="D23" t="inlineStr">
        <is>
          <t>KRONOBERGS LÄN</t>
        </is>
      </c>
      <c r="E23" t="inlineStr">
        <is>
          <t>VÄXJÖ</t>
        </is>
      </c>
      <c r="G23" t="n">
        <v>2.7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HYPERLINK("https://klasma.github.io/Logging_VAXJO/artfynd/A 35815-2021.xlsx", "A 35815-2021")</f>
        <v/>
      </c>
      <c r="T23">
        <f>HYPERLINK("https://klasma.github.io/Logging_VAXJO/kartor/A 35815-2021.png", "A 35815-2021")</f>
        <v/>
      </c>
      <c r="V23">
        <f>HYPERLINK("https://klasma.github.io/Logging_VAXJO/klagomål/A 35815-2021.docx", "A 35815-2021")</f>
        <v/>
      </c>
      <c r="W23">
        <f>HYPERLINK("https://klasma.github.io/Logging_VAXJO/klagomålsmail/A 35815-2021.docx", "A 35815-2021")</f>
        <v/>
      </c>
      <c r="X23">
        <f>HYPERLINK("https://klasma.github.io/Logging_VAXJO/tillsyn/A 35815-2021.docx", "A 35815-2021")</f>
        <v/>
      </c>
      <c r="Y23">
        <f>HYPERLINK("https://klasma.github.io/Logging_VAXJO/tillsynsmail/A 35815-2021.docx", "A 35815-2021")</f>
        <v/>
      </c>
    </row>
    <row r="24" ht="15" customHeight="1">
      <c r="A24" t="inlineStr">
        <is>
          <t>A 69689-2021</t>
        </is>
      </c>
      <c r="B24" s="1" t="n">
        <v>44532</v>
      </c>
      <c r="C24" s="1" t="n">
        <v>45192</v>
      </c>
      <c r="D24" t="inlineStr">
        <is>
          <t>KRONOBERGS LÄN</t>
        </is>
      </c>
      <c r="E24" t="inlineStr">
        <is>
          <t>VÄXJÖ</t>
        </is>
      </c>
      <c r="F24" t="inlineStr">
        <is>
          <t>Övriga statliga verk och myndigheter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Hasselmus</t>
        </is>
      </c>
      <c r="S24">
        <f>HYPERLINK("https://klasma.github.io/Logging_VAXJO/artfynd/A 69689-2021.xlsx", "A 69689-2021")</f>
        <v/>
      </c>
      <c r="T24">
        <f>HYPERLINK("https://klasma.github.io/Logging_VAXJO/kartor/A 69689-2021.png", "A 69689-2021")</f>
        <v/>
      </c>
      <c r="V24">
        <f>HYPERLINK("https://klasma.github.io/Logging_VAXJO/klagomål/A 69689-2021.docx", "A 69689-2021")</f>
        <v/>
      </c>
      <c r="W24">
        <f>HYPERLINK("https://klasma.github.io/Logging_VAXJO/klagomålsmail/A 69689-2021.docx", "A 69689-2021")</f>
        <v/>
      </c>
      <c r="X24">
        <f>HYPERLINK("https://klasma.github.io/Logging_VAXJO/tillsyn/A 69689-2021.docx", "A 69689-2021")</f>
        <v/>
      </c>
      <c r="Y24">
        <f>HYPERLINK("https://klasma.github.io/Logging_VAXJO/tillsynsmail/A 69689-2021.docx", "A 69689-2021")</f>
        <v/>
      </c>
    </row>
    <row r="25" ht="15" customHeight="1">
      <c r="A25" t="inlineStr">
        <is>
          <t>A 16796-2022</t>
        </is>
      </c>
      <c r="B25" s="1" t="n">
        <v>44673</v>
      </c>
      <c r="C25" s="1" t="n">
        <v>45192</v>
      </c>
      <c r="D25" t="inlineStr">
        <is>
          <t>KRONOBERGS LÄN</t>
        </is>
      </c>
      <c r="E25" t="inlineStr">
        <is>
          <t>VÄXJÖ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HYPERLINK("https://klasma.github.io/Logging_VAXJO/artfynd/A 16796-2022.xlsx", "A 16796-2022")</f>
        <v/>
      </c>
      <c r="T25">
        <f>HYPERLINK("https://klasma.github.io/Logging_VAXJO/kartor/A 16796-2022.png", "A 16796-2022")</f>
        <v/>
      </c>
      <c r="V25">
        <f>HYPERLINK("https://klasma.github.io/Logging_VAXJO/klagomål/A 16796-2022.docx", "A 16796-2022")</f>
        <v/>
      </c>
      <c r="W25">
        <f>HYPERLINK("https://klasma.github.io/Logging_VAXJO/klagomålsmail/A 16796-2022.docx", "A 16796-2022")</f>
        <v/>
      </c>
      <c r="X25">
        <f>HYPERLINK("https://klasma.github.io/Logging_VAXJO/tillsyn/A 16796-2022.docx", "A 16796-2022")</f>
        <v/>
      </c>
      <c r="Y25">
        <f>HYPERLINK("https://klasma.github.io/Logging_VAXJO/tillsynsmail/A 16796-2022.docx", "A 16796-2022")</f>
        <v/>
      </c>
    </row>
    <row r="26" ht="15" customHeight="1">
      <c r="A26" t="inlineStr">
        <is>
          <t>A 486-2023</t>
        </is>
      </c>
      <c r="B26" s="1" t="n">
        <v>44930</v>
      </c>
      <c r="C26" s="1" t="n">
        <v>45192</v>
      </c>
      <c r="D26" t="inlineStr">
        <is>
          <t>KRONOBERGS LÄN</t>
        </is>
      </c>
      <c r="E26" t="inlineStr">
        <is>
          <t>VÄXJÖ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HYPERLINK("https://klasma.github.io/Logging_VAXJO/artfynd/A 486-2023.xlsx", "A 486-2023")</f>
        <v/>
      </c>
      <c r="T26">
        <f>HYPERLINK("https://klasma.github.io/Logging_VAXJO/kartor/A 486-2023.png", "A 486-2023")</f>
        <v/>
      </c>
      <c r="V26">
        <f>HYPERLINK("https://klasma.github.io/Logging_VAXJO/klagomål/A 486-2023.docx", "A 486-2023")</f>
        <v/>
      </c>
      <c r="W26">
        <f>HYPERLINK("https://klasma.github.io/Logging_VAXJO/klagomålsmail/A 486-2023.docx", "A 486-2023")</f>
        <v/>
      </c>
      <c r="X26">
        <f>HYPERLINK("https://klasma.github.io/Logging_VAXJO/tillsyn/A 486-2023.docx", "A 486-2023")</f>
        <v/>
      </c>
      <c r="Y26">
        <f>HYPERLINK("https://klasma.github.io/Logging_VAXJO/tillsynsmail/A 486-2023.docx", "A 486-2023")</f>
        <v/>
      </c>
    </row>
    <row r="27" ht="15" customHeight="1">
      <c r="A27" t="inlineStr">
        <is>
          <t>A 31667-2023</t>
        </is>
      </c>
      <c r="B27" s="1" t="n">
        <v>45098</v>
      </c>
      <c r="C27" s="1" t="n">
        <v>45192</v>
      </c>
      <c r="D27" t="inlineStr">
        <is>
          <t>KRONOBERGS LÄN</t>
        </is>
      </c>
      <c r="E27" t="inlineStr">
        <is>
          <t>VÄXJÖ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HYPERLINK("https://klasma.github.io/Logging_VAXJO/artfynd/A 31667-2023.xlsx", "A 31667-2023")</f>
        <v/>
      </c>
      <c r="T27">
        <f>HYPERLINK("https://klasma.github.io/Logging_VAXJO/kartor/A 31667-2023.png", "A 31667-2023")</f>
        <v/>
      </c>
      <c r="V27">
        <f>HYPERLINK("https://klasma.github.io/Logging_VAXJO/klagomål/A 31667-2023.docx", "A 31667-2023")</f>
        <v/>
      </c>
      <c r="W27">
        <f>HYPERLINK("https://klasma.github.io/Logging_VAXJO/klagomålsmail/A 31667-2023.docx", "A 31667-2023")</f>
        <v/>
      </c>
      <c r="X27">
        <f>HYPERLINK("https://klasma.github.io/Logging_VAXJO/tillsyn/A 31667-2023.docx", "A 31667-2023")</f>
        <v/>
      </c>
      <c r="Y27">
        <f>HYPERLINK("https://klasma.github.io/Logging_VAXJO/tillsynsmail/A 31667-2023.docx", "A 31667-2023")</f>
        <v/>
      </c>
    </row>
    <row r="28" ht="15" customHeight="1">
      <c r="A28" t="inlineStr">
        <is>
          <t>A 35788-2018</t>
        </is>
      </c>
      <c r="B28" s="1" t="n">
        <v>43326</v>
      </c>
      <c r="C28" s="1" t="n">
        <v>45192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36558-2018</t>
        </is>
      </c>
      <c r="B29" s="1" t="n">
        <v>43329</v>
      </c>
      <c r="C29" s="1" t="n">
        <v>45192</v>
      </c>
      <c r="D29" t="inlineStr">
        <is>
          <t>KRONOBERGS LÄN</t>
        </is>
      </c>
      <c r="E29" t="inlineStr">
        <is>
          <t>VÄXJÖ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36657-2018</t>
        </is>
      </c>
      <c r="B30" s="1" t="n">
        <v>43331</v>
      </c>
      <c r="C30" s="1" t="n">
        <v>45192</v>
      </c>
      <c r="D30" t="inlineStr">
        <is>
          <t>KRONOBERGS LÄN</t>
        </is>
      </c>
      <c r="E30" t="inlineStr">
        <is>
          <t>VÄXJÖ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36658-2018</t>
        </is>
      </c>
      <c r="B31" s="1" t="n">
        <v>43331</v>
      </c>
      <c r="C31" s="1" t="n">
        <v>45192</v>
      </c>
      <c r="D31" t="inlineStr">
        <is>
          <t>KRONOBERGS LÄN</t>
        </is>
      </c>
      <c r="E31" t="inlineStr">
        <is>
          <t>VÄXJÖ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36656-2018</t>
        </is>
      </c>
      <c r="B32" s="1" t="n">
        <v>43331</v>
      </c>
      <c r="C32" s="1" t="n">
        <v>45192</v>
      </c>
      <c r="D32" t="inlineStr">
        <is>
          <t>KRONOBERGS LÄN</t>
        </is>
      </c>
      <c r="E32" t="inlineStr">
        <is>
          <t>VÄXJÖ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36857-2018</t>
        </is>
      </c>
      <c r="B33" s="1" t="n">
        <v>43332</v>
      </c>
      <c r="C33" s="1" t="n">
        <v>45192</v>
      </c>
      <c r="D33" t="inlineStr">
        <is>
          <t>KRONOBERGS LÄN</t>
        </is>
      </c>
      <c r="E33" t="inlineStr">
        <is>
          <t>VÄXJÖ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36862-2018</t>
        </is>
      </c>
      <c r="B34" s="1" t="n">
        <v>43332</v>
      </c>
      <c r="C34" s="1" t="n">
        <v>45192</v>
      </c>
      <c r="D34" t="inlineStr">
        <is>
          <t>KRONOBERGS LÄN</t>
        </is>
      </c>
      <c r="E34" t="inlineStr">
        <is>
          <t>VÄXJÖ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38110-2018</t>
        </is>
      </c>
      <c r="B35" s="1" t="n">
        <v>43336</v>
      </c>
      <c r="C35" s="1" t="n">
        <v>45192</v>
      </c>
      <c r="D35" t="inlineStr">
        <is>
          <t>KRONOBERGS LÄN</t>
        </is>
      </c>
      <c r="E35" t="inlineStr">
        <is>
          <t>VÄXJÖ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38148-2018</t>
        </is>
      </c>
      <c r="B36" s="1" t="n">
        <v>43336</v>
      </c>
      <c r="C36" s="1" t="n">
        <v>45192</v>
      </c>
      <c r="D36" t="inlineStr">
        <is>
          <t>KRONOBERGS LÄN</t>
        </is>
      </c>
      <c r="E36" t="inlineStr">
        <is>
          <t>VÄXJÖ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38385-2018</t>
        </is>
      </c>
      <c r="B37" s="1" t="n">
        <v>43339</v>
      </c>
      <c r="C37" s="1" t="n">
        <v>45192</v>
      </c>
      <c r="D37" t="inlineStr">
        <is>
          <t>KRONOBERGS LÄN</t>
        </is>
      </c>
      <c r="E37" t="inlineStr">
        <is>
          <t>VÄXJÖ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38971-2018</t>
        </is>
      </c>
      <c r="B38" s="1" t="n">
        <v>43340</v>
      </c>
      <c r="C38" s="1" t="n">
        <v>45192</v>
      </c>
      <c r="D38" t="inlineStr">
        <is>
          <t>KRONOBERGS LÄN</t>
        </is>
      </c>
      <c r="E38" t="inlineStr">
        <is>
          <t>VÄXJÖ</t>
        </is>
      </c>
      <c r="F38" t="inlineStr">
        <is>
          <t>Kyrkan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39544-2018</t>
        </is>
      </c>
      <c r="B39" s="1" t="n">
        <v>43340</v>
      </c>
      <c r="C39" s="1" t="n">
        <v>45192</v>
      </c>
      <c r="D39" t="inlineStr">
        <is>
          <t>KRONOBERGS LÄN</t>
        </is>
      </c>
      <c r="E39" t="inlineStr">
        <is>
          <t>VÄXJÖ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39434-2018</t>
        </is>
      </c>
      <c r="B40" s="1" t="n">
        <v>43341</v>
      </c>
      <c r="C40" s="1" t="n">
        <v>45192</v>
      </c>
      <c r="D40" t="inlineStr">
        <is>
          <t>KRONOBERGS LÄN</t>
        </is>
      </c>
      <c r="E40" t="inlineStr">
        <is>
          <t>VÄXJÖ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39432-2018</t>
        </is>
      </c>
      <c r="B41" s="1" t="n">
        <v>43341</v>
      </c>
      <c r="C41" s="1" t="n">
        <v>45192</v>
      </c>
      <c r="D41" t="inlineStr">
        <is>
          <t>KRONOBERGS LÄN</t>
        </is>
      </c>
      <c r="E41" t="inlineStr">
        <is>
          <t>VÄXJÖ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40064-2018</t>
        </is>
      </c>
      <c r="B42" s="1" t="n">
        <v>43342</v>
      </c>
      <c r="C42" s="1" t="n">
        <v>45192</v>
      </c>
      <c r="D42" t="inlineStr">
        <is>
          <t>KRONOBERGS LÄN</t>
        </is>
      </c>
      <c r="E42" t="inlineStr">
        <is>
          <t>VÄXJÖ</t>
        </is>
      </c>
      <c r="F42" t="inlineStr">
        <is>
          <t>Kyrkan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42151-2018</t>
        </is>
      </c>
      <c r="B43" s="1" t="n">
        <v>43349</v>
      </c>
      <c r="C43" s="1" t="n">
        <v>45192</v>
      </c>
      <c r="D43" t="inlineStr">
        <is>
          <t>KRONOBERGS LÄN</t>
        </is>
      </c>
      <c r="E43" t="inlineStr">
        <is>
          <t>VÄXJÖ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42476-2018</t>
        </is>
      </c>
      <c r="B44" s="1" t="n">
        <v>43353</v>
      </c>
      <c r="C44" s="1" t="n">
        <v>45192</v>
      </c>
      <c r="D44" t="inlineStr">
        <is>
          <t>KRONOBERGS LÄN</t>
        </is>
      </c>
      <c r="E44" t="inlineStr">
        <is>
          <t>VÄXJÖ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42575-2018</t>
        </is>
      </c>
      <c r="B45" s="1" t="n">
        <v>43354</v>
      </c>
      <c r="C45" s="1" t="n">
        <v>45192</v>
      </c>
      <c r="D45" t="inlineStr">
        <is>
          <t>KRONOBERGS LÄN</t>
        </is>
      </c>
      <c r="E45" t="inlineStr">
        <is>
          <t>VÄXJÖ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42663-2018</t>
        </is>
      </c>
      <c r="B46" s="1" t="n">
        <v>43354</v>
      </c>
      <c r="C46" s="1" t="n">
        <v>45192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44298-2018</t>
        </is>
      </c>
      <c r="B47" s="1" t="n">
        <v>43360</v>
      </c>
      <c r="C47" s="1" t="n">
        <v>45192</v>
      </c>
      <c r="D47" t="inlineStr">
        <is>
          <t>KRONOBERGS LÄN</t>
        </is>
      </c>
      <c r="E47" t="inlineStr">
        <is>
          <t>VÄXJÖ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44243-2018</t>
        </is>
      </c>
      <c r="B48" s="1" t="n">
        <v>43360</v>
      </c>
      <c r="C48" s="1" t="n">
        <v>45192</v>
      </c>
      <c r="D48" t="inlineStr">
        <is>
          <t>KRONOBERGS LÄN</t>
        </is>
      </c>
      <c r="E48" t="inlineStr">
        <is>
          <t>VÄXJÖ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44660-2018</t>
        </is>
      </c>
      <c r="B49" s="1" t="n">
        <v>43361</v>
      </c>
      <c r="C49" s="1" t="n">
        <v>45192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44913-2018</t>
        </is>
      </c>
      <c r="B50" s="1" t="n">
        <v>43362</v>
      </c>
      <c r="C50" s="1" t="n">
        <v>45192</v>
      </c>
      <c r="D50" t="inlineStr">
        <is>
          <t>KRONOBERGS LÄN</t>
        </is>
      </c>
      <c r="E50" t="inlineStr">
        <is>
          <t>VÄXJÖ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45444-2018</t>
        </is>
      </c>
      <c r="B51" s="1" t="n">
        <v>43363</v>
      </c>
      <c r="C51" s="1" t="n">
        <v>45192</v>
      </c>
      <c r="D51" t="inlineStr">
        <is>
          <t>KRONOBERGS LÄN</t>
        </is>
      </c>
      <c r="E51" t="inlineStr">
        <is>
          <t>VÄXJÖ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46255-2018</t>
        </is>
      </c>
      <c r="B52" s="1" t="n">
        <v>43364</v>
      </c>
      <c r="C52" s="1" t="n">
        <v>45192</v>
      </c>
      <c r="D52" t="inlineStr">
        <is>
          <t>KRONOBERGS LÄN</t>
        </is>
      </c>
      <c r="E52" t="inlineStr">
        <is>
          <t>VÄXJÖ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46258-2018</t>
        </is>
      </c>
      <c r="B53" s="1" t="n">
        <v>43364</v>
      </c>
      <c r="C53" s="1" t="n">
        <v>45192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46061-2018</t>
        </is>
      </c>
      <c r="B54" s="1" t="n">
        <v>43366</v>
      </c>
      <c r="C54" s="1" t="n">
        <v>45192</v>
      </c>
      <c r="D54" t="inlineStr">
        <is>
          <t>KRONOBERGS LÄN</t>
        </is>
      </c>
      <c r="E54" t="inlineStr">
        <is>
          <t>VÄXJÖ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47117-2018</t>
        </is>
      </c>
      <c r="B55" s="1" t="n">
        <v>43367</v>
      </c>
      <c r="C55" s="1" t="n">
        <v>45192</v>
      </c>
      <c r="D55" t="inlineStr">
        <is>
          <t>KRONOBERGS LÄN</t>
        </is>
      </c>
      <c r="E55" t="inlineStr">
        <is>
          <t>VÄXJÖ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47337-2018</t>
        </is>
      </c>
      <c r="B56" s="1" t="n">
        <v>43369</v>
      </c>
      <c r="C56" s="1" t="n">
        <v>45192</v>
      </c>
      <c r="D56" t="inlineStr">
        <is>
          <t>KRONOBERGS LÄN</t>
        </is>
      </c>
      <c r="E56" t="inlineStr">
        <is>
          <t>VÄXJÖ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48538-2018</t>
        </is>
      </c>
      <c r="B57" s="1" t="n">
        <v>43373</v>
      </c>
      <c r="C57" s="1" t="n">
        <v>45192</v>
      </c>
      <c r="D57" t="inlineStr">
        <is>
          <t>KRONOBERGS LÄN</t>
        </is>
      </c>
      <c r="E57" t="inlineStr">
        <is>
          <t>VÄXJÖ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48546-2018</t>
        </is>
      </c>
      <c r="B58" s="1" t="n">
        <v>43373</v>
      </c>
      <c r="C58" s="1" t="n">
        <v>45192</v>
      </c>
      <c r="D58" t="inlineStr">
        <is>
          <t>KRONOBERGS LÄN</t>
        </is>
      </c>
      <c r="E58" t="inlineStr">
        <is>
          <t>VÄXJÖ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49391-2018</t>
        </is>
      </c>
      <c r="B59" s="1" t="n">
        <v>43376</v>
      </c>
      <c r="C59" s="1" t="n">
        <v>45192</v>
      </c>
      <c r="D59" t="inlineStr">
        <is>
          <t>KRONOBERGS LÄN</t>
        </is>
      </c>
      <c r="E59" t="inlineStr">
        <is>
          <t>VÄXJÖ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50658-2018</t>
        </is>
      </c>
      <c r="B60" s="1" t="n">
        <v>43381</v>
      </c>
      <c r="C60" s="1" t="n">
        <v>45192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52371-2018</t>
        </is>
      </c>
      <c r="B61" s="1" t="n">
        <v>43383</v>
      </c>
      <c r="C61" s="1" t="n">
        <v>45192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52789-2018</t>
        </is>
      </c>
      <c r="B62" s="1" t="n">
        <v>43384</v>
      </c>
      <c r="C62" s="1" t="n">
        <v>45192</v>
      </c>
      <c r="D62" t="inlineStr">
        <is>
          <t>KRONOBERGS LÄN</t>
        </is>
      </c>
      <c r="E62" t="inlineStr">
        <is>
          <t>VÄXJÖ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53731-2018</t>
        </is>
      </c>
      <c r="B63" s="1" t="n">
        <v>43385</v>
      </c>
      <c r="C63" s="1" t="n">
        <v>45192</v>
      </c>
      <c r="D63" t="inlineStr">
        <is>
          <t>KRONOBERGS LÄN</t>
        </is>
      </c>
      <c r="E63" t="inlineStr">
        <is>
          <t>VÄXJÖ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53527-2018</t>
        </is>
      </c>
      <c r="B64" s="1" t="n">
        <v>43385</v>
      </c>
      <c r="C64" s="1" t="n">
        <v>45192</v>
      </c>
      <c r="D64" t="inlineStr">
        <is>
          <t>KRONOBERGS LÄN</t>
        </is>
      </c>
      <c r="E64" t="inlineStr">
        <is>
          <t>VÄXJÖ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52761-2018</t>
        </is>
      </c>
      <c r="B65" s="1" t="n">
        <v>43389</v>
      </c>
      <c r="C65" s="1" t="n">
        <v>45192</v>
      </c>
      <c r="D65" t="inlineStr">
        <is>
          <t>KRONOBERGS LÄN</t>
        </is>
      </c>
      <c r="E65" t="inlineStr">
        <is>
          <t>VÄXJÖ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53185-2018</t>
        </is>
      </c>
      <c r="B66" s="1" t="n">
        <v>43390</v>
      </c>
      <c r="C66" s="1" t="n">
        <v>45192</v>
      </c>
      <c r="D66" t="inlineStr">
        <is>
          <t>KRONOBERGS LÄN</t>
        </is>
      </c>
      <c r="E66" t="inlineStr">
        <is>
          <t>VÄXJÖ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53258-2018</t>
        </is>
      </c>
      <c r="B67" s="1" t="n">
        <v>43390</v>
      </c>
      <c r="C67" s="1" t="n">
        <v>45192</v>
      </c>
      <c r="D67" t="inlineStr">
        <is>
          <t>KRONOBERGS LÄN</t>
        </is>
      </c>
      <c r="E67" t="inlineStr">
        <is>
          <t>VÄXJÖ</t>
        </is>
      </c>
      <c r="F67" t="inlineStr">
        <is>
          <t>Kommuner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54093-2018</t>
        </is>
      </c>
      <c r="B68" s="1" t="n">
        <v>43392</v>
      </c>
      <c r="C68" s="1" t="n">
        <v>45192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54091-2018</t>
        </is>
      </c>
      <c r="B69" s="1" t="n">
        <v>43392</v>
      </c>
      <c r="C69" s="1" t="n">
        <v>45192</v>
      </c>
      <c r="D69" t="inlineStr">
        <is>
          <t>KRONOBERGS LÄN</t>
        </is>
      </c>
      <c r="E69" t="inlineStr">
        <is>
          <t>VÄXJÖ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57023-2018</t>
        </is>
      </c>
      <c r="B70" s="1" t="n">
        <v>43395</v>
      </c>
      <c r="C70" s="1" t="n">
        <v>45192</v>
      </c>
      <c r="D70" t="inlineStr">
        <is>
          <t>KRONOBERGS LÄN</t>
        </is>
      </c>
      <c r="E70" t="inlineStr">
        <is>
          <t>VÄXJÖ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55338-2018</t>
        </is>
      </c>
      <c r="B71" s="1" t="n">
        <v>43396</v>
      </c>
      <c r="C71" s="1" t="n">
        <v>45192</v>
      </c>
      <c r="D71" t="inlineStr">
        <is>
          <t>KRONOBERGS LÄN</t>
        </is>
      </c>
      <c r="E71" t="inlineStr">
        <is>
          <t>VÄXJÖ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58419-2018</t>
        </is>
      </c>
      <c r="B72" s="1" t="n">
        <v>43398</v>
      </c>
      <c r="C72" s="1" t="n">
        <v>45192</v>
      </c>
      <c r="D72" t="inlineStr">
        <is>
          <t>KRONOBERGS LÄN</t>
        </is>
      </c>
      <c r="E72" t="inlineStr">
        <is>
          <t>VÄXJÖ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57557-2018</t>
        </is>
      </c>
      <c r="B73" s="1" t="n">
        <v>43404</v>
      </c>
      <c r="C73" s="1" t="n">
        <v>45192</v>
      </c>
      <c r="D73" t="inlineStr">
        <is>
          <t>KRONOBERGS LÄN</t>
        </is>
      </c>
      <c r="E73" t="inlineStr">
        <is>
          <t>VÄXJÖ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60713-2018</t>
        </is>
      </c>
      <c r="B74" s="1" t="n">
        <v>43409</v>
      </c>
      <c r="C74" s="1" t="n">
        <v>45192</v>
      </c>
      <c r="D74" t="inlineStr">
        <is>
          <t>KRONOBERGS LÄN</t>
        </is>
      </c>
      <c r="E74" t="inlineStr">
        <is>
          <t>VÄXJÖ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58469-2018</t>
        </is>
      </c>
      <c r="B75" s="1" t="n">
        <v>43409</v>
      </c>
      <c r="C75" s="1" t="n">
        <v>45192</v>
      </c>
      <c r="D75" t="inlineStr">
        <is>
          <t>KRONOBERGS LÄN</t>
        </is>
      </c>
      <c r="E75" t="inlineStr">
        <is>
          <t>VÄXJÖ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58448-2018</t>
        </is>
      </c>
      <c r="B76" s="1" t="n">
        <v>43409</v>
      </c>
      <c r="C76" s="1" t="n">
        <v>45192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58618-2018</t>
        </is>
      </c>
      <c r="B77" s="1" t="n">
        <v>43410</v>
      </c>
      <c r="C77" s="1" t="n">
        <v>45192</v>
      </c>
      <c r="D77" t="inlineStr">
        <is>
          <t>KRONOBERGS LÄN</t>
        </is>
      </c>
      <c r="E77" t="inlineStr">
        <is>
          <t>VÄXJÖ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58634-2018</t>
        </is>
      </c>
      <c r="B78" s="1" t="n">
        <v>43410</v>
      </c>
      <c r="C78" s="1" t="n">
        <v>45192</v>
      </c>
      <c r="D78" t="inlineStr">
        <is>
          <t>KRONOBERGS LÄN</t>
        </is>
      </c>
      <c r="E78" t="inlineStr">
        <is>
          <t>VÄXJÖ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60785-2018</t>
        </is>
      </c>
      <c r="B79" s="1" t="n">
        <v>43410</v>
      </c>
      <c r="C79" s="1" t="n">
        <v>45192</v>
      </c>
      <c r="D79" t="inlineStr">
        <is>
          <t>KRONOBERGS LÄN</t>
        </is>
      </c>
      <c r="E79" t="inlineStr">
        <is>
          <t>VÄXJÖ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60857-2018</t>
        </is>
      </c>
      <c r="B80" s="1" t="n">
        <v>43410</v>
      </c>
      <c r="C80" s="1" t="n">
        <v>45192</v>
      </c>
      <c r="D80" t="inlineStr">
        <is>
          <t>KRONOBERGS LÄN</t>
        </is>
      </c>
      <c r="E80" t="inlineStr">
        <is>
          <t>VÄXJÖ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64969-2018</t>
        </is>
      </c>
      <c r="B81" s="1" t="n">
        <v>43410</v>
      </c>
      <c r="C81" s="1" t="n">
        <v>45192</v>
      </c>
      <c r="D81" t="inlineStr">
        <is>
          <t>KRONOBERGS LÄN</t>
        </is>
      </c>
      <c r="E81" t="inlineStr">
        <is>
          <t>VÄXJÖ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58619-2018</t>
        </is>
      </c>
      <c r="B82" s="1" t="n">
        <v>43410</v>
      </c>
      <c r="C82" s="1" t="n">
        <v>45192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58633-2018</t>
        </is>
      </c>
      <c r="B83" s="1" t="n">
        <v>43410</v>
      </c>
      <c r="C83" s="1" t="n">
        <v>45192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59739-2018</t>
        </is>
      </c>
      <c r="B84" s="1" t="n">
        <v>43411</v>
      </c>
      <c r="C84" s="1" t="n">
        <v>45192</v>
      </c>
      <c r="D84" t="inlineStr">
        <is>
          <t>KRONOBERGS LÄN</t>
        </is>
      </c>
      <c r="E84" t="inlineStr">
        <is>
          <t>VÄXJÖ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59750-2018</t>
        </is>
      </c>
      <c r="B85" s="1" t="n">
        <v>43411</v>
      </c>
      <c r="C85" s="1" t="n">
        <v>45192</v>
      </c>
      <c r="D85" t="inlineStr">
        <is>
          <t>KRONOBERGS LÄN</t>
        </is>
      </c>
      <c r="E85" t="inlineStr">
        <is>
          <t>VÄXJÖ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60136-2018</t>
        </is>
      </c>
      <c r="B86" s="1" t="n">
        <v>43412</v>
      </c>
      <c r="C86" s="1" t="n">
        <v>45192</v>
      </c>
      <c r="D86" t="inlineStr">
        <is>
          <t>KRONOBERGS LÄN</t>
        </is>
      </c>
      <c r="E86" t="inlineStr">
        <is>
          <t>VÄXJÖ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60240-2018</t>
        </is>
      </c>
      <c r="B87" s="1" t="n">
        <v>43412</v>
      </c>
      <c r="C87" s="1" t="n">
        <v>45192</v>
      </c>
      <c r="D87" t="inlineStr">
        <is>
          <t>KRONOBERGS LÄN</t>
        </is>
      </c>
      <c r="E87" t="inlineStr">
        <is>
          <t>VÄXJÖ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60140-2018</t>
        </is>
      </c>
      <c r="B88" s="1" t="n">
        <v>43412</v>
      </c>
      <c r="C88" s="1" t="n">
        <v>45192</v>
      </c>
      <c r="D88" t="inlineStr">
        <is>
          <t>KRONOBERGS LÄN</t>
        </is>
      </c>
      <c r="E88" t="inlineStr">
        <is>
          <t>VÄXJÖ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61549-2018</t>
        </is>
      </c>
      <c r="B89" s="1" t="n">
        <v>43413</v>
      </c>
      <c r="C89" s="1" t="n">
        <v>45192</v>
      </c>
      <c r="D89" t="inlineStr">
        <is>
          <t>KRONOBERGS LÄN</t>
        </is>
      </c>
      <c r="E89" t="inlineStr">
        <is>
          <t>VÄXJÖ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62727-2018</t>
        </is>
      </c>
      <c r="B90" s="1" t="n">
        <v>43413</v>
      </c>
      <c r="C90" s="1" t="n">
        <v>45192</v>
      </c>
      <c r="D90" t="inlineStr">
        <is>
          <t>KRONOBERGS LÄN</t>
        </is>
      </c>
      <c r="E90" t="inlineStr">
        <is>
          <t>VÄXJÖ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62429-2018</t>
        </is>
      </c>
      <c r="B91" s="1" t="n">
        <v>43416</v>
      </c>
      <c r="C91" s="1" t="n">
        <v>45192</v>
      </c>
      <c r="D91" t="inlineStr">
        <is>
          <t>KRONOBERGS LÄN</t>
        </is>
      </c>
      <c r="E91" t="inlineStr">
        <is>
          <t>VÄXJÖ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62388-2018</t>
        </is>
      </c>
      <c r="B92" s="1" t="n">
        <v>43416</v>
      </c>
      <c r="C92" s="1" t="n">
        <v>45192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61762-2018</t>
        </is>
      </c>
      <c r="B93" s="1" t="n">
        <v>43417</v>
      </c>
      <c r="C93" s="1" t="n">
        <v>45192</v>
      </c>
      <c r="D93" t="inlineStr">
        <is>
          <t>KRONOBERGS LÄN</t>
        </is>
      </c>
      <c r="E93" t="inlineStr">
        <is>
          <t>VÄXJÖ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59353-2018</t>
        </is>
      </c>
      <c r="B94" s="1" t="n">
        <v>43418</v>
      </c>
      <c r="C94" s="1" t="n">
        <v>45192</v>
      </c>
      <c r="D94" t="inlineStr">
        <is>
          <t>KRONOBERGS LÄN</t>
        </is>
      </c>
      <c r="E94" t="inlineStr">
        <is>
          <t>VÄXJÖ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59356-2018</t>
        </is>
      </c>
      <c r="B95" s="1" t="n">
        <v>43418</v>
      </c>
      <c r="C95" s="1" t="n">
        <v>45192</v>
      </c>
      <c r="D95" t="inlineStr">
        <is>
          <t>KRONOBERGS LÄN</t>
        </is>
      </c>
      <c r="E95" t="inlineStr">
        <is>
          <t>VÄXJÖ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63114-2018</t>
        </is>
      </c>
      <c r="B96" s="1" t="n">
        <v>43418</v>
      </c>
      <c r="C96" s="1" t="n">
        <v>45192</v>
      </c>
      <c r="D96" t="inlineStr">
        <is>
          <t>KRONOBERGS LÄN</t>
        </is>
      </c>
      <c r="E96" t="inlineStr">
        <is>
          <t>VÄXJÖ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63115-2018</t>
        </is>
      </c>
      <c r="B97" s="1" t="n">
        <v>43418</v>
      </c>
      <c r="C97" s="1" t="n">
        <v>45192</v>
      </c>
      <c r="D97" t="inlineStr">
        <is>
          <t>KRONOBERGS LÄN</t>
        </is>
      </c>
      <c r="E97" t="inlineStr">
        <is>
          <t>VÄXJÖ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60762-2018</t>
        </is>
      </c>
      <c r="B98" s="1" t="n">
        <v>43421</v>
      </c>
      <c r="C98" s="1" t="n">
        <v>45192</v>
      </c>
      <c r="D98" t="inlineStr">
        <is>
          <t>KRONOBERGS LÄN</t>
        </is>
      </c>
      <c r="E98" t="inlineStr">
        <is>
          <t>VÄXJÖ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60763-2018</t>
        </is>
      </c>
      <c r="B99" s="1" t="n">
        <v>43421</v>
      </c>
      <c r="C99" s="1" t="n">
        <v>45192</v>
      </c>
      <c r="D99" t="inlineStr">
        <is>
          <t>KRONOBERGS LÄN</t>
        </is>
      </c>
      <c r="E99" t="inlineStr">
        <is>
          <t>VÄXJÖ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65180-2018</t>
        </is>
      </c>
      <c r="B100" s="1" t="n">
        <v>43423</v>
      </c>
      <c r="C100" s="1" t="n">
        <v>45192</v>
      </c>
      <c r="D100" t="inlineStr">
        <is>
          <t>KRONOBERGS LÄN</t>
        </is>
      </c>
      <c r="E100" t="inlineStr">
        <is>
          <t>VÄXJÖ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61081-2018</t>
        </is>
      </c>
      <c r="B101" s="1" t="n">
        <v>43423</v>
      </c>
      <c r="C101" s="1" t="n">
        <v>45192</v>
      </c>
      <c r="D101" t="inlineStr">
        <is>
          <t>KRONOBERGS LÄN</t>
        </is>
      </c>
      <c r="E101" t="inlineStr">
        <is>
          <t>VÄXJÖ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61603-2018</t>
        </is>
      </c>
      <c r="B102" s="1" t="n">
        <v>43424</v>
      </c>
      <c r="C102" s="1" t="n">
        <v>45192</v>
      </c>
      <c r="D102" t="inlineStr">
        <is>
          <t>KRONOBERGS LÄN</t>
        </is>
      </c>
      <c r="E102" t="inlineStr">
        <is>
          <t>VÄXJÖ</t>
        </is>
      </c>
      <c r="F102" t="inlineStr">
        <is>
          <t>Kyrkan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65149-2018</t>
        </is>
      </c>
      <c r="B103" s="1" t="n">
        <v>43424</v>
      </c>
      <c r="C103" s="1" t="n">
        <v>45192</v>
      </c>
      <c r="D103" t="inlineStr">
        <is>
          <t>KRONOBERGS LÄN</t>
        </is>
      </c>
      <c r="E103" t="inlineStr">
        <is>
          <t>VÄXJÖ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61449-2018</t>
        </is>
      </c>
      <c r="B104" s="1" t="n">
        <v>43424</v>
      </c>
      <c r="C104" s="1" t="n">
        <v>45192</v>
      </c>
      <c r="D104" t="inlineStr">
        <is>
          <t>KRONOBERGS LÄN</t>
        </is>
      </c>
      <c r="E104" t="inlineStr">
        <is>
          <t>VÄXJÖ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61569-2018</t>
        </is>
      </c>
      <c r="B105" s="1" t="n">
        <v>43424</v>
      </c>
      <c r="C105" s="1" t="n">
        <v>45192</v>
      </c>
      <c r="D105" t="inlineStr">
        <is>
          <t>KRONOBERGS LÄN</t>
        </is>
      </c>
      <c r="E105" t="inlineStr">
        <is>
          <t>VÄXJÖ</t>
        </is>
      </c>
      <c r="F105" t="inlineStr">
        <is>
          <t>Kyrkan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61585-2018</t>
        </is>
      </c>
      <c r="B106" s="1" t="n">
        <v>43424</v>
      </c>
      <c r="C106" s="1" t="n">
        <v>45192</v>
      </c>
      <c r="D106" t="inlineStr">
        <is>
          <t>KRONOBERGS LÄN</t>
        </is>
      </c>
      <c r="E106" t="inlineStr">
        <is>
          <t>VÄXJÖ</t>
        </is>
      </c>
      <c r="F106" t="inlineStr">
        <is>
          <t>Kyrkan</t>
        </is>
      </c>
      <c r="G106" t="n">
        <v>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61470-2018</t>
        </is>
      </c>
      <c r="B107" s="1" t="n">
        <v>43424</v>
      </c>
      <c r="C107" s="1" t="n">
        <v>45192</v>
      </c>
      <c r="D107" t="inlineStr">
        <is>
          <t>KRONOBERGS LÄN</t>
        </is>
      </c>
      <c r="E107" t="inlineStr">
        <is>
          <t>VÄXJÖ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65971-2018</t>
        </is>
      </c>
      <c r="B108" s="1" t="n">
        <v>43426</v>
      </c>
      <c r="C108" s="1" t="n">
        <v>45192</v>
      </c>
      <c r="D108" t="inlineStr">
        <is>
          <t>KRONOBERGS LÄN</t>
        </is>
      </c>
      <c r="E108" t="inlineStr">
        <is>
          <t>VÄXJÖ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62553-2018</t>
        </is>
      </c>
      <c r="B109" s="1" t="n">
        <v>43426</v>
      </c>
      <c r="C109" s="1" t="n">
        <v>45192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62930-2018</t>
        </is>
      </c>
      <c r="B110" s="1" t="n">
        <v>43426</v>
      </c>
      <c r="C110" s="1" t="n">
        <v>45192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62547-2018</t>
        </is>
      </c>
      <c r="B111" s="1" t="n">
        <v>43426</v>
      </c>
      <c r="C111" s="1" t="n">
        <v>45192</v>
      </c>
      <c r="D111" t="inlineStr">
        <is>
          <t>KRONOBERGS LÄN</t>
        </is>
      </c>
      <c r="E111" t="inlineStr">
        <is>
          <t>VÄXJÖ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62626-2018</t>
        </is>
      </c>
      <c r="B112" s="1" t="n">
        <v>43426</v>
      </c>
      <c r="C112" s="1" t="n">
        <v>45192</v>
      </c>
      <c r="D112" t="inlineStr">
        <is>
          <t>KRONOBERGS LÄN</t>
        </is>
      </c>
      <c r="E112" t="inlineStr">
        <is>
          <t>VÄXJÖ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62928-2018</t>
        </is>
      </c>
      <c r="B113" s="1" t="n">
        <v>43426</v>
      </c>
      <c r="C113" s="1" t="n">
        <v>45192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63342-2018</t>
        </is>
      </c>
      <c r="B114" s="1" t="n">
        <v>43427</v>
      </c>
      <c r="C114" s="1" t="n">
        <v>45192</v>
      </c>
      <c r="D114" t="inlineStr">
        <is>
          <t>KRONOBERGS LÄN</t>
        </is>
      </c>
      <c r="E114" t="inlineStr">
        <is>
          <t>VÄXJÖ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63964-2018</t>
        </is>
      </c>
      <c r="B115" s="1" t="n">
        <v>43430</v>
      </c>
      <c r="C115" s="1" t="n">
        <v>45192</v>
      </c>
      <c r="D115" t="inlineStr">
        <is>
          <t>KRONOBERGS LÄN</t>
        </is>
      </c>
      <c r="E115" t="inlineStr">
        <is>
          <t>VÄXJÖ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64076-2018</t>
        </is>
      </c>
      <c r="B116" s="1" t="n">
        <v>43430</v>
      </c>
      <c r="C116" s="1" t="n">
        <v>45192</v>
      </c>
      <c r="D116" t="inlineStr">
        <is>
          <t>KRONOBERGS LÄN</t>
        </is>
      </c>
      <c r="E116" t="inlineStr">
        <is>
          <t>VÄXJÖ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63844-2018</t>
        </is>
      </c>
      <c r="B117" s="1" t="n">
        <v>43430</v>
      </c>
      <c r="C117" s="1" t="n">
        <v>45192</v>
      </c>
      <c r="D117" t="inlineStr">
        <is>
          <t>KRONOBERGS LÄN</t>
        </is>
      </c>
      <c r="E117" t="inlineStr">
        <is>
          <t>VÄXJÖ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64592-2018</t>
        </is>
      </c>
      <c r="B118" s="1" t="n">
        <v>43431</v>
      </c>
      <c r="C118" s="1" t="n">
        <v>45192</v>
      </c>
      <c r="D118" t="inlineStr">
        <is>
          <t>KRONOBERGS LÄN</t>
        </is>
      </c>
      <c r="E118" t="inlineStr">
        <is>
          <t>VÄXJÖ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64631-2018</t>
        </is>
      </c>
      <c r="B119" s="1" t="n">
        <v>43431</v>
      </c>
      <c r="C119" s="1" t="n">
        <v>45192</v>
      </c>
      <c r="D119" t="inlineStr">
        <is>
          <t>KRONOBERGS LÄN</t>
        </is>
      </c>
      <c r="E119" t="inlineStr">
        <is>
          <t>VÄXJÖ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65164-2018</t>
        </is>
      </c>
      <c r="B120" s="1" t="n">
        <v>43432</v>
      </c>
      <c r="C120" s="1" t="n">
        <v>45192</v>
      </c>
      <c r="D120" t="inlineStr">
        <is>
          <t>KRONOBERGS LÄN</t>
        </is>
      </c>
      <c r="E120" t="inlineStr">
        <is>
          <t>VÄXJÖ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65564-2018</t>
        </is>
      </c>
      <c r="B121" s="1" t="n">
        <v>43433</v>
      </c>
      <c r="C121" s="1" t="n">
        <v>45192</v>
      </c>
      <c r="D121" t="inlineStr">
        <is>
          <t>KRONOBERGS LÄN</t>
        </is>
      </c>
      <c r="E121" t="inlineStr">
        <is>
          <t>VÄXJÖ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65711-2018</t>
        </is>
      </c>
      <c r="B122" s="1" t="n">
        <v>43433</v>
      </c>
      <c r="C122" s="1" t="n">
        <v>45192</v>
      </c>
      <c r="D122" t="inlineStr">
        <is>
          <t>KRONOBERGS LÄN</t>
        </is>
      </c>
      <c r="E122" t="inlineStr">
        <is>
          <t>VÄXJÖ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65597-2018</t>
        </is>
      </c>
      <c r="B123" s="1" t="n">
        <v>43433</v>
      </c>
      <c r="C123" s="1" t="n">
        <v>45192</v>
      </c>
      <c r="D123" t="inlineStr">
        <is>
          <t>KRONOBERGS LÄN</t>
        </is>
      </c>
      <c r="E123" t="inlineStr">
        <is>
          <t>VÄXJÖ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65954-2018</t>
        </is>
      </c>
      <c r="B124" s="1" t="n">
        <v>43434</v>
      </c>
      <c r="C124" s="1" t="n">
        <v>45192</v>
      </c>
      <c r="D124" t="inlineStr">
        <is>
          <t>KRONOBERGS LÄN</t>
        </is>
      </c>
      <c r="E124" t="inlineStr">
        <is>
          <t>VÄXJÖ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66073-2018</t>
        </is>
      </c>
      <c r="B125" s="1" t="n">
        <v>43434</v>
      </c>
      <c r="C125" s="1" t="n">
        <v>45192</v>
      </c>
      <c r="D125" t="inlineStr">
        <is>
          <t>KRONOBERGS LÄN</t>
        </is>
      </c>
      <c r="E125" t="inlineStr">
        <is>
          <t>VÄXJÖ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66141-2018</t>
        </is>
      </c>
      <c r="B126" s="1" t="n">
        <v>43434</v>
      </c>
      <c r="C126" s="1" t="n">
        <v>45192</v>
      </c>
      <c r="D126" t="inlineStr">
        <is>
          <t>KRONOBERGS LÄN</t>
        </is>
      </c>
      <c r="E126" t="inlineStr">
        <is>
          <t>VÄXJÖ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67702-2018</t>
        </is>
      </c>
      <c r="B127" s="1" t="n">
        <v>43440</v>
      </c>
      <c r="C127" s="1" t="n">
        <v>45192</v>
      </c>
      <c r="D127" t="inlineStr">
        <is>
          <t>KRONOBERGS LÄN</t>
        </is>
      </c>
      <c r="E127" t="inlineStr">
        <is>
          <t>VÄXJÖ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68135-2018</t>
        </is>
      </c>
      <c r="B128" s="1" t="n">
        <v>43441</v>
      </c>
      <c r="C128" s="1" t="n">
        <v>45192</v>
      </c>
      <c r="D128" t="inlineStr">
        <is>
          <t>KRONOBERGS LÄN</t>
        </is>
      </c>
      <c r="E128" t="inlineStr">
        <is>
          <t>VÄXJÖ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68602-2018</t>
        </is>
      </c>
      <c r="B129" s="1" t="n">
        <v>43444</v>
      </c>
      <c r="C129" s="1" t="n">
        <v>45192</v>
      </c>
      <c r="D129" t="inlineStr">
        <is>
          <t>KRONOBERGS LÄN</t>
        </is>
      </c>
      <c r="E129" t="inlineStr">
        <is>
          <t>VÄXJÖ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68617-2018</t>
        </is>
      </c>
      <c r="B130" s="1" t="n">
        <v>43444</v>
      </c>
      <c r="C130" s="1" t="n">
        <v>45192</v>
      </c>
      <c r="D130" t="inlineStr">
        <is>
          <t>KRONOBERGS LÄN</t>
        </is>
      </c>
      <c r="E130" t="inlineStr">
        <is>
          <t>VÄXJÖ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68708-2018</t>
        </is>
      </c>
      <c r="B131" s="1" t="n">
        <v>43444</v>
      </c>
      <c r="C131" s="1" t="n">
        <v>45192</v>
      </c>
      <c r="D131" t="inlineStr">
        <is>
          <t>KRONOBERGS LÄN</t>
        </is>
      </c>
      <c r="E131" t="inlineStr">
        <is>
          <t>VÄXJÖ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69746-2018</t>
        </is>
      </c>
      <c r="B132" s="1" t="n">
        <v>43444</v>
      </c>
      <c r="C132" s="1" t="n">
        <v>45192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69560-2018</t>
        </is>
      </c>
      <c r="B133" s="1" t="n">
        <v>43446</v>
      </c>
      <c r="C133" s="1" t="n">
        <v>45192</v>
      </c>
      <c r="D133" t="inlineStr">
        <is>
          <t>KRONOBERGS LÄN</t>
        </is>
      </c>
      <c r="E133" t="inlineStr">
        <is>
          <t>VÄXJÖ</t>
        </is>
      </c>
      <c r="F133" t="inlineStr">
        <is>
          <t>Sveaskog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69562-2018</t>
        </is>
      </c>
      <c r="B134" s="1" t="n">
        <v>43446</v>
      </c>
      <c r="C134" s="1" t="n">
        <v>45192</v>
      </c>
      <c r="D134" t="inlineStr">
        <is>
          <t>KRONOBERGS LÄN</t>
        </is>
      </c>
      <c r="E134" t="inlineStr">
        <is>
          <t>VÄXJÖ</t>
        </is>
      </c>
      <c r="F134" t="inlineStr">
        <is>
          <t>Sveaskog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69564-2018</t>
        </is>
      </c>
      <c r="B135" s="1" t="n">
        <v>43446</v>
      </c>
      <c r="C135" s="1" t="n">
        <v>45192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69309-2018</t>
        </is>
      </c>
      <c r="B136" s="1" t="n">
        <v>43446</v>
      </c>
      <c r="C136" s="1" t="n">
        <v>45192</v>
      </c>
      <c r="D136" t="inlineStr">
        <is>
          <t>KRONOBERGS LÄN</t>
        </is>
      </c>
      <c r="E136" t="inlineStr">
        <is>
          <t>VÄXJÖ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69952-2018</t>
        </is>
      </c>
      <c r="B137" s="1" t="n">
        <v>43447</v>
      </c>
      <c r="C137" s="1" t="n">
        <v>45192</v>
      </c>
      <c r="D137" t="inlineStr">
        <is>
          <t>KRONOBERGS LÄN</t>
        </is>
      </c>
      <c r="E137" t="inlineStr">
        <is>
          <t>VÄXJÖ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70559-2018</t>
        </is>
      </c>
      <c r="B138" s="1" t="n">
        <v>43447</v>
      </c>
      <c r="C138" s="1" t="n">
        <v>45192</v>
      </c>
      <c r="D138" t="inlineStr">
        <is>
          <t>KRONOBERGS LÄN</t>
        </is>
      </c>
      <c r="E138" t="inlineStr">
        <is>
          <t>VÄXJÖ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70150-2018</t>
        </is>
      </c>
      <c r="B139" s="1" t="n">
        <v>43448</v>
      </c>
      <c r="C139" s="1" t="n">
        <v>45192</v>
      </c>
      <c r="D139" t="inlineStr">
        <is>
          <t>KRONOBERGS LÄN</t>
        </is>
      </c>
      <c r="E139" t="inlineStr">
        <is>
          <t>VÄXJÖ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70746-2018</t>
        </is>
      </c>
      <c r="B140" s="1" t="n">
        <v>43451</v>
      </c>
      <c r="C140" s="1" t="n">
        <v>45192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70745-2018</t>
        </is>
      </c>
      <c r="B141" s="1" t="n">
        <v>43451</v>
      </c>
      <c r="C141" s="1" t="n">
        <v>45192</v>
      </c>
      <c r="D141" t="inlineStr">
        <is>
          <t>KRONOBERGS LÄN</t>
        </is>
      </c>
      <c r="E141" t="inlineStr">
        <is>
          <t>VÄXJÖ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71707-2018</t>
        </is>
      </c>
      <c r="B142" s="1" t="n">
        <v>43452</v>
      </c>
      <c r="C142" s="1" t="n">
        <v>45192</v>
      </c>
      <c r="D142" t="inlineStr">
        <is>
          <t>KRONOBERGS LÄN</t>
        </is>
      </c>
      <c r="E142" t="inlineStr">
        <is>
          <t>VÄXJÖ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71395-2018</t>
        </is>
      </c>
      <c r="B143" s="1" t="n">
        <v>43453</v>
      </c>
      <c r="C143" s="1" t="n">
        <v>45192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71565-2018</t>
        </is>
      </c>
      <c r="B144" s="1" t="n">
        <v>43454</v>
      </c>
      <c r="C144" s="1" t="n">
        <v>45192</v>
      </c>
      <c r="D144" t="inlineStr">
        <is>
          <t>KRONOBERGS LÄN</t>
        </is>
      </c>
      <c r="E144" t="inlineStr">
        <is>
          <t>VÄXJÖ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71594-2018</t>
        </is>
      </c>
      <c r="B145" s="1" t="n">
        <v>43454</v>
      </c>
      <c r="C145" s="1" t="n">
        <v>45192</v>
      </c>
      <c r="D145" t="inlineStr">
        <is>
          <t>KRONOBERGS LÄN</t>
        </is>
      </c>
      <c r="E145" t="inlineStr">
        <is>
          <t>VÄXJÖ</t>
        </is>
      </c>
      <c r="F145" t="inlineStr">
        <is>
          <t>Sveaskog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71759-2018</t>
        </is>
      </c>
      <c r="B146" s="1" t="n">
        <v>43454</v>
      </c>
      <c r="C146" s="1" t="n">
        <v>45192</v>
      </c>
      <c r="D146" t="inlineStr">
        <is>
          <t>KRONOBERGS LÄN</t>
        </is>
      </c>
      <c r="E146" t="inlineStr">
        <is>
          <t>VÄXJÖ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166-2019</t>
        </is>
      </c>
      <c r="B147" s="1" t="n">
        <v>43454</v>
      </c>
      <c r="C147" s="1" t="n">
        <v>45192</v>
      </c>
      <c r="D147" t="inlineStr">
        <is>
          <t>KRONOBERGS LÄN</t>
        </is>
      </c>
      <c r="E147" t="inlineStr">
        <is>
          <t>VÄXJÖ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71576-2018</t>
        </is>
      </c>
      <c r="B148" s="1" t="n">
        <v>43454</v>
      </c>
      <c r="C148" s="1" t="n">
        <v>45192</v>
      </c>
      <c r="D148" t="inlineStr">
        <is>
          <t>KRONOBERGS LÄN</t>
        </is>
      </c>
      <c r="E148" t="inlineStr">
        <is>
          <t>VÄXJÖ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71769-2018</t>
        </is>
      </c>
      <c r="B149" s="1" t="n">
        <v>43454</v>
      </c>
      <c r="C149" s="1" t="n">
        <v>45192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160-2019</t>
        </is>
      </c>
      <c r="B150" s="1" t="n">
        <v>43454</v>
      </c>
      <c r="C150" s="1" t="n">
        <v>45192</v>
      </c>
      <c r="D150" t="inlineStr">
        <is>
          <t>KRONOBERGS LÄN</t>
        </is>
      </c>
      <c r="E150" t="inlineStr">
        <is>
          <t>VÄXJÖ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71775-2018</t>
        </is>
      </c>
      <c r="B151" s="1" t="n">
        <v>43454</v>
      </c>
      <c r="C151" s="1" t="n">
        <v>45192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159-2019</t>
        </is>
      </c>
      <c r="B152" s="1" t="n">
        <v>43454</v>
      </c>
      <c r="C152" s="1" t="n">
        <v>45192</v>
      </c>
      <c r="D152" t="inlineStr">
        <is>
          <t>KRONOBERGS LÄN</t>
        </is>
      </c>
      <c r="E152" t="inlineStr">
        <is>
          <t>VÄXJÖ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72013-2018</t>
        </is>
      </c>
      <c r="B153" s="1" t="n">
        <v>43455</v>
      </c>
      <c r="C153" s="1" t="n">
        <v>45192</v>
      </c>
      <c r="D153" t="inlineStr">
        <is>
          <t>KRONOBERGS LÄN</t>
        </is>
      </c>
      <c r="E153" t="inlineStr">
        <is>
          <t>VÄXJÖ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72035-2018</t>
        </is>
      </c>
      <c r="B154" s="1" t="n">
        <v>43455</v>
      </c>
      <c r="C154" s="1" t="n">
        <v>45192</v>
      </c>
      <c r="D154" t="inlineStr">
        <is>
          <t>KRONOBERGS LÄN</t>
        </is>
      </c>
      <c r="E154" t="inlineStr">
        <is>
          <t>VÄXJÖ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72200-2018</t>
        </is>
      </c>
      <c r="B155" s="1" t="n">
        <v>43455</v>
      </c>
      <c r="C155" s="1" t="n">
        <v>45192</v>
      </c>
      <c r="D155" t="inlineStr">
        <is>
          <t>KRONOBERGS LÄN</t>
        </is>
      </c>
      <c r="E155" t="inlineStr">
        <is>
          <t>VÄXJÖ</t>
        </is>
      </c>
      <c r="G155" t="n">
        <v>6.9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71900-2018</t>
        </is>
      </c>
      <c r="B156" s="1" t="n">
        <v>43455</v>
      </c>
      <c r="C156" s="1" t="n">
        <v>45192</v>
      </c>
      <c r="D156" t="inlineStr">
        <is>
          <t>KRONOBERGS LÄN</t>
        </is>
      </c>
      <c r="E156" t="inlineStr">
        <is>
          <t>VÄXJÖ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72030-2018</t>
        </is>
      </c>
      <c r="B157" s="1" t="n">
        <v>43455</v>
      </c>
      <c r="C157" s="1" t="n">
        <v>45192</v>
      </c>
      <c r="D157" t="inlineStr">
        <is>
          <t>KRONOBERGS LÄN</t>
        </is>
      </c>
      <c r="E157" t="inlineStr">
        <is>
          <t>VÄXJÖ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72180-2018</t>
        </is>
      </c>
      <c r="B158" s="1" t="n">
        <v>43455</v>
      </c>
      <c r="C158" s="1" t="n">
        <v>45192</v>
      </c>
      <c r="D158" t="inlineStr">
        <is>
          <t>KRONOBERGS LÄN</t>
        </is>
      </c>
      <c r="E158" t="inlineStr">
        <is>
          <t>VÄXJÖ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72214-2018</t>
        </is>
      </c>
      <c r="B159" s="1" t="n">
        <v>43455</v>
      </c>
      <c r="C159" s="1" t="n">
        <v>45192</v>
      </c>
      <c r="D159" t="inlineStr">
        <is>
          <t>KRONOBERGS LÄN</t>
        </is>
      </c>
      <c r="E159" t="inlineStr">
        <is>
          <t>VÄXJÖ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72248-2018</t>
        </is>
      </c>
      <c r="B160" s="1" t="n">
        <v>43455</v>
      </c>
      <c r="C160" s="1" t="n">
        <v>45192</v>
      </c>
      <c r="D160" t="inlineStr">
        <is>
          <t>KRONOBERGS LÄN</t>
        </is>
      </c>
      <c r="E160" t="inlineStr">
        <is>
          <t>VÄXJÖ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72087-2018</t>
        </is>
      </c>
      <c r="B161" s="1" t="n">
        <v>43455</v>
      </c>
      <c r="C161" s="1" t="n">
        <v>45192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72178-2018</t>
        </is>
      </c>
      <c r="B162" s="1" t="n">
        <v>43455</v>
      </c>
      <c r="C162" s="1" t="n">
        <v>45192</v>
      </c>
      <c r="D162" t="inlineStr">
        <is>
          <t>KRONOBERGS LÄN</t>
        </is>
      </c>
      <c r="E162" t="inlineStr">
        <is>
          <t>VÄXJÖ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72194-2018</t>
        </is>
      </c>
      <c r="B163" s="1" t="n">
        <v>43455</v>
      </c>
      <c r="C163" s="1" t="n">
        <v>45192</v>
      </c>
      <c r="D163" t="inlineStr">
        <is>
          <t>KRONOBERGS LÄN</t>
        </is>
      </c>
      <c r="E163" t="inlineStr">
        <is>
          <t>VÄXJÖ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72203-2018</t>
        </is>
      </c>
      <c r="B164" s="1" t="n">
        <v>43455</v>
      </c>
      <c r="C164" s="1" t="n">
        <v>45192</v>
      </c>
      <c r="D164" t="inlineStr">
        <is>
          <t>KRONOBERGS LÄN</t>
        </is>
      </c>
      <c r="E164" t="inlineStr">
        <is>
          <t>VÄXJÖ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818-2019</t>
        </is>
      </c>
      <c r="B165" s="1" t="n">
        <v>43455</v>
      </c>
      <c r="C165" s="1" t="n">
        <v>45192</v>
      </c>
      <c r="D165" t="inlineStr">
        <is>
          <t>KRONOBERGS LÄN</t>
        </is>
      </c>
      <c r="E165" t="inlineStr">
        <is>
          <t>VÄXJÖ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72027-2018</t>
        </is>
      </c>
      <c r="B166" s="1" t="n">
        <v>43455</v>
      </c>
      <c r="C166" s="1" t="n">
        <v>45192</v>
      </c>
      <c r="D166" t="inlineStr">
        <is>
          <t>KRONOBERGS LÄN</t>
        </is>
      </c>
      <c r="E166" t="inlineStr">
        <is>
          <t>VÄXJÖ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72181-2018</t>
        </is>
      </c>
      <c r="B167" s="1" t="n">
        <v>43455</v>
      </c>
      <c r="C167" s="1" t="n">
        <v>45192</v>
      </c>
      <c r="D167" t="inlineStr">
        <is>
          <t>KRONOBERGS LÄN</t>
        </is>
      </c>
      <c r="E167" t="inlineStr">
        <is>
          <t>VÄXJÖ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72325-2018</t>
        </is>
      </c>
      <c r="B168" s="1" t="n">
        <v>43456</v>
      </c>
      <c r="C168" s="1" t="n">
        <v>45192</v>
      </c>
      <c r="D168" t="inlineStr">
        <is>
          <t>KRONOBERGS LÄN</t>
        </is>
      </c>
      <c r="E168" t="inlineStr">
        <is>
          <t>VÄXJÖ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72324-2018</t>
        </is>
      </c>
      <c r="B169" s="1" t="n">
        <v>43456</v>
      </c>
      <c r="C169" s="1" t="n">
        <v>45192</v>
      </c>
      <c r="D169" t="inlineStr">
        <is>
          <t>KRONOBERGS LÄN</t>
        </is>
      </c>
      <c r="E169" t="inlineStr">
        <is>
          <t>VÄXJÖ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1569-2019</t>
        </is>
      </c>
      <c r="B170" s="1" t="n">
        <v>43461</v>
      </c>
      <c r="C170" s="1" t="n">
        <v>45192</v>
      </c>
      <c r="D170" t="inlineStr">
        <is>
          <t>KRONOBERGS LÄN</t>
        </is>
      </c>
      <c r="E170" t="inlineStr">
        <is>
          <t>VÄXJÖ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2930-2019</t>
        </is>
      </c>
      <c r="B171" s="1" t="n">
        <v>43469</v>
      </c>
      <c r="C171" s="1" t="n">
        <v>45192</v>
      </c>
      <c r="D171" t="inlineStr">
        <is>
          <t>KRONOBERGS LÄN</t>
        </is>
      </c>
      <c r="E171" t="inlineStr">
        <is>
          <t>VÄXJÖ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542-2019</t>
        </is>
      </c>
      <c r="B172" s="1" t="n">
        <v>43469</v>
      </c>
      <c r="C172" s="1" t="n">
        <v>45192</v>
      </c>
      <c r="D172" t="inlineStr">
        <is>
          <t>KRONOBERGS LÄN</t>
        </is>
      </c>
      <c r="E172" t="inlineStr">
        <is>
          <t>VÄXJÖ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1449-2019</t>
        </is>
      </c>
      <c r="B173" s="1" t="n">
        <v>43473</v>
      </c>
      <c r="C173" s="1" t="n">
        <v>45192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1163-2019</t>
        </is>
      </c>
      <c r="B174" s="1" t="n">
        <v>43473</v>
      </c>
      <c r="C174" s="1" t="n">
        <v>45192</v>
      </c>
      <c r="D174" t="inlineStr">
        <is>
          <t>KRONOBERGS LÄN</t>
        </is>
      </c>
      <c r="E174" t="inlineStr">
        <is>
          <t>VÄXJÖ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1414-2019</t>
        </is>
      </c>
      <c r="B175" s="1" t="n">
        <v>43473</v>
      </c>
      <c r="C175" s="1" t="n">
        <v>45192</v>
      </c>
      <c r="D175" t="inlineStr">
        <is>
          <t>KRONOBERGS LÄN</t>
        </is>
      </c>
      <c r="E175" t="inlineStr">
        <is>
          <t>VÄXJÖ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1517-2019</t>
        </is>
      </c>
      <c r="B176" s="1" t="n">
        <v>43473</v>
      </c>
      <c r="C176" s="1" t="n">
        <v>45192</v>
      </c>
      <c r="D176" t="inlineStr">
        <is>
          <t>KRONOBERGS LÄN</t>
        </is>
      </c>
      <c r="E176" t="inlineStr">
        <is>
          <t>VÄXJÖ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1169-2019</t>
        </is>
      </c>
      <c r="B177" s="1" t="n">
        <v>43473</v>
      </c>
      <c r="C177" s="1" t="n">
        <v>45192</v>
      </c>
      <c r="D177" t="inlineStr">
        <is>
          <t>KRONOBERGS LÄN</t>
        </is>
      </c>
      <c r="E177" t="inlineStr">
        <is>
          <t>VÄXJÖ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1401-2019</t>
        </is>
      </c>
      <c r="B178" s="1" t="n">
        <v>43473</v>
      </c>
      <c r="C178" s="1" t="n">
        <v>45192</v>
      </c>
      <c r="D178" t="inlineStr">
        <is>
          <t>KRONOBERGS LÄN</t>
        </is>
      </c>
      <c r="E178" t="inlineStr">
        <is>
          <t>VÄXJÖ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1161-2019</t>
        </is>
      </c>
      <c r="B179" s="1" t="n">
        <v>43473</v>
      </c>
      <c r="C179" s="1" t="n">
        <v>45192</v>
      </c>
      <c r="D179" t="inlineStr">
        <is>
          <t>KRONOBERGS LÄN</t>
        </is>
      </c>
      <c r="E179" t="inlineStr">
        <is>
          <t>VÄXJÖ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1346-2019</t>
        </is>
      </c>
      <c r="B180" s="1" t="n">
        <v>43473</v>
      </c>
      <c r="C180" s="1" t="n">
        <v>45192</v>
      </c>
      <c r="D180" t="inlineStr">
        <is>
          <t>KRONOBERGS LÄN</t>
        </is>
      </c>
      <c r="E180" t="inlineStr">
        <is>
          <t>VÄXJÖ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1729-2019</t>
        </is>
      </c>
      <c r="B181" s="1" t="n">
        <v>43474</v>
      </c>
      <c r="C181" s="1" t="n">
        <v>45192</v>
      </c>
      <c r="D181" t="inlineStr">
        <is>
          <t>KRONOBERGS LÄN</t>
        </is>
      </c>
      <c r="E181" t="inlineStr">
        <is>
          <t>VÄXJÖ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1726-2019</t>
        </is>
      </c>
      <c r="B182" s="1" t="n">
        <v>43474</v>
      </c>
      <c r="C182" s="1" t="n">
        <v>45192</v>
      </c>
      <c r="D182" t="inlineStr">
        <is>
          <t>KRONOBERGS LÄN</t>
        </is>
      </c>
      <c r="E182" t="inlineStr">
        <is>
          <t>VÄXJÖ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1731-2019</t>
        </is>
      </c>
      <c r="B183" s="1" t="n">
        <v>43474</v>
      </c>
      <c r="C183" s="1" t="n">
        <v>45192</v>
      </c>
      <c r="D183" t="inlineStr">
        <is>
          <t>KRONOBERGS LÄN</t>
        </is>
      </c>
      <c r="E183" t="inlineStr">
        <is>
          <t>VÄXJÖ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1737-2019</t>
        </is>
      </c>
      <c r="B184" s="1" t="n">
        <v>43474</v>
      </c>
      <c r="C184" s="1" t="n">
        <v>45192</v>
      </c>
      <c r="D184" t="inlineStr">
        <is>
          <t>KRONOBERGS LÄN</t>
        </is>
      </c>
      <c r="E184" t="inlineStr">
        <is>
          <t>VÄXJÖ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2129-2019</t>
        </is>
      </c>
      <c r="B185" s="1" t="n">
        <v>43475</v>
      </c>
      <c r="C185" s="1" t="n">
        <v>45192</v>
      </c>
      <c r="D185" t="inlineStr">
        <is>
          <t>KRONOBERGS LÄN</t>
        </is>
      </c>
      <c r="E185" t="inlineStr">
        <is>
          <t>VÄXJÖ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2154-2019</t>
        </is>
      </c>
      <c r="B186" s="1" t="n">
        <v>43475</v>
      </c>
      <c r="C186" s="1" t="n">
        <v>45192</v>
      </c>
      <c r="D186" t="inlineStr">
        <is>
          <t>KRONOBERGS LÄN</t>
        </is>
      </c>
      <c r="E186" t="inlineStr">
        <is>
          <t>VÄXJÖ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4128-2019</t>
        </is>
      </c>
      <c r="B187" s="1" t="n">
        <v>43476</v>
      </c>
      <c r="C187" s="1" t="n">
        <v>45192</v>
      </c>
      <c r="D187" t="inlineStr">
        <is>
          <t>KRONOBERGS LÄN</t>
        </is>
      </c>
      <c r="E187" t="inlineStr">
        <is>
          <t>VÄXJÖ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2524-2019</t>
        </is>
      </c>
      <c r="B188" s="1" t="n">
        <v>43476</v>
      </c>
      <c r="C188" s="1" t="n">
        <v>45192</v>
      </c>
      <c r="D188" t="inlineStr">
        <is>
          <t>KRONOBERGS LÄN</t>
        </is>
      </c>
      <c r="E188" t="inlineStr">
        <is>
          <t>VÄXJÖ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4130-2019</t>
        </is>
      </c>
      <c r="B189" s="1" t="n">
        <v>43476</v>
      </c>
      <c r="C189" s="1" t="n">
        <v>45192</v>
      </c>
      <c r="D189" t="inlineStr">
        <is>
          <t>KRONOBERGS LÄN</t>
        </is>
      </c>
      <c r="E189" t="inlineStr">
        <is>
          <t>VÄXJÖ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2374-2019</t>
        </is>
      </c>
      <c r="B190" s="1" t="n">
        <v>43476</v>
      </c>
      <c r="C190" s="1" t="n">
        <v>45192</v>
      </c>
      <c r="D190" t="inlineStr">
        <is>
          <t>KRONOBERGS LÄN</t>
        </is>
      </c>
      <c r="E190" t="inlineStr">
        <is>
          <t>VÄXJÖ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4496-2019</t>
        </is>
      </c>
      <c r="B191" s="1" t="n">
        <v>43479</v>
      </c>
      <c r="C191" s="1" t="n">
        <v>45192</v>
      </c>
      <c r="D191" t="inlineStr">
        <is>
          <t>KRONOBERGS LÄN</t>
        </is>
      </c>
      <c r="E191" t="inlineStr">
        <is>
          <t>VÄXJÖ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3032-2019</t>
        </is>
      </c>
      <c r="B192" s="1" t="n">
        <v>43479</v>
      </c>
      <c r="C192" s="1" t="n">
        <v>45192</v>
      </c>
      <c r="D192" t="inlineStr">
        <is>
          <t>KRONOBERGS LÄN</t>
        </is>
      </c>
      <c r="E192" t="inlineStr">
        <is>
          <t>VÄXJÖ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3238-2019</t>
        </is>
      </c>
      <c r="B193" s="1" t="n">
        <v>43480</v>
      </c>
      <c r="C193" s="1" t="n">
        <v>45192</v>
      </c>
      <c r="D193" t="inlineStr">
        <is>
          <t>KRONOBERGS LÄN</t>
        </is>
      </c>
      <c r="E193" t="inlineStr">
        <is>
          <t>VÄXJÖ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3378-2019</t>
        </is>
      </c>
      <c r="B194" s="1" t="n">
        <v>43480</v>
      </c>
      <c r="C194" s="1" t="n">
        <v>45192</v>
      </c>
      <c r="D194" t="inlineStr">
        <is>
          <t>KRONOBERGS LÄN</t>
        </is>
      </c>
      <c r="E194" t="inlineStr">
        <is>
          <t>VÄXJÖ</t>
        </is>
      </c>
      <c r="F194" t="inlineStr">
        <is>
          <t>Sveaskog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3189-2019</t>
        </is>
      </c>
      <c r="B195" s="1" t="n">
        <v>43480</v>
      </c>
      <c r="C195" s="1" t="n">
        <v>45192</v>
      </c>
      <c r="D195" t="inlineStr">
        <is>
          <t>KRONOBERGS LÄN</t>
        </is>
      </c>
      <c r="E195" t="inlineStr">
        <is>
          <t>VÄXJÖ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3293-2019</t>
        </is>
      </c>
      <c r="B196" s="1" t="n">
        <v>43480</v>
      </c>
      <c r="C196" s="1" t="n">
        <v>45192</v>
      </c>
      <c r="D196" t="inlineStr">
        <is>
          <t>KRONOBERGS LÄN</t>
        </is>
      </c>
      <c r="E196" t="inlineStr">
        <is>
          <t>VÄXJÖ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5021-2019</t>
        </is>
      </c>
      <c r="B197" s="1" t="n">
        <v>43480</v>
      </c>
      <c r="C197" s="1" t="n">
        <v>45192</v>
      </c>
      <c r="D197" t="inlineStr">
        <is>
          <t>KRONOBERGS LÄN</t>
        </is>
      </c>
      <c r="E197" t="inlineStr">
        <is>
          <t>VÄXJÖ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3318-2019</t>
        </is>
      </c>
      <c r="B198" s="1" t="n">
        <v>43480</v>
      </c>
      <c r="C198" s="1" t="n">
        <v>45192</v>
      </c>
      <c r="D198" t="inlineStr">
        <is>
          <t>KRONOBERGS LÄN</t>
        </is>
      </c>
      <c r="E198" t="inlineStr">
        <is>
          <t>VÄXJÖ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4071-2019</t>
        </is>
      </c>
      <c r="B199" s="1" t="n">
        <v>43482</v>
      </c>
      <c r="C199" s="1" t="n">
        <v>45192</v>
      </c>
      <c r="D199" t="inlineStr">
        <is>
          <t>KRONOBERGS LÄN</t>
        </is>
      </c>
      <c r="E199" t="inlineStr">
        <is>
          <t>VÄXJÖ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4076-2019</t>
        </is>
      </c>
      <c r="B200" s="1" t="n">
        <v>43482</v>
      </c>
      <c r="C200" s="1" t="n">
        <v>45192</v>
      </c>
      <c r="D200" t="inlineStr">
        <is>
          <t>KRONOBERGS LÄN</t>
        </is>
      </c>
      <c r="E200" t="inlineStr">
        <is>
          <t>VÄXJÖ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4073-2019</t>
        </is>
      </c>
      <c r="B201" s="1" t="n">
        <v>43482</v>
      </c>
      <c r="C201" s="1" t="n">
        <v>45192</v>
      </c>
      <c r="D201" t="inlineStr">
        <is>
          <t>KRONOBERGS LÄN</t>
        </is>
      </c>
      <c r="E201" t="inlineStr">
        <is>
          <t>VÄXJÖ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4256-2019</t>
        </is>
      </c>
      <c r="B202" s="1" t="n">
        <v>43483</v>
      </c>
      <c r="C202" s="1" t="n">
        <v>45192</v>
      </c>
      <c r="D202" t="inlineStr">
        <is>
          <t>KRONOBERGS LÄN</t>
        </is>
      </c>
      <c r="E202" t="inlineStr">
        <is>
          <t>VÄXJÖ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4400-2019</t>
        </is>
      </c>
      <c r="B203" s="1" t="n">
        <v>43484</v>
      </c>
      <c r="C203" s="1" t="n">
        <v>45192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4694-2019</t>
        </is>
      </c>
      <c r="B204" s="1" t="n">
        <v>43486</v>
      </c>
      <c r="C204" s="1" t="n">
        <v>45192</v>
      </c>
      <c r="D204" t="inlineStr">
        <is>
          <t>KRONOBERGS LÄN</t>
        </is>
      </c>
      <c r="E204" t="inlineStr">
        <is>
          <t>VÄXJÖ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4603-2019</t>
        </is>
      </c>
      <c r="B205" s="1" t="n">
        <v>43486</v>
      </c>
      <c r="C205" s="1" t="n">
        <v>45192</v>
      </c>
      <c r="D205" t="inlineStr">
        <is>
          <t>KRONOBERGS LÄN</t>
        </is>
      </c>
      <c r="E205" t="inlineStr">
        <is>
          <t>VÄXJÖ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5140-2019</t>
        </is>
      </c>
      <c r="B206" s="1" t="n">
        <v>43488</v>
      </c>
      <c r="C206" s="1" t="n">
        <v>45192</v>
      </c>
      <c r="D206" t="inlineStr">
        <is>
          <t>KRONOBERGS LÄN</t>
        </is>
      </c>
      <c r="E206" t="inlineStr">
        <is>
          <t>VÄXJÖ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5427-2019</t>
        </is>
      </c>
      <c r="B207" s="1" t="n">
        <v>43489</v>
      </c>
      <c r="C207" s="1" t="n">
        <v>45192</v>
      </c>
      <c r="D207" t="inlineStr">
        <is>
          <t>KRONOBERGS LÄN</t>
        </is>
      </c>
      <c r="E207" t="inlineStr">
        <is>
          <t>VÄXJÖ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5902-2019</t>
        </is>
      </c>
      <c r="B208" s="1" t="n">
        <v>43490</v>
      </c>
      <c r="C208" s="1" t="n">
        <v>45192</v>
      </c>
      <c r="D208" t="inlineStr">
        <is>
          <t>KRONOBERGS LÄN</t>
        </is>
      </c>
      <c r="E208" t="inlineStr">
        <is>
          <t>VÄXJÖ</t>
        </is>
      </c>
      <c r="F208" t="inlineStr">
        <is>
          <t>Sveaskog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5906-2019</t>
        </is>
      </c>
      <c r="B209" s="1" t="n">
        <v>43490</v>
      </c>
      <c r="C209" s="1" t="n">
        <v>45192</v>
      </c>
      <c r="D209" t="inlineStr">
        <is>
          <t>KRONOBERGS LÄN</t>
        </is>
      </c>
      <c r="E209" t="inlineStr">
        <is>
          <t>VÄXJÖ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5877-2019</t>
        </is>
      </c>
      <c r="B210" s="1" t="n">
        <v>43490</v>
      </c>
      <c r="C210" s="1" t="n">
        <v>45192</v>
      </c>
      <c r="D210" t="inlineStr">
        <is>
          <t>KRONOBERGS LÄN</t>
        </is>
      </c>
      <c r="E210" t="inlineStr">
        <is>
          <t>VÄXJÖ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6372-2019</t>
        </is>
      </c>
      <c r="B211" s="1" t="n">
        <v>43493</v>
      </c>
      <c r="C211" s="1" t="n">
        <v>45192</v>
      </c>
      <c r="D211" t="inlineStr">
        <is>
          <t>KRONOBERGS LÄN</t>
        </is>
      </c>
      <c r="E211" t="inlineStr">
        <is>
          <t>VÄXJÖ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6263-2019</t>
        </is>
      </c>
      <c r="B212" s="1" t="n">
        <v>43493</v>
      </c>
      <c r="C212" s="1" t="n">
        <v>45192</v>
      </c>
      <c r="D212" t="inlineStr">
        <is>
          <t>KRONOBERGS LÄN</t>
        </is>
      </c>
      <c r="E212" t="inlineStr">
        <is>
          <t>VÄXJÖ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6798-2019</t>
        </is>
      </c>
      <c r="B213" s="1" t="n">
        <v>43495</v>
      </c>
      <c r="C213" s="1" t="n">
        <v>45192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7237-2019</t>
        </is>
      </c>
      <c r="B214" s="1" t="n">
        <v>43495</v>
      </c>
      <c r="C214" s="1" t="n">
        <v>45192</v>
      </c>
      <c r="D214" t="inlineStr">
        <is>
          <t>KRONOBERGS LÄN</t>
        </is>
      </c>
      <c r="E214" t="inlineStr">
        <is>
          <t>VÄXJÖ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7087-2019</t>
        </is>
      </c>
      <c r="B215" s="1" t="n">
        <v>43496</v>
      </c>
      <c r="C215" s="1" t="n">
        <v>45192</v>
      </c>
      <c r="D215" t="inlineStr">
        <is>
          <t>KRONOBERGS LÄN</t>
        </is>
      </c>
      <c r="E215" t="inlineStr">
        <is>
          <t>VÄXJÖ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7263-2019</t>
        </is>
      </c>
      <c r="B216" s="1" t="n">
        <v>43496</v>
      </c>
      <c r="C216" s="1" t="n">
        <v>45192</v>
      </c>
      <c r="D216" t="inlineStr">
        <is>
          <t>KRONOBERGS LÄN</t>
        </is>
      </c>
      <c r="E216" t="inlineStr">
        <is>
          <t>VÄXJÖ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7324-2019</t>
        </is>
      </c>
      <c r="B217" s="1" t="n">
        <v>43496</v>
      </c>
      <c r="C217" s="1" t="n">
        <v>45192</v>
      </c>
      <c r="D217" t="inlineStr">
        <is>
          <t>KRONOBERGS LÄN</t>
        </is>
      </c>
      <c r="E217" t="inlineStr">
        <is>
          <t>VÄXJÖ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7325-2019</t>
        </is>
      </c>
      <c r="B218" s="1" t="n">
        <v>43496</v>
      </c>
      <c r="C218" s="1" t="n">
        <v>45192</v>
      </c>
      <c r="D218" t="inlineStr">
        <is>
          <t>KRONOBERGS LÄN</t>
        </is>
      </c>
      <c r="E218" t="inlineStr">
        <is>
          <t>VÄXJÖ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7290-2019</t>
        </is>
      </c>
      <c r="B219" s="1" t="n">
        <v>43496</v>
      </c>
      <c r="C219" s="1" t="n">
        <v>45192</v>
      </c>
      <c r="D219" t="inlineStr">
        <is>
          <t>KRONOBERGS LÄN</t>
        </is>
      </c>
      <c r="E219" t="inlineStr">
        <is>
          <t>VÄXJÖ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7556-2019</t>
        </is>
      </c>
      <c r="B220" s="1" t="n">
        <v>43497</v>
      </c>
      <c r="C220" s="1" t="n">
        <v>45192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7740-2019</t>
        </is>
      </c>
      <c r="B221" s="1" t="n">
        <v>43500</v>
      </c>
      <c r="C221" s="1" t="n">
        <v>45192</v>
      </c>
      <c r="D221" t="inlineStr">
        <is>
          <t>KRONOBERGS LÄN</t>
        </is>
      </c>
      <c r="E221" t="inlineStr">
        <is>
          <t>VÄXJÖ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7870-2019</t>
        </is>
      </c>
      <c r="B222" s="1" t="n">
        <v>43500</v>
      </c>
      <c r="C222" s="1" t="n">
        <v>45192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8481-2019</t>
        </is>
      </c>
      <c r="B223" s="1" t="n">
        <v>43500</v>
      </c>
      <c r="C223" s="1" t="n">
        <v>45192</v>
      </c>
      <c r="D223" t="inlineStr">
        <is>
          <t>KRONOBERGS LÄN</t>
        </is>
      </c>
      <c r="E223" t="inlineStr">
        <is>
          <t>VÄXJÖ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7745-2019</t>
        </is>
      </c>
      <c r="B224" s="1" t="n">
        <v>43500</v>
      </c>
      <c r="C224" s="1" t="n">
        <v>45192</v>
      </c>
      <c r="D224" t="inlineStr">
        <is>
          <t>KRONOBERGS LÄN</t>
        </is>
      </c>
      <c r="E224" t="inlineStr">
        <is>
          <t>VÄXJÖ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7719-2019</t>
        </is>
      </c>
      <c r="B225" s="1" t="n">
        <v>43500</v>
      </c>
      <c r="C225" s="1" t="n">
        <v>45192</v>
      </c>
      <c r="D225" t="inlineStr">
        <is>
          <t>KRONOBERGS LÄN</t>
        </is>
      </c>
      <c r="E225" t="inlineStr">
        <is>
          <t>VÄXJÖ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7743-2019</t>
        </is>
      </c>
      <c r="B226" s="1" t="n">
        <v>43500</v>
      </c>
      <c r="C226" s="1" t="n">
        <v>45192</v>
      </c>
      <c r="D226" t="inlineStr">
        <is>
          <t>KRONOBERGS LÄN</t>
        </is>
      </c>
      <c r="E226" t="inlineStr">
        <is>
          <t>VÄXJÖ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8016-2019</t>
        </is>
      </c>
      <c r="B227" s="1" t="n">
        <v>43501</v>
      </c>
      <c r="C227" s="1" t="n">
        <v>45192</v>
      </c>
      <c r="D227" t="inlineStr">
        <is>
          <t>KRONOBERGS LÄN</t>
        </is>
      </c>
      <c r="E227" t="inlineStr">
        <is>
          <t>VÄXJÖ</t>
        </is>
      </c>
      <c r="F227" t="inlineStr">
        <is>
          <t>Sveaskog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8540-2019</t>
        </is>
      </c>
      <c r="B228" s="1" t="n">
        <v>43502</v>
      </c>
      <c r="C228" s="1" t="n">
        <v>45192</v>
      </c>
      <c r="D228" t="inlineStr">
        <is>
          <t>KRONOBERGS LÄN</t>
        </is>
      </c>
      <c r="E228" t="inlineStr">
        <is>
          <t>VÄXJÖ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8539-2019</t>
        </is>
      </c>
      <c r="B229" s="1" t="n">
        <v>43502</v>
      </c>
      <c r="C229" s="1" t="n">
        <v>45192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8546-2019</t>
        </is>
      </c>
      <c r="B230" s="1" t="n">
        <v>43502</v>
      </c>
      <c r="C230" s="1" t="n">
        <v>45192</v>
      </c>
      <c r="D230" t="inlineStr">
        <is>
          <t>KRONOBERGS LÄN</t>
        </is>
      </c>
      <c r="E230" t="inlineStr">
        <is>
          <t>VÄXJÖ</t>
        </is>
      </c>
      <c r="F230" t="inlineStr">
        <is>
          <t>Sveaskog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9175-2019</t>
        </is>
      </c>
      <c r="B231" s="1" t="n">
        <v>43504</v>
      </c>
      <c r="C231" s="1" t="n">
        <v>45192</v>
      </c>
      <c r="D231" t="inlineStr">
        <is>
          <t>KRONOBERGS LÄN</t>
        </is>
      </c>
      <c r="E231" t="inlineStr">
        <is>
          <t>VÄXJÖ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9682-2019</t>
        </is>
      </c>
      <c r="B232" s="1" t="n">
        <v>43508</v>
      </c>
      <c r="C232" s="1" t="n">
        <v>45192</v>
      </c>
      <c r="D232" t="inlineStr">
        <is>
          <t>KRONOBERGS LÄN</t>
        </is>
      </c>
      <c r="E232" t="inlineStr">
        <is>
          <t>VÄXJÖ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9922-2019</t>
        </is>
      </c>
      <c r="B233" s="1" t="n">
        <v>43509</v>
      </c>
      <c r="C233" s="1" t="n">
        <v>45192</v>
      </c>
      <c r="D233" t="inlineStr">
        <is>
          <t>KRONOBERGS LÄN</t>
        </is>
      </c>
      <c r="E233" t="inlineStr">
        <is>
          <t>VÄXJÖ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10000-2019</t>
        </is>
      </c>
      <c r="B234" s="1" t="n">
        <v>43510</v>
      </c>
      <c r="C234" s="1" t="n">
        <v>45192</v>
      </c>
      <c r="D234" t="inlineStr">
        <is>
          <t>KRONOBERGS LÄN</t>
        </is>
      </c>
      <c r="E234" t="inlineStr">
        <is>
          <t>VÄXJÖ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10469-2019</t>
        </is>
      </c>
      <c r="B235" s="1" t="n">
        <v>43511</v>
      </c>
      <c r="C235" s="1" t="n">
        <v>45192</v>
      </c>
      <c r="D235" t="inlineStr">
        <is>
          <t>KRONOBERGS LÄN</t>
        </is>
      </c>
      <c r="E235" t="inlineStr">
        <is>
          <t>VÄXJÖ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10791-2019</t>
        </is>
      </c>
      <c r="B236" s="1" t="n">
        <v>43514</v>
      </c>
      <c r="C236" s="1" t="n">
        <v>45192</v>
      </c>
      <c r="D236" t="inlineStr">
        <is>
          <t>KRONOBERGS LÄN</t>
        </is>
      </c>
      <c r="E236" t="inlineStr">
        <is>
          <t>VÄXJÖ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10548-2019</t>
        </is>
      </c>
      <c r="B237" s="1" t="n">
        <v>43514</v>
      </c>
      <c r="C237" s="1" t="n">
        <v>45192</v>
      </c>
      <c r="D237" t="inlineStr">
        <is>
          <t>KRONOBERGS LÄN</t>
        </is>
      </c>
      <c r="E237" t="inlineStr">
        <is>
          <t>VÄXJÖ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10896-2019</t>
        </is>
      </c>
      <c r="B238" s="1" t="n">
        <v>43515</v>
      </c>
      <c r="C238" s="1" t="n">
        <v>45192</v>
      </c>
      <c r="D238" t="inlineStr">
        <is>
          <t>KRONOBERGS LÄN</t>
        </is>
      </c>
      <c r="E238" t="inlineStr">
        <is>
          <t>VÄXJÖ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11262-2019</t>
        </is>
      </c>
      <c r="B239" s="1" t="n">
        <v>43516</v>
      </c>
      <c r="C239" s="1" t="n">
        <v>45192</v>
      </c>
      <c r="D239" t="inlineStr">
        <is>
          <t>KRONOBERGS LÄN</t>
        </is>
      </c>
      <c r="E239" t="inlineStr">
        <is>
          <t>VÄXJÖ</t>
        </is>
      </c>
      <c r="F239" t="inlineStr">
        <is>
          <t>Övriga Aktiebolag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11143-2019</t>
        </is>
      </c>
      <c r="B240" s="1" t="n">
        <v>43516</v>
      </c>
      <c r="C240" s="1" t="n">
        <v>45192</v>
      </c>
      <c r="D240" t="inlineStr">
        <is>
          <t>KRONOBERGS LÄN</t>
        </is>
      </c>
      <c r="E240" t="inlineStr">
        <is>
          <t>VÄXJÖ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11231-2019</t>
        </is>
      </c>
      <c r="B241" s="1" t="n">
        <v>43516</v>
      </c>
      <c r="C241" s="1" t="n">
        <v>45192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11225-2019</t>
        </is>
      </c>
      <c r="B242" s="1" t="n">
        <v>43516</v>
      </c>
      <c r="C242" s="1" t="n">
        <v>45192</v>
      </c>
      <c r="D242" t="inlineStr">
        <is>
          <t>KRONOBERGS LÄN</t>
        </is>
      </c>
      <c r="E242" t="inlineStr">
        <is>
          <t>VÄXJÖ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11257-2019</t>
        </is>
      </c>
      <c r="B243" s="1" t="n">
        <v>43516</v>
      </c>
      <c r="C243" s="1" t="n">
        <v>45192</v>
      </c>
      <c r="D243" t="inlineStr">
        <is>
          <t>KRONOBERGS LÄN</t>
        </is>
      </c>
      <c r="E243" t="inlineStr">
        <is>
          <t>VÄXJÖ</t>
        </is>
      </c>
      <c r="F243" t="inlineStr">
        <is>
          <t>Övriga Aktiebolag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11273-2019</t>
        </is>
      </c>
      <c r="B244" s="1" t="n">
        <v>43516</v>
      </c>
      <c r="C244" s="1" t="n">
        <v>45192</v>
      </c>
      <c r="D244" t="inlineStr">
        <is>
          <t>KRONOBERGS LÄN</t>
        </is>
      </c>
      <c r="E244" t="inlineStr">
        <is>
          <t>VÄXJÖ</t>
        </is>
      </c>
      <c r="F244" t="inlineStr">
        <is>
          <t>Övriga Aktiebolag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11502-2019</t>
        </is>
      </c>
      <c r="B245" s="1" t="n">
        <v>43517</v>
      </c>
      <c r="C245" s="1" t="n">
        <v>45192</v>
      </c>
      <c r="D245" t="inlineStr">
        <is>
          <t>KRONOBERGS LÄN</t>
        </is>
      </c>
      <c r="E245" t="inlineStr">
        <is>
          <t>VÄXJÖ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11636-2019</t>
        </is>
      </c>
      <c r="B246" s="1" t="n">
        <v>43518</v>
      </c>
      <c r="C246" s="1" t="n">
        <v>45192</v>
      </c>
      <c r="D246" t="inlineStr">
        <is>
          <t>KRONOBERGS LÄN</t>
        </is>
      </c>
      <c r="E246" t="inlineStr">
        <is>
          <t>VÄXJÖ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11773-2019</t>
        </is>
      </c>
      <c r="B247" s="1" t="n">
        <v>43520</v>
      </c>
      <c r="C247" s="1" t="n">
        <v>45192</v>
      </c>
      <c r="D247" t="inlineStr">
        <is>
          <t>KRONOBERGS LÄN</t>
        </is>
      </c>
      <c r="E247" t="inlineStr">
        <is>
          <t>VÄXJÖ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11770-2019</t>
        </is>
      </c>
      <c r="B248" s="1" t="n">
        <v>43520</v>
      </c>
      <c r="C248" s="1" t="n">
        <v>45192</v>
      </c>
      <c r="D248" t="inlineStr">
        <is>
          <t>KRONOBERGS LÄN</t>
        </is>
      </c>
      <c r="E248" t="inlineStr">
        <is>
          <t>VÄXJÖ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11771-2019</t>
        </is>
      </c>
      <c r="B249" s="1" t="n">
        <v>43520</v>
      </c>
      <c r="C249" s="1" t="n">
        <v>45192</v>
      </c>
      <c r="D249" t="inlineStr">
        <is>
          <t>KRONOBERGS LÄN</t>
        </is>
      </c>
      <c r="E249" t="inlineStr">
        <is>
          <t>VÄXJÖ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11894-2019</t>
        </is>
      </c>
      <c r="B250" s="1" t="n">
        <v>43521</v>
      </c>
      <c r="C250" s="1" t="n">
        <v>45192</v>
      </c>
      <c r="D250" t="inlineStr">
        <is>
          <t>KRONOBERGS LÄN</t>
        </is>
      </c>
      <c r="E250" t="inlineStr">
        <is>
          <t>VÄXJÖ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12138-2019</t>
        </is>
      </c>
      <c r="B251" s="1" t="n">
        <v>43522</v>
      </c>
      <c r="C251" s="1" t="n">
        <v>45192</v>
      </c>
      <c r="D251" t="inlineStr">
        <is>
          <t>KRONOBERGS LÄN</t>
        </is>
      </c>
      <c r="E251" t="inlineStr">
        <is>
          <t>VÄXJÖ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12492-2019</t>
        </is>
      </c>
      <c r="B252" s="1" t="n">
        <v>43523</v>
      </c>
      <c r="C252" s="1" t="n">
        <v>45192</v>
      </c>
      <c r="D252" t="inlineStr">
        <is>
          <t>KRONOBERGS LÄN</t>
        </is>
      </c>
      <c r="E252" t="inlineStr">
        <is>
          <t>VÄXJÖ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12432-2019</t>
        </is>
      </c>
      <c r="B253" s="1" t="n">
        <v>43523</v>
      </c>
      <c r="C253" s="1" t="n">
        <v>45192</v>
      </c>
      <c r="D253" t="inlineStr">
        <is>
          <t>KRONOBERGS LÄN</t>
        </is>
      </c>
      <c r="E253" t="inlineStr">
        <is>
          <t>VÄXJÖ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12433-2019</t>
        </is>
      </c>
      <c r="B254" s="1" t="n">
        <v>43523</v>
      </c>
      <c r="C254" s="1" t="n">
        <v>45192</v>
      </c>
      <c r="D254" t="inlineStr">
        <is>
          <t>KRONOBERGS LÄN</t>
        </is>
      </c>
      <c r="E254" t="inlineStr">
        <is>
          <t>VÄXJÖ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12583-2019</t>
        </is>
      </c>
      <c r="B255" s="1" t="n">
        <v>43524</v>
      </c>
      <c r="C255" s="1" t="n">
        <v>45192</v>
      </c>
      <c r="D255" t="inlineStr">
        <is>
          <t>KRONOBERGS LÄN</t>
        </is>
      </c>
      <c r="E255" t="inlineStr">
        <is>
          <t>VÄXJÖ</t>
        </is>
      </c>
      <c r="F255" t="inlineStr">
        <is>
          <t>Sveaskog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12662-2019</t>
        </is>
      </c>
      <c r="B256" s="1" t="n">
        <v>43524</v>
      </c>
      <c r="C256" s="1" t="n">
        <v>45192</v>
      </c>
      <c r="D256" t="inlineStr">
        <is>
          <t>KRONOBERGS LÄN</t>
        </is>
      </c>
      <c r="E256" t="inlineStr">
        <is>
          <t>VÄXJÖ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13487-2019</t>
        </is>
      </c>
      <c r="B257" s="1" t="n">
        <v>43530</v>
      </c>
      <c r="C257" s="1" t="n">
        <v>45192</v>
      </c>
      <c r="D257" t="inlineStr">
        <is>
          <t>KRONOBERGS LÄN</t>
        </is>
      </c>
      <c r="E257" t="inlineStr">
        <is>
          <t>VÄXJÖ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13790-2019</t>
        </is>
      </c>
      <c r="B258" s="1" t="n">
        <v>43531</v>
      </c>
      <c r="C258" s="1" t="n">
        <v>45192</v>
      </c>
      <c r="D258" t="inlineStr">
        <is>
          <t>KRONOBERGS LÄN</t>
        </is>
      </c>
      <c r="E258" t="inlineStr">
        <is>
          <t>VÄXJÖ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14358-2019</t>
        </is>
      </c>
      <c r="B259" s="1" t="n">
        <v>43531</v>
      </c>
      <c r="C259" s="1" t="n">
        <v>45192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14275-2019</t>
        </is>
      </c>
      <c r="B260" s="1" t="n">
        <v>43535</v>
      </c>
      <c r="C260" s="1" t="n">
        <v>45192</v>
      </c>
      <c r="D260" t="inlineStr">
        <is>
          <t>KRONOBERGS LÄN</t>
        </is>
      </c>
      <c r="E260" t="inlineStr">
        <is>
          <t>VÄXJÖ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14276-2019</t>
        </is>
      </c>
      <c r="B261" s="1" t="n">
        <v>43535</v>
      </c>
      <c r="C261" s="1" t="n">
        <v>45192</v>
      </c>
      <c r="D261" t="inlineStr">
        <is>
          <t>KRONOBERGS LÄN</t>
        </is>
      </c>
      <c r="E261" t="inlineStr">
        <is>
          <t>VÄXJÖ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14274-2019</t>
        </is>
      </c>
      <c r="B262" s="1" t="n">
        <v>43535</v>
      </c>
      <c r="C262" s="1" t="n">
        <v>45192</v>
      </c>
      <c r="D262" t="inlineStr">
        <is>
          <t>KRONOBERGS LÄN</t>
        </is>
      </c>
      <c r="E262" t="inlineStr">
        <is>
          <t>VÄXJÖ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14364-2019</t>
        </is>
      </c>
      <c r="B263" s="1" t="n">
        <v>43536</v>
      </c>
      <c r="C263" s="1" t="n">
        <v>45192</v>
      </c>
      <c r="D263" t="inlineStr">
        <is>
          <t>KRONOBERGS LÄN</t>
        </is>
      </c>
      <c r="E263" t="inlineStr">
        <is>
          <t>VÄXJÖ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14531-2019</t>
        </is>
      </c>
      <c r="B264" s="1" t="n">
        <v>43537</v>
      </c>
      <c r="C264" s="1" t="n">
        <v>45192</v>
      </c>
      <c r="D264" t="inlineStr">
        <is>
          <t>KRONOBERGS LÄN</t>
        </is>
      </c>
      <c r="E264" t="inlineStr">
        <is>
          <t>VÄXJÖ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15079-2019</t>
        </is>
      </c>
      <c r="B265" s="1" t="n">
        <v>43538</v>
      </c>
      <c r="C265" s="1" t="n">
        <v>45192</v>
      </c>
      <c r="D265" t="inlineStr">
        <is>
          <t>KRONOBERGS LÄN</t>
        </is>
      </c>
      <c r="E265" t="inlineStr">
        <is>
          <t>VÄXJÖ</t>
        </is>
      </c>
      <c r="F265" t="inlineStr">
        <is>
          <t>Övriga Aktiebolag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15103-2019</t>
        </is>
      </c>
      <c r="B266" s="1" t="n">
        <v>43539</v>
      </c>
      <c r="C266" s="1" t="n">
        <v>45192</v>
      </c>
      <c r="D266" t="inlineStr">
        <is>
          <t>KRONOBERGS LÄN</t>
        </is>
      </c>
      <c r="E266" t="inlineStr">
        <is>
          <t>VÄXJÖ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15108-2019</t>
        </is>
      </c>
      <c r="B267" s="1" t="n">
        <v>43539</v>
      </c>
      <c r="C267" s="1" t="n">
        <v>45192</v>
      </c>
      <c r="D267" t="inlineStr">
        <is>
          <t>KRONOBERGS LÄN</t>
        </is>
      </c>
      <c r="E267" t="inlineStr">
        <is>
          <t>VÄXJÖ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15502-2019</t>
        </is>
      </c>
      <c r="B268" s="1" t="n">
        <v>43542</v>
      </c>
      <c r="C268" s="1" t="n">
        <v>45192</v>
      </c>
      <c r="D268" t="inlineStr">
        <is>
          <t>KRONOBERGS LÄN</t>
        </is>
      </c>
      <c r="E268" t="inlineStr">
        <is>
          <t>VÄXJÖ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15505-2019</t>
        </is>
      </c>
      <c r="B269" s="1" t="n">
        <v>43542</v>
      </c>
      <c r="C269" s="1" t="n">
        <v>45192</v>
      </c>
      <c r="D269" t="inlineStr">
        <is>
          <t>KRONOBERGS LÄN</t>
        </is>
      </c>
      <c r="E269" t="inlineStr">
        <is>
          <t>VÄXJÖ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15758-2019</t>
        </is>
      </c>
      <c r="B270" s="1" t="n">
        <v>43543</v>
      </c>
      <c r="C270" s="1" t="n">
        <v>45192</v>
      </c>
      <c r="D270" t="inlineStr">
        <is>
          <t>KRONOBERGS LÄN</t>
        </is>
      </c>
      <c r="E270" t="inlineStr">
        <is>
          <t>VÄXJÖ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15998-2019</t>
        </is>
      </c>
      <c r="B271" s="1" t="n">
        <v>43543</v>
      </c>
      <c r="C271" s="1" t="n">
        <v>45192</v>
      </c>
      <c r="D271" t="inlineStr">
        <is>
          <t>KRONOBERGS LÄN</t>
        </is>
      </c>
      <c r="E271" t="inlineStr">
        <is>
          <t>VÄXJÖ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15765-2019</t>
        </is>
      </c>
      <c r="B272" s="1" t="n">
        <v>43543</v>
      </c>
      <c r="C272" s="1" t="n">
        <v>45192</v>
      </c>
      <c r="D272" t="inlineStr">
        <is>
          <t>KRONOBERGS LÄN</t>
        </is>
      </c>
      <c r="E272" t="inlineStr">
        <is>
          <t>VÄXJÖ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15770-2019</t>
        </is>
      </c>
      <c r="B273" s="1" t="n">
        <v>43543</v>
      </c>
      <c r="C273" s="1" t="n">
        <v>45192</v>
      </c>
      <c r="D273" t="inlineStr">
        <is>
          <t>KRONOBERGS LÄN</t>
        </is>
      </c>
      <c r="E273" t="inlineStr">
        <is>
          <t>VÄXJÖ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15789-2019</t>
        </is>
      </c>
      <c r="B274" s="1" t="n">
        <v>43543</v>
      </c>
      <c r="C274" s="1" t="n">
        <v>45192</v>
      </c>
      <c r="D274" t="inlineStr">
        <is>
          <t>KRONOBERGS LÄN</t>
        </is>
      </c>
      <c r="E274" t="inlineStr">
        <is>
          <t>VÄXJÖ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16390-2019</t>
        </is>
      </c>
      <c r="B275" s="1" t="n">
        <v>43546</v>
      </c>
      <c r="C275" s="1" t="n">
        <v>45192</v>
      </c>
      <c r="D275" t="inlineStr">
        <is>
          <t>KRONOBERGS LÄN</t>
        </is>
      </c>
      <c r="E275" t="inlineStr">
        <is>
          <t>VÄXJÖ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16672-2019</t>
        </is>
      </c>
      <c r="B276" s="1" t="n">
        <v>43549</v>
      </c>
      <c r="C276" s="1" t="n">
        <v>45192</v>
      </c>
      <c r="D276" t="inlineStr">
        <is>
          <t>KRONOBERGS LÄN</t>
        </is>
      </c>
      <c r="E276" t="inlineStr">
        <is>
          <t>VÄXJÖ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17414-2019</t>
        </is>
      </c>
      <c r="B277" s="1" t="n">
        <v>43553</v>
      </c>
      <c r="C277" s="1" t="n">
        <v>45192</v>
      </c>
      <c r="D277" t="inlineStr">
        <is>
          <t>KRONOBERGS LÄN</t>
        </is>
      </c>
      <c r="E277" t="inlineStr">
        <is>
          <t>VÄXJÖ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17468-2019</t>
        </is>
      </c>
      <c r="B278" s="1" t="n">
        <v>43553</v>
      </c>
      <c r="C278" s="1" t="n">
        <v>45192</v>
      </c>
      <c r="D278" t="inlineStr">
        <is>
          <t>KRONOBERGS LÄN</t>
        </is>
      </c>
      <c r="E278" t="inlineStr">
        <is>
          <t>VÄXJÖ</t>
        </is>
      </c>
      <c r="G278" t="n">
        <v>10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17897-2019</t>
        </is>
      </c>
      <c r="B279" s="1" t="n">
        <v>43553</v>
      </c>
      <c r="C279" s="1" t="n">
        <v>45192</v>
      </c>
      <c r="D279" t="inlineStr">
        <is>
          <t>KRONOBERGS LÄN</t>
        </is>
      </c>
      <c r="E279" t="inlineStr">
        <is>
          <t>VÄXJÖ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17905-2019</t>
        </is>
      </c>
      <c r="B280" s="1" t="n">
        <v>43553</v>
      </c>
      <c r="C280" s="1" t="n">
        <v>45192</v>
      </c>
      <c r="D280" t="inlineStr">
        <is>
          <t>KRONOBERGS LÄN</t>
        </is>
      </c>
      <c r="E280" t="inlineStr">
        <is>
          <t>VÄXJÖ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17420-2019</t>
        </is>
      </c>
      <c r="B281" s="1" t="n">
        <v>43553</v>
      </c>
      <c r="C281" s="1" t="n">
        <v>45192</v>
      </c>
      <c r="D281" t="inlineStr">
        <is>
          <t>KRONOBERGS LÄN</t>
        </is>
      </c>
      <c r="E281" t="inlineStr">
        <is>
          <t>VÄXJÖ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18007-2019</t>
        </is>
      </c>
      <c r="B282" s="1" t="n">
        <v>43557</v>
      </c>
      <c r="C282" s="1" t="n">
        <v>45192</v>
      </c>
      <c r="D282" t="inlineStr">
        <is>
          <t>KRONOBERGS LÄN</t>
        </is>
      </c>
      <c r="E282" t="inlineStr">
        <is>
          <t>VÄXJÖ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18263-2019</t>
        </is>
      </c>
      <c r="B283" s="1" t="n">
        <v>43558</v>
      </c>
      <c r="C283" s="1" t="n">
        <v>45192</v>
      </c>
      <c r="D283" t="inlineStr">
        <is>
          <t>KRONOBERGS LÄN</t>
        </is>
      </c>
      <c r="E283" t="inlineStr">
        <is>
          <t>VÄXJÖ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19509-2019</t>
        </is>
      </c>
      <c r="B284" s="1" t="n">
        <v>43565</v>
      </c>
      <c r="C284" s="1" t="n">
        <v>45192</v>
      </c>
      <c r="D284" t="inlineStr">
        <is>
          <t>KRONOBERGS LÄN</t>
        </is>
      </c>
      <c r="E284" t="inlineStr">
        <is>
          <t>VÄXJÖ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19506-2019</t>
        </is>
      </c>
      <c r="B285" s="1" t="n">
        <v>43565</v>
      </c>
      <c r="C285" s="1" t="n">
        <v>45192</v>
      </c>
      <c r="D285" t="inlineStr">
        <is>
          <t>KRONOBERGS LÄN</t>
        </is>
      </c>
      <c r="E285" t="inlineStr">
        <is>
          <t>VÄXJÖ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20598-2019</t>
        </is>
      </c>
      <c r="B286" s="1" t="n">
        <v>43572</v>
      </c>
      <c r="C286" s="1" t="n">
        <v>45192</v>
      </c>
      <c r="D286" t="inlineStr">
        <is>
          <t>KRONOBERGS LÄN</t>
        </is>
      </c>
      <c r="E286" t="inlineStr">
        <is>
          <t>VÄXJÖ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20938-2019</t>
        </is>
      </c>
      <c r="B287" s="1" t="n">
        <v>43578</v>
      </c>
      <c r="C287" s="1" t="n">
        <v>45192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20988-2019</t>
        </is>
      </c>
      <c r="B288" s="1" t="n">
        <v>43578</v>
      </c>
      <c r="C288" s="1" t="n">
        <v>45192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21076-2019</t>
        </is>
      </c>
      <c r="B289" s="1" t="n">
        <v>43578</v>
      </c>
      <c r="C289" s="1" t="n">
        <v>45192</v>
      </c>
      <c r="D289" t="inlineStr">
        <is>
          <t>KRONOBERGS LÄN</t>
        </is>
      </c>
      <c r="E289" t="inlineStr">
        <is>
          <t>VÄXJÖ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20944-2019</t>
        </is>
      </c>
      <c r="B290" s="1" t="n">
        <v>43578</v>
      </c>
      <c r="C290" s="1" t="n">
        <v>45192</v>
      </c>
      <c r="D290" t="inlineStr">
        <is>
          <t>KRONOBERGS LÄN</t>
        </is>
      </c>
      <c r="E290" t="inlineStr">
        <is>
          <t>VÄXJÖ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21665-2019</t>
        </is>
      </c>
      <c r="B291" s="1" t="n">
        <v>43581</v>
      </c>
      <c r="C291" s="1" t="n">
        <v>45192</v>
      </c>
      <c r="D291" t="inlineStr">
        <is>
          <t>KRONOBERGS LÄN</t>
        </is>
      </c>
      <c r="E291" t="inlineStr">
        <is>
          <t>VÄXJÖ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21712-2019</t>
        </is>
      </c>
      <c r="B292" s="1" t="n">
        <v>43581</v>
      </c>
      <c r="C292" s="1" t="n">
        <v>45192</v>
      </c>
      <c r="D292" t="inlineStr">
        <is>
          <t>KRONOBERGS LÄN</t>
        </is>
      </c>
      <c r="E292" t="inlineStr">
        <is>
          <t>VÄXJÖ</t>
        </is>
      </c>
      <c r="F292" t="inlineStr">
        <is>
          <t>Kyrkan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22084-2019</t>
        </is>
      </c>
      <c r="B293" s="1" t="n">
        <v>43584</v>
      </c>
      <c r="C293" s="1" t="n">
        <v>45192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22381-2019</t>
        </is>
      </c>
      <c r="B294" s="1" t="n">
        <v>43585</v>
      </c>
      <c r="C294" s="1" t="n">
        <v>45192</v>
      </c>
      <c r="D294" t="inlineStr">
        <is>
          <t>KRONOBERGS LÄN</t>
        </is>
      </c>
      <c r="E294" t="inlineStr">
        <is>
          <t>VÄXJÖ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22163-2019</t>
        </is>
      </c>
      <c r="B295" s="1" t="n">
        <v>43585</v>
      </c>
      <c r="C295" s="1" t="n">
        <v>45192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22395-2019</t>
        </is>
      </c>
      <c r="B296" s="1" t="n">
        <v>43585</v>
      </c>
      <c r="C296" s="1" t="n">
        <v>45192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22397-2019</t>
        </is>
      </c>
      <c r="B297" s="1" t="n">
        <v>43585</v>
      </c>
      <c r="C297" s="1" t="n">
        <v>45192</v>
      </c>
      <c r="D297" t="inlineStr">
        <is>
          <t>KRONOBERGS LÄN</t>
        </is>
      </c>
      <c r="E297" t="inlineStr">
        <is>
          <t>VÄXJÖ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22346-2019</t>
        </is>
      </c>
      <c r="B298" s="1" t="n">
        <v>43587</v>
      </c>
      <c r="C298" s="1" t="n">
        <v>45192</v>
      </c>
      <c r="D298" t="inlineStr">
        <is>
          <t>KRONOBERGS LÄN</t>
        </is>
      </c>
      <c r="E298" t="inlineStr">
        <is>
          <t>VÄXJÖ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22349-2019</t>
        </is>
      </c>
      <c r="B299" s="1" t="n">
        <v>43587</v>
      </c>
      <c r="C299" s="1" t="n">
        <v>45192</v>
      </c>
      <c r="D299" t="inlineStr">
        <is>
          <t>KRONOBERGS LÄN</t>
        </is>
      </c>
      <c r="E299" t="inlineStr">
        <is>
          <t>VÄXJÖ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22948-2019</t>
        </is>
      </c>
      <c r="B300" s="1" t="n">
        <v>43591</v>
      </c>
      <c r="C300" s="1" t="n">
        <v>45192</v>
      </c>
      <c r="D300" t="inlineStr">
        <is>
          <t>KRONOBERGS LÄN</t>
        </is>
      </c>
      <c r="E300" t="inlineStr">
        <is>
          <t>VÄXJÖ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23252-2019</t>
        </is>
      </c>
      <c r="B301" s="1" t="n">
        <v>43592</v>
      </c>
      <c r="C301" s="1" t="n">
        <v>45192</v>
      </c>
      <c r="D301" t="inlineStr">
        <is>
          <t>KRONOBERGS LÄN</t>
        </is>
      </c>
      <c r="E301" t="inlineStr">
        <is>
          <t>VÄXJÖ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23375-2019</t>
        </is>
      </c>
      <c r="B302" s="1" t="n">
        <v>43593</v>
      </c>
      <c r="C302" s="1" t="n">
        <v>45192</v>
      </c>
      <c r="D302" t="inlineStr">
        <is>
          <t>KRONOBERGS LÄN</t>
        </is>
      </c>
      <c r="E302" t="inlineStr">
        <is>
          <t>VÄXJÖ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23525-2019</t>
        </is>
      </c>
      <c r="B303" s="1" t="n">
        <v>43594</v>
      </c>
      <c r="C303" s="1" t="n">
        <v>45192</v>
      </c>
      <c r="D303" t="inlineStr">
        <is>
          <t>KRONOBERGS LÄN</t>
        </is>
      </c>
      <c r="E303" t="inlineStr">
        <is>
          <t>VÄXJÖ</t>
        </is>
      </c>
      <c r="G303" t="n">
        <v>7.5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23776-2019</t>
        </is>
      </c>
      <c r="B304" s="1" t="n">
        <v>43595</v>
      </c>
      <c r="C304" s="1" t="n">
        <v>45192</v>
      </c>
      <c r="D304" t="inlineStr">
        <is>
          <t>KRONOBERGS LÄN</t>
        </is>
      </c>
      <c r="E304" t="inlineStr">
        <is>
          <t>VÄXJÖ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23983-2019</t>
        </is>
      </c>
      <c r="B305" s="1" t="n">
        <v>43598</v>
      </c>
      <c r="C305" s="1" t="n">
        <v>45192</v>
      </c>
      <c r="D305" t="inlineStr">
        <is>
          <t>KRONOBERGS LÄN</t>
        </is>
      </c>
      <c r="E305" t="inlineStr">
        <is>
          <t>VÄXJÖ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24055-2019</t>
        </is>
      </c>
      <c r="B306" s="1" t="n">
        <v>43598</v>
      </c>
      <c r="C306" s="1" t="n">
        <v>45192</v>
      </c>
      <c r="D306" t="inlineStr">
        <is>
          <t>KRONOBERGS LÄN</t>
        </is>
      </c>
      <c r="E306" t="inlineStr">
        <is>
          <t>VÄXJÖ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24748-2019</t>
        </is>
      </c>
      <c r="B307" s="1" t="n">
        <v>43601</v>
      </c>
      <c r="C307" s="1" t="n">
        <v>45192</v>
      </c>
      <c r="D307" t="inlineStr">
        <is>
          <t>KRONOBERGS LÄN</t>
        </is>
      </c>
      <c r="E307" t="inlineStr">
        <is>
          <t>VÄXJÖ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25843-2019</t>
        </is>
      </c>
      <c r="B308" s="1" t="n">
        <v>43605</v>
      </c>
      <c r="C308" s="1" t="n">
        <v>45192</v>
      </c>
      <c r="D308" t="inlineStr">
        <is>
          <t>KRONOBERGS LÄN</t>
        </is>
      </c>
      <c r="E308" t="inlineStr">
        <is>
          <t>VÄXJÖ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26478-2019</t>
        </is>
      </c>
      <c r="B309" s="1" t="n">
        <v>43607</v>
      </c>
      <c r="C309" s="1" t="n">
        <v>45192</v>
      </c>
      <c r="D309" t="inlineStr">
        <is>
          <t>KRONOBERGS LÄN</t>
        </is>
      </c>
      <c r="E309" t="inlineStr">
        <is>
          <t>VÄXJÖ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26466-2019</t>
        </is>
      </c>
      <c r="B310" s="1" t="n">
        <v>43607</v>
      </c>
      <c r="C310" s="1" t="n">
        <v>45192</v>
      </c>
      <c r="D310" t="inlineStr">
        <is>
          <t>KRONOBERGS LÄN</t>
        </is>
      </c>
      <c r="E310" t="inlineStr">
        <is>
          <t>VÄXJÖ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26494-2019</t>
        </is>
      </c>
      <c r="B311" s="1" t="n">
        <v>43607</v>
      </c>
      <c r="C311" s="1" t="n">
        <v>45192</v>
      </c>
      <c r="D311" t="inlineStr">
        <is>
          <t>KRONOBERGS LÄN</t>
        </is>
      </c>
      <c r="E311" t="inlineStr">
        <is>
          <t>VÄXJÖ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25735-2019</t>
        </is>
      </c>
      <c r="B312" s="1" t="n">
        <v>43608</v>
      </c>
      <c r="C312" s="1" t="n">
        <v>45192</v>
      </c>
      <c r="D312" t="inlineStr">
        <is>
          <t>KRONOBERGS LÄN</t>
        </is>
      </c>
      <c r="E312" t="inlineStr">
        <is>
          <t>VÄXJÖ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27614-2019</t>
        </is>
      </c>
      <c r="B313" s="1" t="n">
        <v>43619</v>
      </c>
      <c r="C313" s="1" t="n">
        <v>45192</v>
      </c>
      <c r="D313" t="inlineStr">
        <is>
          <t>KRONOBERGS LÄN</t>
        </is>
      </c>
      <c r="E313" t="inlineStr">
        <is>
          <t>VÄXJÖ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27704-2019</t>
        </is>
      </c>
      <c r="B314" s="1" t="n">
        <v>43619</v>
      </c>
      <c r="C314" s="1" t="n">
        <v>45192</v>
      </c>
      <c r="D314" t="inlineStr">
        <is>
          <t>KRONOBERGS LÄN</t>
        </is>
      </c>
      <c r="E314" t="inlineStr">
        <is>
          <t>VÄXJÖ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27568-2019</t>
        </is>
      </c>
      <c r="B315" s="1" t="n">
        <v>43619</v>
      </c>
      <c r="C315" s="1" t="n">
        <v>45192</v>
      </c>
      <c r="D315" t="inlineStr">
        <is>
          <t>KRONOBERGS LÄN</t>
        </is>
      </c>
      <c r="E315" t="inlineStr">
        <is>
          <t>VÄXJÖ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27940-2019</t>
        </is>
      </c>
      <c r="B316" s="1" t="n">
        <v>43620</v>
      </c>
      <c r="C316" s="1" t="n">
        <v>45192</v>
      </c>
      <c r="D316" t="inlineStr">
        <is>
          <t>KRONOBERGS LÄN</t>
        </is>
      </c>
      <c r="E316" t="inlineStr">
        <is>
          <t>VÄXJÖ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27919-2019</t>
        </is>
      </c>
      <c r="B317" s="1" t="n">
        <v>43620</v>
      </c>
      <c r="C317" s="1" t="n">
        <v>45192</v>
      </c>
      <c r="D317" t="inlineStr">
        <is>
          <t>KRONOBERGS LÄN</t>
        </is>
      </c>
      <c r="E317" t="inlineStr">
        <is>
          <t>VÄXJÖ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28556-2019</t>
        </is>
      </c>
      <c r="B318" s="1" t="n">
        <v>43626</v>
      </c>
      <c r="C318" s="1" t="n">
        <v>45192</v>
      </c>
      <c r="D318" t="inlineStr">
        <is>
          <t>KRONOBERGS LÄN</t>
        </is>
      </c>
      <c r="E318" t="inlineStr">
        <is>
          <t>VÄXJÖ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28728-2019</t>
        </is>
      </c>
      <c r="B319" s="1" t="n">
        <v>43627</v>
      </c>
      <c r="C319" s="1" t="n">
        <v>45192</v>
      </c>
      <c r="D319" t="inlineStr">
        <is>
          <t>KRONOBERGS LÄN</t>
        </is>
      </c>
      <c r="E319" t="inlineStr">
        <is>
          <t>VÄXJÖ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29353-2019</t>
        </is>
      </c>
      <c r="B320" s="1" t="n">
        <v>43629</v>
      </c>
      <c r="C320" s="1" t="n">
        <v>45192</v>
      </c>
      <c r="D320" t="inlineStr">
        <is>
          <t>KRONOBERGS LÄN</t>
        </is>
      </c>
      <c r="E320" t="inlineStr">
        <is>
          <t>VÄXJÖ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30642-2019</t>
        </is>
      </c>
      <c r="B321" s="1" t="n">
        <v>43636</v>
      </c>
      <c r="C321" s="1" t="n">
        <v>45192</v>
      </c>
      <c r="D321" t="inlineStr">
        <is>
          <t>KRONOBERGS LÄN</t>
        </is>
      </c>
      <c r="E321" t="inlineStr">
        <is>
          <t>VÄXJÖ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31339-2019</t>
        </is>
      </c>
      <c r="B322" s="1" t="n">
        <v>43641</v>
      </c>
      <c r="C322" s="1" t="n">
        <v>45192</v>
      </c>
      <c r="D322" t="inlineStr">
        <is>
          <t>KRONOBERGS LÄN</t>
        </is>
      </c>
      <c r="E322" t="inlineStr">
        <is>
          <t>VÄXJÖ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31505-2019</t>
        </is>
      </c>
      <c r="B323" s="1" t="n">
        <v>43641</v>
      </c>
      <c r="C323" s="1" t="n">
        <v>45192</v>
      </c>
      <c r="D323" t="inlineStr">
        <is>
          <t>KRONOBERGS LÄN</t>
        </is>
      </c>
      <c r="E323" t="inlineStr">
        <is>
          <t>VÄXJÖ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31484-2019</t>
        </is>
      </c>
      <c r="B324" s="1" t="n">
        <v>43641</v>
      </c>
      <c r="C324" s="1" t="n">
        <v>45192</v>
      </c>
      <c r="D324" t="inlineStr">
        <is>
          <t>KRONOBERGS LÄN</t>
        </is>
      </c>
      <c r="E324" t="inlineStr">
        <is>
          <t>VÄXJÖ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31797-2019</t>
        </is>
      </c>
      <c r="B325" s="1" t="n">
        <v>43642</v>
      </c>
      <c r="C325" s="1" t="n">
        <v>45192</v>
      </c>
      <c r="D325" t="inlineStr">
        <is>
          <t>KRONOBERGS LÄN</t>
        </is>
      </c>
      <c r="E325" t="inlineStr">
        <is>
          <t>VÄXJÖ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31799-2019</t>
        </is>
      </c>
      <c r="B326" s="1" t="n">
        <v>43642</v>
      </c>
      <c r="C326" s="1" t="n">
        <v>45192</v>
      </c>
      <c r="D326" t="inlineStr">
        <is>
          <t>KRONOBERGS LÄN</t>
        </is>
      </c>
      <c r="E326" t="inlineStr">
        <is>
          <t>VÄXJÖ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31928-2019</t>
        </is>
      </c>
      <c r="B327" s="1" t="n">
        <v>43643</v>
      </c>
      <c r="C327" s="1" t="n">
        <v>45192</v>
      </c>
      <c r="D327" t="inlineStr">
        <is>
          <t>KRONOBERGS LÄN</t>
        </is>
      </c>
      <c r="E327" t="inlineStr">
        <is>
          <t>VÄXJÖ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31943-2019</t>
        </is>
      </c>
      <c r="B328" s="1" t="n">
        <v>43643</v>
      </c>
      <c r="C328" s="1" t="n">
        <v>45192</v>
      </c>
      <c r="D328" t="inlineStr">
        <is>
          <t>KRONOBERGS LÄN</t>
        </is>
      </c>
      <c r="E328" t="inlineStr">
        <is>
          <t>VÄXJÖ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32063-2019</t>
        </is>
      </c>
      <c r="B329" s="1" t="n">
        <v>43643</v>
      </c>
      <c r="C329" s="1" t="n">
        <v>45192</v>
      </c>
      <c r="D329" t="inlineStr">
        <is>
          <t>KRONOBERGS LÄN</t>
        </is>
      </c>
      <c r="E329" t="inlineStr">
        <is>
          <t>VÄXJÖ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31946-2019</t>
        </is>
      </c>
      <c r="B330" s="1" t="n">
        <v>43643</v>
      </c>
      <c r="C330" s="1" t="n">
        <v>45192</v>
      </c>
      <c r="D330" t="inlineStr">
        <is>
          <t>KRONOBERGS LÄN</t>
        </is>
      </c>
      <c r="E330" t="inlineStr">
        <is>
          <t>VÄXJÖ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31999-2019</t>
        </is>
      </c>
      <c r="B331" s="1" t="n">
        <v>43643</v>
      </c>
      <c r="C331" s="1" t="n">
        <v>45192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32518-2019</t>
        </is>
      </c>
      <c r="B332" s="1" t="n">
        <v>43646</v>
      </c>
      <c r="C332" s="1" t="n">
        <v>45192</v>
      </c>
      <c r="D332" t="inlineStr">
        <is>
          <t>KRONOBERGS LÄN</t>
        </is>
      </c>
      <c r="E332" t="inlineStr">
        <is>
          <t>VÄXJÖ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32598-2019</t>
        </is>
      </c>
      <c r="B333" s="1" t="n">
        <v>43647</v>
      </c>
      <c r="C333" s="1" t="n">
        <v>45192</v>
      </c>
      <c r="D333" t="inlineStr">
        <is>
          <t>KRONOBERGS LÄN</t>
        </is>
      </c>
      <c r="E333" t="inlineStr">
        <is>
          <t>VÄXJÖ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32605-2019</t>
        </is>
      </c>
      <c r="B334" s="1" t="n">
        <v>43647</v>
      </c>
      <c r="C334" s="1" t="n">
        <v>45192</v>
      </c>
      <c r="D334" t="inlineStr">
        <is>
          <t>KRONOBERGS LÄN</t>
        </is>
      </c>
      <c r="E334" t="inlineStr">
        <is>
          <t>VÄXJÖ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33022-2019</t>
        </is>
      </c>
      <c r="B335" s="1" t="n">
        <v>43649</v>
      </c>
      <c r="C335" s="1" t="n">
        <v>45192</v>
      </c>
      <c r="D335" t="inlineStr">
        <is>
          <t>KRONOBERGS LÄN</t>
        </is>
      </c>
      <c r="E335" t="inlineStr">
        <is>
          <t>VÄXJÖ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33139-2019</t>
        </is>
      </c>
      <c r="B336" s="1" t="n">
        <v>43649</v>
      </c>
      <c r="C336" s="1" t="n">
        <v>45192</v>
      </c>
      <c r="D336" t="inlineStr">
        <is>
          <t>KRONOBERGS LÄN</t>
        </is>
      </c>
      <c r="E336" t="inlineStr">
        <is>
          <t>VÄXJÖ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33152-2019</t>
        </is>
      </c>
      <c r="B337" s="1" t="n">
        <v>43649</v>
      </c>
      <c r="C337" s="1" t="n">
        <v>45192</v>
      </c>
      <c r="D337" t="inlineStr">
        <is>
          <t>KRONOBERGS LÄN</t>
        </is>
      </c>
      <c r="E337" t="inlineStr">
        <is>
          <t>VÄXJÖ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33286-2019</t>
        </is>
      </c>
      <c r="B338" s="1" t="n">
        <v>43650</v>
      </c>
      <c r="C338" s="1" t="n">
        <v>45192</v>
      </c>
      <c r="D338" t="inlineStr">
        <is>
          <t>KRONOBERGS LÄN</t>
        </is>
      </c>
      <c r="E338" t="inlineStr">
        <is>
          <t>VÄXJÖ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33487-2019</t>
        </is>
      </c>
      <c r="B339" s="1" t="n">
        <v>43651</v>
      </c>
      <c r="C339" s="1" t="n">
        <v>45192</v>
      </c>
      <c r="D339" t="inlineStr">
        <is>
          <t>KRONOBERGS LÄN</t>
        </is>
      </c>
      <c r="E339" t="inlineStr">
        <is>
          <t>VÄXJÖ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33896-2019</t>
        </is>
      </c>
      <c r="B340" s="1" t="n">
        <v>43653</v>
      </c>
      <c r="C340" s="1" t="n">
        <v>45192</v>
      </c>
      <c r="D340" t="inlineStr">
        <is>
          <t>KRONOBERGS LÄN</t>
        </is>
      </c>
      <c r="E340" t="inlineStr">
        <is>
          <t>VÄXJÖ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33897-2019</t>
        </is>
      </c>
      <c r="B341" s="1" t="n">
        <v>43653</v>
      </c>
      <c r="C341" s="1" t="n">
        <v>45192</v>
      </c>
      <c r="D341" t="inlineStr">
        <is>
          <t>KRONOBERGS LÄN</t>
        </is>
      </c>
      <c r="E341" t="inlineStr">
        <is>
          <t>VÄXJÖ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33970-2019</t>
        </is>
      </c>
      <c r="B342" s="1" t="n">
        <v>43654</v>
      </c>
      <c r="C342" s="1" t="n">
        <v>45192</v>
      </c>
      <c r="D342" t="inlineStr">
        <is>
          <t>KRONOBERGS LÄN</t>
        </is>
      </c>
      <c r="E342" t="inlineStr">
        <is>
          <t>VÄXJÖ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34200-2019</t>
        </is>
      </c>
      <c r="B343" s="1" t="n">
        <v>43655</v>
      </c>
      <c r="C343" s="1" t="n">
        <v>45192</v>
      </c>
      <c r="D343" t="inlineStr">
        <is>
          <t>KRONOBERGS LÄN</t>
        </is>
      </c>
      <c r="E343" t="inlineStr">
        <is>
          <t>VÄXJÖ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35640-2019</t>
        </is>
      </c>
      <c r="B344" s="1" t="n">
        <v>43655</v>
      </c>
      <c r="C344" s="1" t="n">
        <v>45192</v>
      </c>
      <c r="D344" t="inlineStr">
        <is>
          <t>KRONOBERGS LÄN</t>
        </is>
      </c>
      <c r="E344" t="inlineStr">
        <is>
          <t>VÄXJÖ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35305-2019</t>
        </is>
      </c>
      <c r="B345" s="1" t="n">
        <v>43662</v>
      </c>
      <c r="C345" s="1" t="n">
        <v>45192</v>
      </c>
      <c r="D345" t="inlineStr">
        <is>
          <t>KRONOBERGS LÄN</t>
        </is>
      </c>
      <c r="E345" t="inlineStr">
        <is>
          <t>VÄXJÖ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35473-2019</t>
        </is>
      </c>
      <c r="B346" s="1" t="n">
        <v>43663</v>
      </c>
      <c r="C346" s="1" t="n">
        <v>45192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35476-2019</t>
        </is>
      </c>
      <c r="B347" s="1" t="n">
        <v>43663</v>
      </c>
      <c r="C347" s="1" t="n">
        <v>45192</v>
      </c>
      <c r="D347" t="inlineStr">
        <is>
          <t>KRONOBERGS LÄN</t>
        </is>
      </c>
      <c r="E347" t="inlineStr">
        <is>
          <t>VÄXJÖ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36264-2019</t>
        </is>
      </c>
      <c r="B348" s="1" t="n">
        <v>43669</v>
      </c>
      <c r="C348" s="1" t="n">
        <v>45192</v>
      </c>
      <c r="D348" t="inlineStr">
        <is>
          <t>KRONOBERGS LÄN</t>
        </is>
      </c>
      <c r="E348" t="inlineStr">
        <is>
          <t>VÄXJÖ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36294-2019</t>
        </is>
      </c>
      <c r="B349" s="1" t="n">
        <v>43669</v>
      </c>
      <c r="C349" s="1" t="n">
        <v>45192</v>
      </c>
      <c r="D349" t="inlineStr">
        <is>
          <t>KRONOBERGS LÄN</t>
        </is>
      </c>
      <c r="E349" t="inlineStr">
        <is>
          <t>VÄXJÖ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36431-2019</t>
        </is>
      </c>
      <c r="B350" s="1" t="n">
        <v>43670</v>
      </c>
      <c r="C350" s="1" t="n">
        <v>45192</v>
      </c>
      <c r="D350" t="inlineStr">
        <is>
          <t>KRONOBERGS LÄN</t>
        </is>
      </c>
      <c r="E350" t="inlineStr">
        <is>
          <t>VÄXJÖ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36396-2019</t>
        </is>
      </c>
      <c r="B351" s="1" t="n">
        <v>43670</v>
      </c>
      <c r="C351" s="1" t="n">
        <v>45192</v>
      </c>
      <c r="D351" t="inlineStr">
        <is>
          <t>KRONOBERGS LÄN</t>
        </is>
      </c>
      <c r="E351" t="inlineStr">
        <is>
          <t>VÄXJÖ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36406-2019</t>
        </is>
      </c>
      <c r="B352" s="1" t="n">
        <v>43670</v>
      </c>
      <c r="C352" s="1" t="n">
        <v>45192</v>
      </c>
      <c r="D352" t="inlineStr">
        <is>
          <t>KRONOBERGS LÄN</t>
        </is>
      </c>
      <c r="E352" t="inlineStr">
        <is>
          <t>VÄXJÖ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36801-2019</t>
        </is>
      </c>
      <c r="B353" s="1" t="n">
        <v>43672</v>
      </c>
      <c r="C353" s="1" t="n">
        <v>45192</v>
      </c>
      <c r="D353" t="inlineStr">
        <is>
          <t>KRONOBERGS LÄN</t>
        </is>
      </c>
      <c r="E353" t="inlineStr">
        <is>
          <t>VÄXJÖ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36846-2019</t>
        </is>
      </c>
      <c r="B354" s="1" t="n">
        <v>43675</v>
      </c>
      <c r="C354" s="1" t="n">
        <v>45192</v>
      </c>
      <c r="D354" t="inlineStr">
        <is>
          <t>KRONOBERGS LÄN</t>
        </is>
      </c>
      <c r="E354" t="inlineStr">
        <is>
          <t>VÄXJÖ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36979-2019</t>
        </is>
      </c>
      <c r="B355" s="1" t="n">
        <v>43676</v>
      </c>
      <c r="C355" s="1" t="n">
        <v>45192</v>
      </c>
      <c r="D355" t="inlineStr">
        <is>
          <t>KRONOBERGS LÄN</t>
        </is>
      </c>
      <c r="E355" t="inlineStr">
        <is>
          <t>VÄXJÖ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37619-2019</t>
        </is>
      </c>
      <c r="B356" s="1" t="n">
        <v>43681</v>
      </c>
      <c r="C356" s="1" t="n">
        <v>45192</v>
      </c>
      <c r="D356" t="inlineStr">
        <is>
          <t>KRONOBERGS LÄN</t>
        </is>
      </c>
      <c r="E356" t="inlineStr">
        <is>
          <t>VÄXJÖ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37667-2019</t>
        </is>
      </c>
      <c r="B357" s="1" t="n">
        <v>43682</v>
      </c>
      <c r="C357" s="1" t="n">
        <v>45192</v>
      </c>
      <c r="D357" t="inlineStr">
        <is>
          <t>KRONOBERGS LÄN</t>
        </is>
      </c>
      <c r="E357" t="inlineStr">
        <is>
          <t>VÄXJÖ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38193-2019</t>
        </is>
      </c>
      <c r="B358" s="1" t="n">
        <v>43684</v>
      </c>
      <c r="C358" s="1" t="n">
        <v>45192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38717-2019</t>
        </is>
      </c>
      <c r="B359" s="1" t="n">
        <v>43686</v>
      </c>
      <c r="C359" s="1" t="n">
        <v>45192</v>
      </c>
      <c r="D359" t="inlineStr">
        <is>
          <t>KRONOBERGS LÄN</t>
        </is>
      </c>
      <c r="E359" t="inlineStr">
        <is>
          <t>VÄXJÖ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38745-2019</t>
        </is>
      </c>
      <c r="B360" s="1" t="n">
        <v>43686</v>
      </c>
      <c r="C360" s="1" t="n">
        <v>45192</v>
      </c>
      <c r="D360" t="inlineStr">
        <is>
          <t>KRONOBERGS LÄN</t>
        </is>
      </c>
      <c r="E360" t="inlineStr">
        <is>
          <t>VÄXJÖ</t>
        </is>
      </c>
      <c r="F360" t="inlineStr">
        <is>
          <t>Sveaskog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38792-2019</t>
        </is>
      </c>
      <c r="B361" s="1" t="n">
        <v>43688</v>
      </c>
      <c r="C361" s="1" t="n">
        <v>45192</v>
      </c>
      <c r="D361" t="inlineStr">
        <is>
          <t>KRONOBERGS LÄN</t>
        </is>
      </c>
      <c r="E361" t="inlineStr">
        <is>
          <t>VÄXJÖ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38802-2019</t>
        </is>
      </c>
      <c r="B362" s="1" t="n">
        <v>43688</v>
      </c>
      <c r="C362" s="1" t="n">
        <v>45192</v>
      </c>
      <c r="D362" t="inlineStr">
        <is>
          <t>KRONOBERGS LÄN</t>
        </is>
      </c>
      <c r="E362" t="inlineStr">
        <is>
          <t>VÄXJÖ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40064-2019</t>
        </is>
      </c>
      <c r="B363" s="1" t="n">
        <v>43693</v>
      </c>
      <c r="C363" s="1" t="n">
        <v>45192</v>
      </c>
      <c r="D363" t="inlineStr">
        <is>
          <t>KRONOBERGS LÄN</t>
        </is>
      </c>
      <c r="E363" t="inlineStr">
        <is>
          <t>VÄXJÖ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40008-2019</t>
        </is>
      </c>
      <c r="B364" s="1" t="n">
        <v>43693</v>
      </c>
      <c r="C364" s="1" t="n">
        <v>45192</v>
      </c>
      <c r="D364" t="inlineStr">
        <is>
          <t>KRONOBERGS LÄN</t>
        </is>
      </c>
      <c r="E364" t="inlineStr">
        <is>
          <t>VÄXJÖ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40340-2019</t>
        </is>
      </c>
      <c r="B365" s="1" t="n">
        <v>43696</v>
      </c>
      <c r="C365" s="1" t="n">
        <v>45192</v>
      </c>
      <c r="D365" t="inlineStr">
        <is>
          <t>KRONOBERGS LÄN</t>
        </is>
      </c>
      <c r="E365" t="inlineStr">
        <is>
          <t>VÄXJÖ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41072-2019</t>
        </is>
      </c>
      <c r="B366" s="1" t="n">
        <v>43698</v>
      </c>
      <c r="C366" s="1" t="n">
        <v>45192</v>
      </c>
      <c r="D366" t="inlineStr">
        <is>
          <t>KRONOBERGS LÄN</t>
        </is>
      </c>
      <c r="E366" t="inlineStr">
        <is>
          <t>VÄXJÖ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42090-2019</t>
        </is>
      </c>
      <c r="B367" s="1" t="n">
        <v>43701</v>
      </c>
      <c r="C367" s="1" t="n">
        <v>45192</v>
      </c>
      <c r="D367" t="inlineStr">
        <is>
          <t>KRONOBERGS LÄN</t>
        </is>
      </c>
      <c r="E367" t="inlineStr">
        <is>
          <t>VÄXJÖ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42387-2019</t>
        </is>
      </c>
      <c r="B368" s="1" t="n">
        <v>43703</v>
      </c>
      <c r="C368" s="1" t="n">
        <v>45192</v>
      </c>
      <c r="D368" t="inlineStr">
        <is>
          <t>KRONOBERGS LÄN</t>
        </is>
      </c>
      <c r="E368" t="inlineStr">
        <is>
          <t>VÄXJÖ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42391-2019</t>
        </is>
      </c>
      <c r="B369" s="1" t="n">
        <v>43703</v>
      </c>
      <c r="C369" s="1" t="n">
        <v>45192</v>
      </c>
      <c r="D369" t="inlineStr">
        <is>
          <t>KRONOBERGS LÄN</t>
        </is>
      </c>
      <c r="E369" t="inlineStr">
        <is>
          <t>VÄXJÖ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44390-2019</t>
        </is>
      </c>
      <c r="B370" s="1" t="n">
        <v>43705</v>
      </c>
      <c r="C370" s="1" t="n">
        <v>45192</v>
      </c>
      <c r="D370" t="inlineStr">
        <is>
          <t>KRONOBERGS LÄN</t>
        </is>
      </c>
      <c r="E370" t="inlineStr">
        <is>
          <t>VÄXJÖ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42944-2019</t>
        </is>
      </c>
      <c r="B371" s="1" t="n">
        <v>43705</v>
      </c>
      <c r="C371" s="1" t="n">
        <v>45192</v>
      </c>
      <c r="D371" t="inlineStr">
        <is>
          <t>KRONOBERGS LÄN</t>
        </is>
      </c>
      <c r="E371" t="inlineStr">
        <is>
          <t>VÄXJÖ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42960-2019</t>
        </is>
      </c>
      <c r="B372" s="1" t="n">
        <v>43705</v>
      </c>
      <c r="C372" s="1" t="n">
        <v>45192</v>
      </c>
      <c r="D372" t="inlineStr">
        <is>
          <t>KRONOBERGS LÄN</t>
        </is>
      </c>
      <c r="E372" t="inlineStr">
        <is>
          <t>VÄXJÖ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43454-2019</t>
        </is>
      </c>
      <c r="B373" s="1" t="n">
        <v>43706</v>
      </c>
      <c r="C373" s="1" t="n">
        <v>45192</v>
      </c>
      <c r="D373" t="inlineStr">
        <is>
          <t>KRONOBERGS LÄN</t>
        </is>
      </c>
      <c r="E373" t="inlineStr">
        <is>
          <t>VÄXJÖ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43244-2019</t>
        </is>
      </c>
      <c r="B374" s="1" t="n">
        <v>43706</v>
      </c>
      <c r="C374" s="1" t="n">
        <v>45192</v>
      </c>
      <c r="D374" t="inlineStr">
        <is>
          <t>KRONOBERGS LÄN</t>
        </is>
      </c>
      <c r="E374" t="inlineStr">
        <is>
          <t>VÄXJÖ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43876-2019</t>
        </is>
      </c>
      <c r="B375" s="1" t="n">
        <v>43707</v>
      </c>
      <c r="C375" s="1" t="n">
        <v>45192</v>
      </c>
      <c r="D375" t="inlineStr">
        <is>
          <t>KRONOBERGS LÄN</t>
        </is>
      </c>
      <c r="E375" t="inlineStr">
        <is>
          <t>VÄXJÖ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43914-2019</t>
        </is>
      </c>
      <c r="B376" s="1" t="n">
        <v>43707</v>
      </c>
      <c r="C376" s="1" t="n">
        <v>45192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43698-2019</t>
        </is>
      </c>
      <c r="B377" s="1" t="n">
        <v>43707</v>
      </c>
      <c r="C377" s="1" t="n">
        <v>45192</v>
      </c>
      <c r="D377" t="inlineStr">
        <is>
          <t>KRONOBERGS LÄN</t>
        </is>
      </c>
      <c r="E377" t="inlineStr">
        <is>
          <t>VÄXJÖ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43852-2019</t>
        </is>
      </c>
      <c r="B378" s="1" t="n">
        <v>43707</v>
      </c>
      <c r="C378" s="1" t="n">
        <v>45192</v>
      </c>
      <c r="D378" t="inlineStr">
        <is>
          <t>KRONOBERGS LÄN</t>
        </is>
      </c>
      <c r="E378" t="inlineStr">
        <is>
          <t>VÄXJÖ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43877-2019</t>
        </is>
      </c>
      <c r="B379" s="1" t="n">
        <v>43707</v>
      </c>
      <c r="C379" s="1" t="n">
        <v>45192</v>
      </c>
      <c r="D379" t="inlineStr">
        <is>
          <t>KRONOBERGS LÄN</t>
        </is>
      </c>
      <c r="E379" t="inlineStr">
        <is>
          <t>VÄXJÖ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43965-2019</t>
        </is>
      </c>
      <c r="B380" s="1" t="n">
        <v>43708</v>
      </c>
      <c r="C380" s="1" t="n">
        <v>45192</v>
      </c>
      <c r="D380" t="inlineStr">
        <is>
          <t>KRONOBERGS LÄN</t>
        </is>
      </c>
      <c r="E380" t="inlineStr">
        <is>
          <t>VÄXJÖ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43964-2019</t>
        </is>
      </c>
      <c r="B381" s="1" t="n">
        <v>43708</v>
      </c>
      <c r="C381" s="1" t="n">
        <v>45192</v>
      </c>
      <c r="D381" t="inlineStr">
        <is>
          <t>KRONOBERGS LÄN</t>
        </is>
      </c>
      <c r="E381" t="inlineStr">
        <is>
          <t>VÄXJÖ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44023-2019</t>
        </is>
      </c>
      <c r="B382" s="1" t="n">
        <v>43710</v>
      </c>
      <c r="C382" s="1" t="n">
        <v>45192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44506-2019</t>
        </is>
      </c>
      <c r="B383" s="1" t="n">
        <v>43711</v>
      </c>
      <c r="C383" s="1" t="n">
        <v>45192</v>
      </c>
      <c r="D383" t="inlineStr">
        <is>
          <t>KRONOBERGS LÄN</t>
        </is>
      </c>
      <c r="E383" t="inlineStr">
        <is>
          <t>VÄXJÖ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44444-2019</t>
        </is>
      </c>
      <c r="B384" s="1" t="n">
        <v>43711</v>
      </c>
      <c r="C384" s="1" t="n">
        <v>45192</v>
      </c>
      <c r="D384" t="inlineStr">
        <is>
          <t>KRONOBERGS LÄN</t>
        </is>
      </c>
      <c r="E384" t="inlineStr">
        <is>
          <t>VÄXJÖ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44511-2019</t>
        </is>
      </c>
      <c r="B385" s="1" t="n">
        <v>43711</v>
      </c>
      <c r="C385" s="1" t="n">
        <v>45192</v>
      </c>
      <c r="D385" t="inlineStr">
        <is>
          <t>KRONOBERGS LÄN</t>
        </is>
      </c>
      <c r="E385" t="inlineStr">
        <is>
          <t>VÄXJÖ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44588-2019</t>
        </is>
      </c>
      <c r="B386" s="1" t="n">
        <v>43711</v>
      </c>
      <c r="C386" s="1" t="n">
        <v>45192</v>
      </c>
      <c r="D386" t="inlineStr">
        <is>
          <t>KRONOBERGS LÄN</t>
        </is>
      </c>
      <c r="E386" t="inlineStr">
        <is>
          <t>VÄXJÖ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45279-2019</t>
        </is>
      </c>
      <c r="B387" s="1" t="n">
        <v>43714</v>
      </c>
      <c r="C387" s="1" t="n">
        <v>45192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45330-2019</t>
        </is>
      </c>
      <c r="B388" s="1" t="n">
        <v>43714</v>
      </c>
      <c r="C388" s="1" t="n">
        <v>45192</v>
      </c>
      <c r="D388" t="inlineStr">
        <is>
          <t>KRONOBERGS LÄN</t>
        </is>
      </c>
      <c r="E388" t="inlineStr">
        <is>
          <t>VÄXJÖ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45409-2019</t>
        </is>
      </c>
      <c r="B389" s="1" t="n">
        <v>43714</v>
      </c>
      <c r="C389" s="1" t="n">
        <v>45192</v>
      </c>
      <c r="D389" t="inlineStr">
        <is>
          <t>KRONOBERGS LÄN</t>
        </is>
      </c>
      <c r="E389" t="inlineStr">
        <is>
          <t>VÄXJÖ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45559-2019</t>
        </is>
      </c>
      <c r="B390" s="1" t="n">
        <v>43715</v>
      </c>
      <c r="C390" s="1" t="n">
        <v>45192</v>
      </c>
      <c r="D390" t="inlineStr">
        <is>
          <t>KRONOBERGS LÄN</t>
        </is>
      </c>
      <c r="E390" t="inlineStr">
        <is>
          <t>VÄXJÖ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45562-2019</t>
        </is>
      </c>
      <c r="B391" s="1" t="n">
        <v>43715</v>
      </c>
      <c r="C391" s="1" t="n">
        <v>45192</v>
      </c>
      <c r="D391" t="inlineStr">
        <is>
          <t>KRONOBERGS LÄN</t>
        </is>
      </c>
      <c r="E391" t="inlineStr">
        <is>
          <t>VÄXJÖ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45760-2019</t>
        </is>
      </c>
      <c r="B392" s="1" t="n">
        <v>43717</v>
      </c>
      <c r="C392" s="1" t="n">
        <v>45192</v>
      </c>
      <c r="D392" t="inlineStr">
        <is>
          <t>KRONOBERGS LÄN</t>
        </is>
      </c>
      <c r="E392" t="inlineStr">
        <is>
          <t>VÄXJÖ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45606-2019</t>
        </is>
      </c>
      <c r="B393" s="1" t="n">
        <v>43717</v>
      </c>
      <c r="C393" s="1" t="n">
        <v>45192</v>
      </c>
      <c r="D393" t="inlineStr">
        <is>
          <t>KRONOBERGS LÄN</t>
        </is>
      </c>
      <c r="E393" t="inlineStr">
        <is>
          <t>VÄXJÖ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45967-2019</t>
        </is>
      </c>
      <c r="B394" s="1" t="n">
        <v>43718</v>
      </c>
      <c r="C394" s="1" t="n">
        <v>45192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46322-2019</t>
        </is>
      </c>
      <c r="B395" s="1" t="n">
        <v>43718</v>
      </c>
      <c r="C395" s="1" t="n">
        <v>45192</v>
      </c>
      <c r="D395" t="inlineStr">
        <is>
          <t>KRONOBERGS LÄN</t>
        </is>
      </c>
      <c r="E395" t="inlineStr">
        <is>
          <t>VÄXJÖ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46410-2019</t>
        </is>
      </c>
      <c r="B396" s="1" t="n">
        <v>43719</v>
      </c>
      <c r="C396" s="1" t="n">
        <v>45192</v>
      </c>
      <c r="D396" t="inlineStr">
        <is>
          <t>KRONOBERGS LÄN</t>
        </is>
      </c>
      <c r="E396" t="inlineStr">
        <is>
          <t>VÄXJÖ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46436-2019</t>
        </is>
      </c>
      <c r="B397" s="1" t="n">
        <v>43719</v>
      </c>
      <c r="C397" s="1" t="n">
        <v>45192</v>
      </c>
      <c r="D397" t="inlineStr">
        <is>
          <t>KRONOBERGS LÄN</t>
        </is>
      </c>
      <c r="E397" t="inlineStr">
        <is>
          <t>VÄXJÖ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46750-2019</t>
        </is>
      </c>
      <c r="B398" s="1" t="n">
        <v>43720</v>
      </c>
      <c r="C398" s="1" t="n">
        <v>45192</v>
      </c>
      <c r="D398" t="inlineStr">
        <is>
          <t>KRONOBERGS LÄN</t>
        </is>
      </c>
      <c r="E398" t="inlineStr">
        <is>
          <t>VÄXJÖ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47043-2019</t>
        </is>
      </c>
      <c r="B399" s="1" t="n">
        <v>43720</v>
      </c>
      <c r="C399" s="1" t="n">
        <v>45192</v>
      </c>
      <c r="D399" t="inlineStr">
        <is>
          <t>KRONOBERGS LÄN</t>
        </is>
      </c>
      <c r="E399" t="inlineStr">
        <is>
          <t>VÄXJÖ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46778-2019</t>
        </is>
      </c>
      <c r="B400" s="1" t="n">
        <v>43720</v>
      </c>
      <c r="C400" s="1" t="n">
        <v>45192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47328-2019</t>
        </is>
      </c>
      <c r="B401" s="1" t="n">
        <v>43721</v>
      </c>
      <c r="C401" s="1" t="n">
        <v>45192</v>
      </c>
      <c r="D401" t="inlineStr">
        <is>
          <t>KRONOBERGS LÄN</t>
        </is>
      </c>
      <c r="E401" t="inlineStr">
        <is>
          <t>VÄXJÖ</t>
        </is>
      </c>
      <c r="F401" t="inlineStr">
        <is>
          <t>Kyrkan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47376-2019</t>
        </is>
      </c>
      <c r="B402" s="1" t="n">
        <v>43721</v>
      </c>
      <c r="C402" s="1" t="n">
        <v>45192</v>
      </c>
      <c r="D402" t="inlineStr">
        <is>
          <t>KRONOBERGS LÄN</t>
        </is>
      </c>
      <c r="E402" t="inlineStr">
        <is>
          <t>VÄXJÖ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47679-2019</t>
        </is>
      </c>
      <c r="B403" s="1" t="n">
        <v>43724</v>
      </c>
      <c r="C403" s="1" t="n">
        <v>45192</v>
      </c>
      <c r="D403" t="inlineStr">
        <is>
          <t>KRONOBERGS LÄN</t>
        </is>
      </c>
      <c r="E403" t="inlineStr">
        <is>
          <t>VÄXJÖ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47826-2019</t>
        </is>
      </c>
      <c r="B404" s="1" t="n">
        <v>43724</v>
      </c>
      <c r="C404" s="1" t="n">
        <v>45192</v>
      </c>
      <c r="D404" t="inlineStr">
        <is>
          <t>KRONOBERGS LÄN</t>
        </is>
      </c>
      <c r="E404" t="inlineStr">
        <is>
          <t>VÄXJÖ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48079-2019</t>
        </is>
      </c>
      <c r="B405" s="1" t="n">
        <v>43725</v>
      </c>
      <c r="C405" s="1" t="n">
        <v>45192</v>
      </c>
      <c r="D405" t="inlineStr">
        <is>
          <t>KRONOBERGS LÄN</t>
        </is>
      </c>
      <c r="E405" t="inlineStr">
        <is>
          <t>VÄXJÖ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47853-2019</t>
        </is>
      </c>
      <c r="B406" s="1" t="n">
        <v>43725</v>
      </c>
      <c r="C406" s="1" t="n">
        <v>45192</v>
      </c>
      <c r="D406" t="inlineStr">
        <is>
          <t>KRONOBERGS LÄN</t>
        </is>
      </c>
      <c r="E406" t="inlineStr">
        <is>
          <t>VÄXJÖ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48055-2019</t>
        </is>
      </c>
      <c r="B407" s="1" t="n">
        <v>43725</v>
      </c>
      <c r="C407" s="1" t="n">
        <v>45192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47955-2019</t>
        </is>
      </c>
      <c r="B408" s="1" t="n">
        <v>43725</v>
      </c>
      <c r="C408" s="1" t="n">
        <v>45192</v>
      </c>
      <c r="D408" t="inlineStr">
        <is>
          <t>KRONOBERGS LÄN</t>
        </is>
      </c>
      <c r="E408" t="inlineStr">
        <is>
          <t>VÄXJÖ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48442-2019</t>
        </is>
      </c>
      <c r="B409" s="1" t="n">
        <v>43727</v>
      </c>
      <c r="C409" s="1" t="n">
        <v>45192</v>
      </c>
      <c r="D409" t="inlineStr">
        <is>
          <t>KRONOBERGS LÄN</t>
        </is>
      </c>
      <c r="E409" t="inlineStr">
        <is>
          <t>VÄXJÖ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49285-2019</t>
        </is>
      </c>
      <c r="B410" s="1" t="n">
        <v>43731</v>
      </c>
      <c r="C410" s="1" t="n">
        <v>45192</v>
      </c>
      <c r="D410" t="inlineStr">
        <is>
          <t>KRONOBERGS LÄN</t>
        </is>
      </c>
      <c r="E410" t="inlineStr">
        <is>
          <t>VÄXJÖ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49564-2019</t>
        </is>
      </c>
      <c r="B411" s="1" t="n">
        <v>43732</v>
      </c>
      <c r="C411" s="1" t="n">
        <v>45192</v>
      </c>
      <c r="D411" t="inlineStr">
        <is>
          <t>KRONOBERGS LÄN</t>
        </is>
      </c>
      <c r="E411" t="inlineStr">
        <is>
          <t>VÄXJÖ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49566-2019</t>
        </is>
      </c>
      <c r="B412" s="1" t="n">
        <v>43732</v>
      </c>
      <c r="C412" s="1" t="n">
        <v>45192</v>
      </c>
      <c r="D412" t="inlineStr">
        <is>
          <t>KRONOBERGS LÄN</t>
        </is>
      </c>
      <c r="E412" t="inlineStr">
        <is>
          <t>VÄXJÖ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49627-2019</t>
        </is>
      </c>
      <c r="B413" s="1" t="n">
        <v>43732</v>
      </c>
      <c r="C413" s="1" t="n">
        <v>45192</v>
      </c>
      <c r="D413" t="inlineStr">
        <is>
          <t>KRONOBERGS LÄN</t>
        </is>
      </c>
      <c r="E413" t="inlineStr">
        <is>
          <t>VÄXJÖ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49843-2019</t>
        </is>
      </c>
      <c r="B414" s="1" t="n">
        <v>43733</v>
      </c>
      <c r="C414" s="1" t="n">
        <v>45192</v>
      </c>
      <c r="D414" t="inlineStr">
        <is>
          <t>KRONOBERGS LÄN</t>
        </is>
      </c>
      <c r="E414" t="inlineStr">
        <is>
          <t>VÄXJÖ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49897-2019</t>
        </is>
      </c>
      <c r="B415" s="1" t="n">
        <v>43733</v>
      </c>
      <c r="C415" s="1" t="n">
        <v>45192</v>
      </c>
      <c r="D415" t="inlineStr">
        <is>
          <t>KRONOBERGS LÄN</t>
        </is>
      </c>
      <c r="E415" t="inlineStr">
        <is>
          <t>VÄXJÖ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49940-2019</t>
        </is>
      </c>
      <c r="B416" s="1" t="n">
        <v>43733</v>
      </c>
      <c r="C416" s="1" t="n">
        <v>45192</v>
      </c>
      <c r="D416" t="inlineStr">
        <is>
          <t>KRONOBERGS LÄN</t>
        </is>
      </c>
      <c r="E416" t="inlineStr">
        <is>
          <t>VÄXJÖ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52805-2019</t>
        </is>
      </c>
      <c r="B417" s="1" t="n">
        <v>43739</v>
      </c>
      <c r="C417" s="1" t="n">
        <v>45192</v>
      </c>
      <c r="D417" t="inlineStr">
        <is>
          <t>KRONOBERGS LÄN</t>
        </is>
      </c>
      <c r="E417" t="inlineStr">
        <is>
          <t>VÄXJÖ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51911-2019</t>
        </is>
      </c>
      <c r="B418" s="1" t="n">
        <v>43741</v>
      </c>
      <c r="C418" s="1" t="n">
        <v>45192</v>
      </c>
      <c r="D418" t="inlineStr">
        <is>
          <t>KRONOBERGS LÄN</t>
        </is>
      </c>
      <c r="E418" t="inlineStr">
        <is>
          <t>VÄXJÖ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51915-2019</t>
        </is>
      </c>
      <c r="B419" s="1" t="n">
        <v>43741</v>
      </c>
      <c r="C419" s="1" t="n">
        <v>45192</v>
      </c>
      <c r="D419" t="inlineStr">
        <is>
          <t>KRONOBERGS LÄN</t>
        </is>
      </c>
      <c r="E419" t="inlineStr">
        <is>
          <t>VÄXJÖ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54033-2019</t>
        </is>
      </c>
      <c r="B420" s="1" t="n">
        <v>43745</v>
      </c>
      <c r="C420" s="1" t="n">
        <v>45192</v>
      </c>
      <c r="D420" t="inlineStr">
        <is>
          <t>KRONOBERGS LÄN</t>
        </is>
      </c>
      <c r="E420" t="inlineStr">
        <is>
          <t>VÄXJÖ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54153-2019</t>
        </is>
      </c>
      <c r="B421" s="1" t="n">
        <v>43745</v>
      </c>
      <c r="C421" s="1" t="n">
        <v>45192</v>
      </c>
      <c r="D421" t="inlineStr">
        <is>
          <t>KRONOBERGS LÄN</t>
        </is>
      </c>
      <c r="E421" t="inlineStr">
        <is>
          <t>VÄXJÖ</t>
        </is>
      </c>
      <c r="G421" t="n">
        <v>9.699999999999999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52843-2019</t>
        </is>
      </c>
      <c r="B422" s="1" t="n">
        <v>43746</v>
      </c>
      <c r="C422" s="1" t="n">
        <v>45192</v>
      </c>
      <c r="D422" t="inlineStr">
        <is>
          <t>KRONOBERGS LÄN</t>
        </is>
      </c>
      <c r="E422" t="inlineStr">
        <is>
          <t>VÄXJÖ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52822-2019</t>
        </is>
      </c>
      <c r="B423" s="1" t="n">
        <v>43746</v>
      </c>
      <c r="C423" s="1" t="n">
        <v>45192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53583-2019</t>
        </is>
      </c>
      <c r="B424" s="1" t="n">
        <v>43749</v>
      </c>
      <c r="C424" s="1" t="n">
        <v>45192</v>
      </c>
      <c r="D424" t="inlineStr">
        <is>
          <t>KRONOBERGS LÄN</t>
        </is>
      </c>
      <c r="E424" t="inlineStr">
        <is>
          <t>VÄXJÖ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53566-2019</t>
        </is>
      </c>
      <c r="B425" s="1" t="n">
        <v>43749</v>
      </c>
      <c r="C425" s="1" t="n">
        <v>45192</v>
      </c>
      <c r="D425" t="inlineStr">
        <is>
          <t>KRONOBERGS LÄN</t>
        </is>
      </c>
      <c r="E425" t="inlineStr">
        <is>
          <t>VÄXJÖ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53902-2019</t>
        </is>
      </c>
      <c r="B426" s="1" t="n">
        <v>43752</v>
      </c>
      <c r="C426" s="1" t="n">
        <v>45192</v>
      </c>
      <c r="D426" t="inlineStr">
        <is>
          <t>KRONOBERGS LÄN</t>
        </is>
      </c>
      <c r="E426" t="inlineStr">
        <is>
          <t>VÄXJÖ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53897-2019</t>
        </is>
      </c>
      <c r="B427" s="1" t="n">
        <v>43752</v>
      </c>
      <c r="C427" s="1" t="n">
        <v>45192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53956-2019</t>
        </is>
      </c>
      <c r="B428" s="1" t="n">
        <v>43752</v>
      </c>
      <c r="C428" s="1" t="n">
        <v>45192</v>
      </c>
      <c r="D428" t="inlineStr">
        <is>
          <t>KRONOBERGS LÄN</t>
        </is>
      </c>
      <c r="E428" t="inlineStr">
        <is>
          <t>VÄXJÖ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55041-2019</t>
        </is>
      </c>
      <c r="B429" s="1" t="n">
        <v>43756</v>
      </c>
      <c r="C429" s="1" t="n">
        <v>45192</v>
      </c>
      <c r="D429" t="inlineStr">
        <is>
          <t>KRONOBERGS LÄN</t>
        </is>
      </c>
      <c r="E429" t="inlineStr">
        <is>
          <t>VÄXJÖ</t>
        </is>
      </c>
      <c r="F429" t="inlineStr">
        <is>
          <t>Sveaskog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55542-2019</t>
        </is>
      </c>
      <c r="B430" s="1" t="n">
        <v>43756</v>
      </c>
      <c r="C430" s="1" t="n">
        <v>45192</v>
      </c>
      <c r="D430" t="inlineStr">
        <is>
          <t>KRONOBERGS LÄN</t>
        </is>
      </c>
      <c r="E430" t="inlineStr">
        <is>
          <t>VÄXJÖ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55044-2019</t>
        </is>
      </c>
      <c r="B431" s="1" t="n">
        <v>43756</v>
      </c>
      <c r="C431" s="1" t="n">
        <v>45192</v>
      </c>
      <c r="D431" t="inlineStr">
        <is>
          <t>KRONOBERGS LÄN</t>
        </is>
      </c>
      <c r="E431" t="inlineStr">
        <is>
          <t>VÄXJÖ</t>
        </is>
      </c>
      <c r="F431" t="inlineStr">
        <is>
          <t>Sveaskog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55042-2019</t>
        </is>
      </c>
      <c r="B432" s="1" t="n">
        <v>43756</v>
      </c>
      <c r="C432" s="1" t="n">
        <v>45192</v>
      </c>
      <c r="D432" t="inlineStr">
        <is>
          <t>KRONOBERGS LÄN</t>
        </is>
      </c>
      <c r="E432" t="inlineStr">
        <is>
          <t>VÄXJÖ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55429-2019</t>
        </is>
      </c>
      <c r="B433" s="1" t="n">
        <v>43756</v>
      </c>
      <c r="C433" s="1" t="n">
        <v>45192</v>
      </c>
      <c r="D433" t="inlineStr">
        <is>
          <t>KRONOBERGS LÄN</t>
        </is>
      </c>
      <c r="E433" t="inlineStr">
        <is>
          <t>VÄXJÖ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55994-2019</t>
        </is>
      </c>
      <c r="B434" s="1" t="n">
        <v>43761</v>
      </c>
      <c r="C434" s="1" t="n">
        <v>45192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56775-2019</t>
        </is>
      </c>
      <c r="B435" s="1" t="n">
        <v>43763</v>
      </c>
      <c r="C435" s="1" t="n">
        <v>45192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56771-2019</t>
        </is>
      </c>
      <c r="B436" s="1" t="n">
        <v>43763</v>
      </c>
      <c r="C436" s="1" t="n">
        <v>45192</v>
      </c>
      <c r="D436" t="inlineStr">
        <is>
          <t>KRONOBERGS LÄN</t>
        </is>
      </c>
      <c r="E436" t="inlineStr">
        <is>
          <t>VÄXJÖ</t>
        </is>
      </c>
      <c r="F436" t="inlineStr">
        <is>
          <t>Sveaskog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58529-2019</t>
        </is>
      </c>
      <c r="B437" s="1" t="n">
        <v>43766</v>
      </c>
      <c r="C437" s="1" t="n">
        <v>45192</v>
      </c>
      <c r="D437" t="inlineStr">
        <is>
          <t>KRONOBERGS LÄN</t>
        </is>
      </c>
      <c r="E437" t="inlineStr">
        <is>
          <t>VÄXJÖ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57383-2019</t>
        </is>
      </c>
      <c r="B438" s="1" t="n">
        <v>43767</v>
      </c>
      <c r="C438" s="1" t="n">
        <v>45192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57681-2019</t>
        </is>
      </c>
      <c r="B439" s="1" t="n">
        <v>43768</v>
      </c>
      <c r="C439" s="1" t="n">
        <v>45192</v>
      </c>
      <c r="D439" t="inlineStr">
        <is>
          <t>KRONOBERGS LÄN</t>
        </is>
      </c>
      <c r="E439" t="inlineStr">
        <is>
          <t>VÄXJÖ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58137-2019</t>
        </is>
      </c>
      <c r="B440" s="1" t="n">
        <v>43769</v>
      </c>
      <c r="C440" s="1" t="n">
        <v>45192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59666-2019</t>
        </is>
      </c>
      <c r="B441" s="1" t="n">
        <v>43776</v>
      </c>
      <c r="C441" s="1" t="n">
        <v>45192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61153-2019</t>
        </is>
      </c>
      <c r="B442" s="1" t="n">
        <v>43782</v>
      </c>
      <c r="C442" s="1" t="n">
        <v>45192</v>
      </c>
      <c r="D442" t="inlineStr">
        <is>
          <t>KRONOBERGS LÄN</t>
        </is>
      </c>
      <c r="E442" t="inlineStr">
        <is>
          <t>VÄXJÖ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61243-2019</t>
        </is>
      </c>
      <c r="B443" s="1" t="n">
        <v>43783</v>
      </c>
      <c r="C443" s="1" t="n">
        <v>45192</v>
      </c>
      <c r="D443" t="inlineStr">
        <is>
          <t>KRONOBERGS LÄN</t>
        </is>
      </c>
      <c r="E443" t="inlineStr">
        <is>
          <t>VÄXJÖ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63156-2019</t>
        </is>
      </c>
      <c r="B444" s="1" t="n">
        <v>43791</v>
      </c>
      <c r="C444" s="1" t="n">
        <v>45192</v>
      </c>
      <c r="D444" t="inlineStr">
        <is>
          <t>KRONOBERGS LÄN</t>
        </is>
      </c>
      <c r="E444" t="inlineStr">
        <is>
          <t>VÄXJÖ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63081-2019</t>
        </is>
      </c>
      <c r="B445" s="1" t="n">
        <v>43791</v>
      </c>
      <c r="C445" s="1" t="n">
        <v>45192</v>
      </c>
      <c r="D445" t="inlineStr">
        <is>
          <t>KRONOBERGS LÄN</t>
        </is>
      </c>
      <c r="E445" t="inlineStr">
        <is>
          <t>VÄXJÖ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63814-2019</t>
        </is>
      </c>
      <c r="B446" s="1" t="n">
        <v>43795</v>
      </c>
      <c r="C446" s="1" t="n">
        <v>45192</v>
      </c>
      <c r="D446" t="inlineStr">
        <is>
          <t>KRONOBERGS LÄN</t>
        </is>
      </c>
      <c r="E446" t="inlineStr">
        <is>
          <t>VÄXJÖ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64024-2019</t>
        </is>
      </c>
      <c r="B447" s="1" t="n">
        <v>43796</v>
      </c>
      <c r="C447" s="1" t="n">
        <v>45192</v>
      </c>
      <c r="D447" t="inlineStr">
        <is>
          <t>KRONOBERGS LÄN</t>
        </is>
      </c>
      <c r="E447" t="inlineStr">
        <is>
          <t>VÄXJÖ</t>
        </is>
      </c>
      <c r="F447" t="inlineStr">
        <is>
          <t>Kyrkan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64075-2019</t>
        </is>
      </c>
      <c r="B448" s="1" t="n">
        <v>43796</v>
      </c>
      <c r="C448" s="1" t="n">
        <v>45192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64034-2019</t>
        </is>
      </c>
      <c r="B449" s="1" t="n">
        <v>43796</v>
      </c>
      <c r="C449" s="1" t="n">
        <v>45192</v>
      </c>
      <c r="D449" t="inlineStr">
        <is>
          <t>KRONOBERGS LÄN</t>
        </is>
      </c>
      <c r="E449" t="inlineStr">
        <is>
          <t>VÄXJÖ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64289-2019</t>
        </is>
      </c>
      <c r="B450" s="1" t="n">
        <v>43797</v>
      </c>
      <c r="C450" s="1" t="n">
        <v>45192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64378-2019</t>
        </is>
      </c>
      <c r="B451" s="1" t="n">
        <v>43797</v>
      </c>
      <c r="C451" s="1" t="n">
        <v>45192</v>
      </c>
      <c r="D451" t="inlineStr">
        <is>
          <t>KRONOBERGS LÄN</t>
        </is>
      </c>
      <c r="E451" t="inlineStr">
        <is>
          <t>VÄXJÖ</t>
        </is>
      </c>
      <c r="F451" t="inlineStr">
        <is>
          <t>Sveaskog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64202-2019</t>
        </is>
      </c>
      <c r="B452" s="1" t="n">
        <v>43797</v>
      </c>
      <c r="C452" s="1" t="n">
        <v>45192</v>
      </c>
      <c r="D452" t="inlineStr">
        <is>
          <t>KRONOBERGS LÄN</t>
        </is>
      </c>
      <c r="E452" t="inlineStr">
        <is>
          <t>VÄXJÖ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64608-2019</t>
        </is>
      </c>
      <c r="B453" s="1" t="n">
        <v>43798</v>
      </c>
      <c r="C453" s="1" t="n">
        <v>45192</v>
      </c>
      <c r="D453" t="inlineStr">
        <is>
          <t>KRONOBERGS LÄN</t>
        </is>
      </c>
      <c r="E453" t="inlineStr">
        <is>
          <t>VÄXJÖ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64597-2019</t>
        </is>
      </c>
      <c r="B454" s="1" t="n">
        <v>43798</v>
      </c>
      <c r="C454" s="1" t="n">
        <v>45192</v>
      </c>
      <c r="D454" t="inlineStr">
        <is>
          <t>KRONOBERGS LÄN</t>
        </is>
      </c>
      <c r="E454" t="inlineStr">
        <is>
          <t>VÄXJÖ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65172-2019</t>
        </is>
      </c>
      <c r="B455" s="1" t="n">
        <v>43802</v>
      </c>
      <c r="C455" s="1" t="n">
        <v>45192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65173-2019</t>
        </is>
      </c>
      <c r="B456" s="1" t="n">
        <v>43802</v>
      </c>
      <c r="C456" s="1" t="n">
        <v>45192</v>
      </c>
      <c r="D456" t="inlineStr">
        <is>
          <t>KRONOBERGS LÄN</t>
        </is>
      </c>
      <c r="E456" t="inlineStr">
        <is>
          <t>VÄXJÖ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65175-2019</t>
        </is>
      </c>
      <c r="B457" s="1" t="n">
        <v>43802</v>
      </c>
      <c r="C457" s="1" t="n">
        <v>45192</v>
      </c>
      <c r="D457" t="inlineStr">
        <is>
          <t>KRONOBERGS LÄN</t>
        </is>
      </c>
      <c r="E457" t="inlineStr">
        <is>
          <t>VÄXJÖ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65171-2019</t>
        </is>
      </c>
      <c r="B458" s="1" t="n">
        <v>43802</v>
      </c>
      <c r="C458" s="1" t="n">
        <v>45192</v>
      </c>
      <c r="D458" t="inlineStr">
        <is>
          <t>KRONOBERGS LÄN</t>
        </is>
      </c>
      <c r="E458" t="inlineStr">
        <is>
          <t>VÄXJÖ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66994-2019</t>
        </is>
      </c>
      <c r="B459" s="1" t="n">
        <v>43805</v>
      </c>
      <c r="C459" s="1" t="n">
        <v>45192</v>
      </c>
      <c r="D459" t="inlineStr">
        <is>
          <t>KRONOBERGS LÄN</t>
        </is>
      </c>
      <c r="E459" t="inlineStr">
        <is>
          <t>VÄXJÖ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65843-2019</t>
        </is>
      </c>
      <c r="B460" s="1" t="n">
        <v>43805</v>
      </c>
      <c r="C460" s="1" t="n">
        <v>45192</v>
      </c>
      <c r="D460" t="inlineStr">
        <is>
          <t>KRONOBERGS LÄN</t>
        </is>
      </c>
      <c r="E460" t="inlineStr">
        <is>
          <t>VÄXJÖ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67766-2019</t>
        </is>
      </c>
      <c r="B461" s="1" t="n">
        <v>43815</v>
      </c>
      <c r="C461" s="1" t="n">
        <v>45192</v>
      </c>
      <c r="D461" t="inlineStr">
        <is>
          <t>KRONOBERGS LÄN</t>
        </is>
      </c>
      <c r="E461" t="inlineStr">
        <is>
          <t>VÄXJÖ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67917-2019</t>
        </is>
      </c>
      <c r="B462" s="1" t="n">
        <v>43816</v>
      </c>
      <c r="C462" s="1" t="n">
        <v>45192</v>
      </c>
      <c r="D462" t="inlineStr">
        <is>
          <t>KRONOBERGS LÄN</t>
        </is>
      </c>
      <c r="E462" t="inlineStr">
        <is>
          <t>VÄXJÖ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68160-2019</t>
        </is>
      </c>
      <c r="B463" s="1" t="n">
        <v>43817</v>
      </c>
      <c r="C463" s="1" t="n">
        <v>45192</v>
      </c>
      <c r="D463" t="inlineStr">
        <is>
          <t>KRONOBERGS LÄN</t>
        </is>
      </c>
      <c r="E463" t="inlineStr">
        <is>
          <t>VÄXJÖ</t>
        </is>
      </c>
      <c r="F463" t="inlineStr">
        <is>
          <t>Sveaskog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68946-2019</t>
        </is>
      </c>
      <c r="B464" s="1" t="n">
        <v>43822</v>
      </c>
      <c r="C464" s="1" t="n">
        <v>45192</v>
      </c>
      <c r="D464" t="inlineStr">
        <is>
          <t>KRONOBERGS LÄN</t>
        </is>
      </c>
      <c r="E464" t="inlineStr">
        <is>
          <t>VÄXJÖ</t>
        </is>
      </c>
      <c r="F464" t="inlineStr">
        <is>
          <t>Sveaskog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459-2020</t>
        </is>
      </c>
      <c r="B465" s="1" t="n">
        <v>43837</v>
      </c>
      <c r="C465" s="1" t="n">
        <v>45192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456-2020</t>
        </is>
      </c>
      <c r="B466" s="1" t="n">
        <v>43837</v>
      </c>
      <c r="C466" s="1" t="n">
        <v>45192</v>
      </c>
      <c r="D466" t="inlineStr">
        <is>
          <t>KRONOBERGS LÄN</t>
        </is>
      </c>
      <c r="E466" t="inlineStr">
        <is>
          <t>VÄXJÖ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497-2020</t>
        </is>
      </c>
      <c r="B467" s="1" t="n">
        <v>43837</v>
      </c>
      <c r="C467" s="1" t="n">
        <v>45192</v>
      </c>
      <c r="D467" t="inlineStr">
        <is>
          <t>KRONOBERGS LÄN</t>
        </is>
      </c>
      <c r="E467" t="inlineStr">
        <is>
          <t>VÄXJÖ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631-2020</t>
        </is>
      </c>
      <c r="B468" s="1" t="n">
        <v>43838</v>
      </c>
      <c r="C468" s="1" t="n">
        <v>45192</v>
      </c>
      <c r="D468" t="inlineStr">
        <is>
          <t>KRONOBERGS LÄN</t>
        </is>
      </c>
      <c r="E468" t="inlineStr">
        <is>
          <t>VÄXJÖ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994-2020</t>
        </is>
      </c>
      <c r="B469" s="1" t="n">
        <v>43839</v>
      </c>
      <c r="C469" s="1" t="n">
        <v>45192</v>
      </c>
      <c r="D469" t="inlineStr">
        <is>
          <t>KRONOBERGS LÄN</t>
        </is>
      </c>
      <c r="E469" t="inlineStr">
        <is>
          <t>VÄXJÖ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1064-2020</t>
        </is>
      </c>
      <c r="B470" s="1" t="n">
        <v>43839</v>
      </c>
      <c r="C470" s="1" t="n">
        <v>45192</v>
      </c>
      <c r="D470" t="inlineStr">
        <is>
          <t>KRONOBERGS LÄN</t>
        </is>
      </c>
      <c r="E470" t="inlineStr">
        <is>
          <t>VÄXJÖ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1023-2020</t>
        </is>
      </c>
      <c r="B471" s="1" t="n">
        <v>43839</v>
      </c>
      <c r="C471" s="1" t="n">
        <v>45192</v>
      </c>
      <c r="D471" t="inlineStr">
        <is>
          <t>KRONOBERGS LÄN</t>
        </is>
      </c>
      <c r="E471" t="inlineStr">
        <is>
          <t>VÄXJÖ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907-2020</t>
        </is>
      </c>
      <c r="B472" s="1" t="n">
        <v>43839</v>
      </c>
      <c r="C472" s="1" t="n">
        <v>45192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1248-2020</t>
        </is>
      </c>
      <c r="B473" s="1" t="n">
        <v>43840</v>
      </c>
      <c r="C473" s="1" t="n">
        <v>45192</v>
      </c>
      <c r="D473" t="inlineStr">
        <is>
          <t>KRONOBERGS LÄN</t>
        </is>
      </c>
      <c r="E473" t="inlineStr">
        <is>
          <t>VÄXJÖ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1702-2020</t>
        </is>
      </c>
      <c r="B474" s="1" t="n">
        <v>43844</v>
      </c>
      <c r="C474" s="1" t="n">
        <v>45192</v>
      </c>
      <c r="D474" t="inlineStr">
        <is>
          <t>KRONOBERGS LÄN</t>
        </is>
      </c>
      <c r="E474" t="inlineStr">
        <is>
          <t>VÄXJÖ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1709-2020</t>
        </is>
      </c>
      <c r="B475" s="1" t="n">
        <v>43844</v>
      </c>
      <c r="C475" s="1" t="n">
        <v>45192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1743-2020</t>
        </is>
      </c>
      <c r="B476" s="1" t="n">
        <v>43844</v>
      </c>
      <c r="C476" s="1" t="n">
        <v>45192</v>
      </c>
      <c r="D476" t="inlineStr">
        <is>
          <t>KRONOBERGS LÄN</t>
        </is>
      </c>
      <c r="E476" t="inlineStr">
        <is>
          <t>VÄXJÖ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1599-2020</t>
        </is>
      </c>
      <c r="B477" s="1" t="n">
        <v>43844</v>
      </c>
      <c r="C477" s="1" t="n">
        <v>45192</v>
      </c>
      <c r="D477" t="inlineStr">
        <is>
          <t>KRONOBERGS LÄN</t>
        </is>
      </c>
      <c r="E477" t="inlineStr">
        <is>
          <t>VÄXJÖ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2325-2020</t>
        </is>
      </c>
      <c r="B478" s="1" t="n">
        <v>43846</v>
      </c>
      <c r="C478" s="1" t="n">
        <v>45192</v>
      </c>
      <c r="D478" t="inlineStr">
        <is>
          <t>KRONOBERGS LÄN</t>
        </is>
      </c>
      <c r="E478" t="inlineStr">
        <is>
          <t>VÄXJÖ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2506-2020</t>
        </is>
      </c>
      <c r="B479" s="1" t="n">
        <v>43847</v>
      </c>
      <c r="C479" s="1" t="n">
        <v>45192</v>
      </c>
      <c r="D479" t="inlineStr">
        <is>
          <t>KRONOBERGS LÄN</t>
        </is>
      </c>
      <c r="E479" t="inlineStr">
        <is>
          <t>VÄXJÖ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2510-2020</t>
        </is>
      </c>
      <c r="B480" s="1" t="n">
        <v>43847</v>
      </c>
      <c r="C480" s="1" t="n">
        <v>45192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2644-2020</t>
        </is>
      </c>
      <c r="B481" s="1" t="n">
        <v>43847</v>
      </c>
      <c r="C481" s="1" t="n">
        <v>45192</v>
      </c>
      <c r="D481" t="inlineStr">
        <is>
          <t>KRONOBERGS LÄN</t>
        </is>
      </c>
      <c r="E481" t="inlineStr">
        <is>
          <t>VÄXJÖ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2701-2020</t>
        </is>
      </c>
      <c r="B482" s="1" t="n">
        <v>43849</v>
      </c>
      <c r="C482" s="1" t="n">
        <v>45192</v>
      </c>
      <c r="D482" t="inlineStr">
        <is>
          <t>KRONOBERGS LÄN</t>
        </is>
      </c>
      <c r="E482" t="inlineStr">
        <is>
          <t>VÄXJÖ</t>
        </is>
      </c>
      <c r="F482" t="inlineStr">
        <is>
          <t>Kommuner</t>
        </is>
      </c>
      <c r="G482" t="n">
        <v>71.90000000000001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3056-2020</t>
        </is>
      </c>
      <c r="B483" s="1" t="n">
        <v>43851</v>
      </c>
      <c r="C483" s="1" t="n">
        <v>45192</v>
      </c>
      <c r="D483" t="inlineStr">
        <is>
          <t>KRONOBERGS LÄN</t>
        </is>
      </c>
      <c r="E483" t="inlineStr">
        <is>
          <t>VÄXJÖ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4111-2020</t>
        </is>
      </c>
      <c r="B484" s="1" t="n">
        <v>43857</v>
      </c>
      <c r="C484" s="1" t="n">
        <v>45192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4563-2020</t>
        </is>
      </c>
      <c r="B485" s="1" t="n">
        <v>43858</v>
      </c>
      <c r="C485" s="1" t="n">
        <v>45192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5366-2020</t>
        </is>
      </c>
      <c r="B486" s="1" t="n">
        <v>43860</v>
      </c>
      <c r="C486" s="1" t="n">
        <v>45192</v>
      </c>
      <c r="D486" t="inlineStr">
        <is>
          <t>KRONOBERGS LÄN</t>
        </is>
      </c>
      <c r="E486" t="inlineStr">
        <is>
          <t>VÄXJÖ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5655-2020</t>
        </is>
      </c>
      <c r="B487" s="1" t="n">
        <v>43861</v>
      </c>
      <c r="C487" s="1" t="n">
        <v>45192</v>
      </c>
      <c r="D487" t="inlineStr">
        <is>
          <t>KRONOBERGS LÄN</t>
        </is>
      </c>
      <c r="E487" t="inlineStr">
        <is>
          <t>VÄXJÖ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5480-2020</t>
        </is>
      </c>
      <c r="B488" s="1" t="n">
        <v>43861</v>
      </c>
      <c r="C488" s="1" t="n">
        <v>45192</v>
      </c>
      <c r="D488" t="inlineStr">
        <is>
          <t>KRONOBERGS LÄN</t>
        </is>
      </c>
      <c r="E488" t="inlineStr">
        <is>
          <t>VÄXJÖ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6523-2020</t>
        </is>
      </c>
      <c r="B489" s="1" t="n">
        <v>43867</v>
      </c>
      <c r="C489" s="1" t="n">
        <v>45192</v>
      </c>
      <c r="D489" t="inlineStr">
        <is>
          <t>KRONOBERGS LÄN</t>
        </is>
      </c>
      <c r="E489" t="inlineStr">
        <is>
          <t>VÄXJÖ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6609-2020</t>
        </is>
      </c>
      <c r="B490" s="1" t="n">
        <v>43867</v>
      </c>
      <c r="C490" s="1" t="n">
        <v>45192</v>
      </c>
      <c r="D490" t="inlineStr">
        <is>
          <t>KRONOBERGS LÄN</t>
        </is>
      </c>
      <c r="E490" t="inlineStr">
        <is>
          <t>VÄXJÖ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6726-2020</t>
        </is>
      </c>
      <c r="B491" s="1" t="n">
        <v>43867</v>
      </c>
      <c r="C491" s="1" t="n">
        <v>45192</v>
      </c>
      <c r="D491" t="inlineStr">
        <is>
          <t>KRONOBERGS LÄN</t>
        </is>
      </c>
      <c r="E491" t="inlineStr">
        <is>
          <t>VÄXJÖ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6737-2020</t>
        </is>
      </c>
      <c r="B492" s="1" t="n">
        <v>43867</v>
      </c>
      <c r="C492" s="1" t="n">
        <v>45192</v>
      </c>
      <c r="D492" t="inlineStr">
        <is>
          <t>KRONOBERGS LÄN</t>
        </is>
      </c>
      <c r="E492" t="inlineStr">
        <is>
          <t>VÄXJÖ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7515-2020</t>
        </is>
      </c>
      <c r="B493" s="1" t="n">
        <v>43872</v>
      </c>
      <c r="C493" s="1" t="n">
        <v>45192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7976-2020</t>
        </is>
      </c>
      <c r="B494" s="1" t="n">
        <v>43873</v>
      </c>
      <c r="C494" s="1" t="n">
        <v>45192</v>
      </c>
      <c r="D494" t="inlineStr">
        <is>
          <t>KRONOBERGS LÄN</t>
        </is>
      </c>
      <c r="E494" t="inlineStr">
        <is>
          <t>VÄXJÖ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8078-2020</t>
        </is>
      </c>
      <c r="B495" s="1" t="n">
        <v>43874</v>
      </c>
      <c r="C495" s="1" t="n">
        <v>45192</v>
      </c>
      <c r="D495" t="inlineStr">
        <is>
          <t>KRONOBERGS LÄN</t>
        </is>
      </c>
      <c r="E495" t="inlineStr">
        <is>
          <t>VÄXJÖ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8443-2020</t>
        </is>
      </c>
      <c r="B496" s="1" t="n">
        <v>43875</v>
      </c>
      <c r="C496" s="1" t="n">
        <v>45192</v>
      </c>
      <c r="D496" t="inlineStr">
        <is>
          <t>KRONOBERGS LÄN</t>
        </is>
      </c>
      <c r="E496" t="inlineStr">
        <is>
          <t>VÄXJÖ</t>
        </is>
      </c>
      <c r="G496" t="n">
        <v>6.7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8792-2020</t>
        </is>
      </c>
      <c r="B497" s="1" t="n">
        <v>43878</v>
      </c>
      <c r="C497" s="1" t="n">
        <v>45192</v>
      </c>
      <c r="D497" t="inlineStr">
        <is>
          <t>KRONOBERGS LÄN</t>
        </is>
      </c>
      <c r="E497" t="inlineStr">
        <is>
          <t>VÄXJÖ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9149-2020</t>
        </is>
      </c>
      <c r="B498" s="1" t="n">
        <v>43879</v>
      </c>
      <c r="C498" s="1" t="n">
        <v>45192</v>
      </c>
      <c r="D498" t="inlineStr">
        <is>
          <t>KRONOBERGS LÄN</t>
        </is>
      </c>
      <c r="E498" t="inlineStr">
        <is>
          <t>VÄXJÖ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9350-2020</t>
        </is>
      </c>
      <c r="B499" s="1" t="n">
        <v>43880</v>
      </c>
      <c r="C499" s="1" t="n">
        <v>45192</v>
      </c>
      <c r="D499" t="inlineStr">
        <is>
          <t>KRONOBERGS LÄN</t>
        </is>
      </c>
      <c r="E499" t="inlineStr">
        <is>
          <t>VÄXJÖ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9303-2020</t>
        </is>
      </c>
      <c r="B500" s="1" t="n">
        <v>43880</v>
      </c>
      <c r="C500" s="1" t="n">
        <v>45192</v>
      </c>
      <c r="D500" t="inlineStr">
        <is>
          <t>KRONOBERGS LÄN</t>
        </is>
      </c>
      <c r="E500" t="inlineStr">
        <is>
          <t>VÄXJÖ</t>
        </is>
      </c>
      <c r="F500" t="inlineStr">
        <is>
          <t>Sveaskog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9614-2020</t>
        </is>
      </c>
      <c r="B501" s="1" t="n">
        <v>43881</v>
      </c>
      <c r="C501" s="1" t="n">
        <v>45192</v>
      </c>
      <c r="D501" t="inlineStr">
        <is>
          <t>KRONOBERGS LÄN</t>
        </is>
      </c>
      <c r="E501" t="inlineStr">
        <is>
          <t>VÄXJÖ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9620-2020</t>
        </is>
      </c>
      <c r="B502" s="1" t="n">
        <v>43881</v>
      </c>
      <c r="C502" s="1" t="n">
        <v>45192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10208-2020</t>
        </is>
      </c>
      <c r="B503" s="1" t="n">
        <v>43885</v>
      </c>
      <c r="C503" s="1" t="n">
        <v>45192</v>
      </c>
      <c r="D503" t="inlineStr">
        <is>
          <t>KRONOBERGS LÄN</t>
        </is>
      </c>
      <c r="E503" t="inlineStr">
        <is>
          <t>VÄXJÖ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10606-2020</t>
        </is>
      </c>
      <c r="B504" s="1" t="n">
        <v>43887</v>
      </c>
      <c r="C504" s="1" t="n">
        <v>45192</v>
      </c>
      <c r="D504" t="inlineStr">
        <is>
          <t>KRONOBERGS LÄN</t>
        </is>
      </c>
      <c r="E504" t="inlineStr">
        <is>
          <t>VÄXJÖ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11706-2020</t>
        </is>
      </c>
      <c r="B505" s="1" t="n">
        <v>43894</v>
      </c>
      <c r="C505" s="1" t="n">
        <v>45192</v>
      </c>
      <c r="D505" t="inlineStr">
        <is>
          <t>KRONOBERGS LÄN</t>
        </is>
      </c>
      <c r="E505" t="inlineStr">
        <is>
          <t>VÄXJÖ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13412-2020</t>
        </is>
      </c>
      <c r="B506" s="1" t="n">
        <v>43894</v>
      </c>
      <c r="C506" s="1" t="n">
        <v>45192</v>
      </c>
      <c r="D506" t="inlineStr">
        <is>
          <t>KRONOBERGS LÄN</t>
        </is>
      </c>
      <c r="E506" t="inlineStr">
        <is>
          <t>VÄXJÖ</t>
        </is>
      </c>
      <c r="G506" t="n">
        <v>18.9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12806-2020</t>
        </is>
      </c>
      <c r="B507" s="1" t="n">
        <v>43899</v>
      </c>
      <c r="C507" s="1" t="n">
        <v>45192</v>
      </c>
      <c r="D507" t="inlineStr">
        <is>
          <t>KRONOBERGS LÄN</t>
        </is>
      </c>
      <c r="E507" t="inlineStr">
        <is>
          <t>VÄXJÖ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14192-2020</t>
        </is>
      </c>
      <c r="B508" s="1" t="n">
        <v>43899</v>
      </c>
      <c r="C508" s="1" t="n">
        <v>45192</v>
      </c>
      <c r="D508" t="inlineStr">
        <is>
          <t>KRONOBERGS LÄN</t>
        </is>
      </c>
      <c r="E508" t="inlineStr">
        <is>
          <t>VÄXJÖ</t>
        </is>
      </c>
      <c r="F508" t="inlineStr">
        <is>
          <t>Kyrkan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12808-2020</t>
        </is>
      </c>
      <c r="B509" s="1" t="n">
        <v>43899</v>
      </c>
      <c r="C509" s="1" t="n">
        <v>45192</v>
      </c>
      <c r="D509" t="inlineStr">
        <is>
          <t>KRONOBERGS LÄN</t>
        </is>
      </c>
      <c r="E509" t="inlineStr">
        <is>
          <t>VÄXJÖ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13348-2020</t>
        </is>
      </c>
      <c r="B510" s="1" t="n">
        <v>43902</v>
      </c>
      <c r="C510" s="1" t="n">
        <v>45192</v>
      </c>
      <c r="D510" t="inlineStr">
        <is>
          <t>KRONOBERGS LÄN</t>
        </is>
      </c>
      <c r="E510" t="inlineStr">
        <is>
          <t>VÄXJÖ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15347-2020</t>
        </is>
      </c>
      <c r="B511" s="1" t="n">
        <v>43908</v>
      </c>
      <c r="C511" s="1" t="n">
        <v>45192</v>
      </c>
      <c r="D511" t="inlineStr">
        <is>
          <t>KRONOBERGS LÄN</t>
        </is>
      </c>
      <c r="E511" t="inlineStr">
        <is>
          <t>VÄXJÖ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16598-2020</t>
        </is>
      </c>
      <c r="B512" s="1" t="n">
        <v>43909</v>
      </c>
      <c r="C512" s="1" t="n">
        <v>45192</v>
      </c>
      <c r="D512" t="inlineStr">
        <is>
          <t>KRONOBERGS LÄN</t>
        </is>
      </c>
      <c r="E512" t="inlineStr">
        <is>
          <t>VÄXJÖ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16615-2020</t>
        </is>
      </c>
      <c r="B513" s="1" t="n">
        <v>43909</v>
      </c>
      <c r="C513" s="1" t="n">
        <v>45192</v>
      </c>
      <c r="D513" t="inlineStr">
        <is>
          <t>KRONOBERGS LÄN</t>
        </is>
      </c>
      <c r="E513" t="inlineStr">
        <is>
          <t>VÄXJÖ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16602-2020</t>
        </is>
      </c>
      <c r="B514" s="1" t="n">
        <v>43909</v>
      </c>
      <c r="C514" s="1" t="n">
        <v>45192</v>
      </c>
      <c r="D514" t="inlineStr">
        <is>
          <t>KRONOBERGS LÄN</t>
        </is>
      </c>
      <c r="E514" t="inlineStr">
        <is>
          <t>VÄXJÖ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16622-2020</t>
        </is>
      </c>
      <c r="B515" s="1" t="n">
        <v>43909</v>
      </c>
      <c r="C515" s="1" t="n">
        <v>45192</v>
      </c>
      <c r="D515" t="inlineStr">
        <is>
          <t>KRONOBERGS LÄN</t>
        </is>
      </c>
      <c r="E515" t="inlineStr">
        <is>
          <t>VÄXJÖ</t>
        </is>
      </c>
      <c r="G515" t="n">
        <v>14.3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15449-2020</t>
        </is>
      </c>
      <c r="B516" s="1" t="n">
        <v>43914</v>
      </c>
      <c r="C516" s="1" t="n">
        <v>45192</v>
      </c>
      <c r="D516" t="inlineStr">
        <is>
          <t>KRONOBERGS LÄN</t>
        </is>
      </c>
      <c r="E516" t="inlineStr">
        <is>
          <t>VÄXJÖ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15602-2020</t>
        </is>
      </c>
      <c r="B517" s="1" t="n">
        <v>43914</v>
      </c>
      <c r="C517" s="1" t="n">
        <v>45192</v>
      </c>
      <c r="D517" t="inlineStr">
        <is>
          <t>KRONOBERGS LÄN</t>
        </is>
      </c>
      <c r="E517" t="inlineStr">
        <is>
          <t>VÄXJÖ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17439-2020</t>
        </is>
      </c>
      <c r="B518" s="1" t="n">
        <v>43916</v>
      </c>
      <c r="C518" s="1" t="n">
        <v>45192</v>
      </c>
      <c r="D518" t="inlineStr">
        <is>
          <t>KRONOBERGS LÄN</t>
        </is>
      </c>
      <c r="E518" t="inlineStr">
        <is>
          <t>VÄXJÖ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17379-2020</t>
        </is>
      </c>
      <c r="B519" s="1" t="n">
        <v>43916</v>
      </c>
      <c r="C519" s="1" t="n">
        <v>45192</v>
      </c>
      <c r="D519" t="inlineStr">
        <is>
          <t>KRONOBERGS LÄN</t>
        </is>
      </c>
      <c r="E519" t="inlineStr">
        <is>
          <t>VÄXJÖ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16735-2020</t>
        </is>
      </c>
      <c r="B520" s="1" t="n">
        <v>43920</v>
      </c>
      <c r="C520" s="1" t="n">
        <v>45192</v>
      </c>
      <c r="D520" t="inlineStr">
        <is>
          <t>KRONOBERGS LÄN</t>
        </is>
      </c>
      <c r="E520" t="inlineStr">
        <is>
          <t>VÄXJÖ</t>
        </is>
      </c>
      <c r="G520" t="n">
        <v>4.3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16739-2020</t>
        </is>
      </c>
      <c r="B521" s="1" t="n">
        <v>43920</v>
      </c>
      <c r="C521" s="1" t="n">
        <v>45192</v>
      </c>
      <c r="D521" t="inlineStr">
        <is>
          <t>KRONOBERGS LÄN</t>
        </is>
      </c>
      <c r="E521" t="inlineStr">
        <is>
          <t>VÄXJÖ</t>
        </is>
      </c>
      <c r="G521" t="n">
        <v>12.2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16944-2020</t>
        </is>
      </c>
      <c r="B522" s="1" t="n">
        <v>43921</v>
      </c>
      <c r="C522" s="1" t="n">
        <v>45192</v>
      </c>
      <c r="D522" t="inlineStr">
        <is>
          <t>KRONOBERGS LÄN</t>
        </is>
      </c>
      <c r="E522" t="inlineStr">
        <is>
          <t>VÄXJÖ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18028-2020</t>
        </is>
      </c>
      <c r="B523" s="1" t="n">
        <v>43927</v>
      </c>
      <c r="C523" s="1" t="n">
        <v>45192</v>
      </c>
      <c r="D523" t="inlineStr">
        <is>
          <t>KRONOBERGS LÄN</t>
        </is>
      </c>
      <c r="E523" t="inlineStr">
        <is>
          <t>VÄXJÖ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18574-2020</t>
        </is>
      </c>
      <c r="B524" s="1" t="n">
        <v>43929</v>
      </c>
      <c r="C524" s="1" t="n">
        <v>45192</v>
      </c>
      <c r="D524" t="inlineStr">
        <is>
          <t>KRONOBERGS LÄN</t>
        </is>
      </c>
      <c r="E524" t="inlineStr">
        <is>
          <t>VÄXJÖ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18522-2020</t>
        </is>
      </c>
      <c r="B525" s="1" t="n">
        <v>43929</v>
      </c>
      <c r="C525" s="1" t="n">
        <v>45192</v>
      </c>
      <c r="D525" t="inlineStr">
        <is>
          <t>KRONOBERGS LÄN</t>
        </is>
      </c>
      <c r="E525" t="inlineStr">
        <is>
          <t>VÄXJÖ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19104-2020</t>
        </is>
      </c>
      <c r="B526" s="1" t="n">
        <v>43936</v>
      </c>
      <c r="C526" s="1" t="n">
        <v>45192</v>
      </c>
      <c r="D526" t="inlineStr">
        <is>
          <t>KRONOBERGS LÄN</t>
        </is>
      </c>
      <c r="E526" t="inlineStr">
        <is>
          <t>VÄXJÖ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19105-2020</t>
        </is>
      </c>
      <c r="B527" s="1" t="n">
        <v>43936</v>
      </c>
      <c r="C527" s="1" t="n">
        <v>45192</v>
      </c>
      <c r="D527" t="inlineStr">
        <is>
          <t>KRONOBERGS LÄN</t>
        </is>
      </c>
      <c r="E527" t="inlineStr">
        <is>
          <t>VÄXJÖ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19110-2020</t>
        </is>
      </c>
      <c r="B528" s="1" t="n">
        <v>43936</v>
      </c>
      <c r="C528" s="1" t="n">
        <v>45192</v>
      </c>
      <c r="D528" t="inlineStr">
        <is>
          <t>KRONOBERGS LÄN</t>
        </is>
      </c>
      <c r="E528" t="inlineStr">
        <is>
          <t>VÄXJÖ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19342-2020</t>
        </is>
      </c>
      <c r="B529" s="1" t="n">
        <v>43938</v>
      </c>
      <c r="C529" s="1" t="n">
        <v>45192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19595-2020</t>
        </is>
      </c>
      <c r="B530" s="1" t="n">
        <v>43941</v>
      </c>
      <c r="C530" s="1" t="n">
        <v>45192</v>
      </c>
      <c r="D530" t="inlineStr">
        <is>
          <t>KRONOBERGS LÄN</t>
        </is>
      </c>
      <c r="E530" t="inlineStr">
        <is>
          <t>VÄXJÖ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19586-2020</t>
        </is>
      </c>
      <c r="B531" s="1" t="n">
        <v>43941</v>
      </c>
      <c r="C531" s="1" t="n">
        <v>45192</v>
      </c>
      <c r="D531" t="inlineStr">
        <is>
          <t>KRONOBERGS LÄN</t>
        </is>
      </c>
      <c r="E531" t="inlineStr">
        <is>
          <t>VÄXJÖ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19599-2020</t>
        </is>
      </c>
      <c r="B532" s="1" t="n">
        <v>43941</v>
      </c>
      <c r="C532" s="1" t="n">
        <v>45192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19982-2020</t>
        </is>
      </c>
      <c r="B533" s="1" t="n">
        <v>43943</v>
      </c>
      <c r="C533" s="1" t="n">
        <v>45192</v>
      </c>
      <c r="D533" t="inlineStr">
        <is>
          <t>KRONOBERGS LÄN</t>
        </is>
      </c>
      <c r="E533" t="inlineStr">
        <is>
          <t>VÄXJÖ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20591-2020</t>
        </is>
      </c>
      <c r="B534" s="1" t="n">
        <v>43948</v>
      </c>
      <c r="C534" s="1" t="n">
        <v>45192</v>
      </c>
      <c r="D534" t="inlineStr">
        <is>
          <t>KRONOBERGS LÄN</t>
        </is>
      </c>
      <c r="E534" t="inlineStr">
        <is>
          <t>VÄXJÖ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20846-2020</t>
        </is>
      </c>
      <c r="B535" s="1" t="n">
        <v>43950</v>
      </c>
      <c r="C535" s="1" t="n">
        <v>45192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22537-2020</t>
        </is>
      </c>
      <c r="B536" s="1" t="n">
        <v>43963</v>
      </c>
      <c r="C536" s="1" t="n">
        <v>45192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22535-2020</t>
        </is>
      </c>
      <c r="B537" s="1" t="n">
        <v>43963</v>
      </c>
      <c r="C537" s="1" t="n">
        <v>45192</v>
      </c>
      <c r="D537" t="inlineStr">
        <is>
          <t>KRONOBERGS LÄN</t>
        </is>
      </c>
      <c r="E537" t="inlineStr">
        <is>
          <t>VÄXJÖ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22862-2020</t>
        </is>
      </c>
      <c r="B538" s="1" t="n">
        <v>43964</v>
      </c>
      <c r="C538" s="1" t="n">
        <v>45192</v>
      </c>
      <c r="D538" t="inlineStr">
        <is>
          <t>KRONOBERGS LÄN</t>
        </is>
      </c>
      <c r="E538" t="inlineStr">
        <is>
          <t>VÄXJÖ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23781-2020</t>
        </is>
      </c>
      <c r="B539" s="1" t="n">
        <v>43970</v>
      </c>
      <c r="C539" s="1" t="n">
        <v>45192</v>
      </c>
      <c r="D539" t="inlineStr">
        <is>
          <t>KRONOBERGS LÄN</t>
        </is>
      </c>
      <c r="E539" t="inlineStr">
        <is>
          <t>VÄXJÖ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23798-2020</t>
        </is>
      </c>
      <c r="B540" s="1" t="n">
        <v>43970</v>
      </c>
      <c r="C540" s="1" t="n">
        <v>45192</v>
      </c>
      <c r="D540" t="inlineStr">
        <is>
          <t>KRONOBERGS LÄN</t>
        </is>
      </c>
      <c r="E540" t="inlineStr">
        <is>
          <t>VÄXJÖ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23982-2020</t>
        </is>
      </c>
      <c r="B541" s="1" t="n">
        <v>43971</v>
      </c>
      <c r="C541" s="1" t="n">
        <v>45192</v>
      </c>
      <c r="D541" t="inlineStr">
        <is>
          <t>KRONOBERGS LÄN</t>
        </is>
      </c>
      <c r="E541" t="inlineStr">
        <is>
          <t>VÄXJÖ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24471-2020</t>
        </is>
      </c>
      <c r="B542" s="1" t="n">
        <v>43976</v>
      </c>
      <c r="C542" s="1" t="n">
        <v>45192</v>
      </c>
      <c r="D542" t="inlineStr">
        <is>
          <t>KRONOBERGS LÄN</t>
        </is>
      </c>
      <c r="E542" t="inlineStr">
        <is>
          <t>VÄXJÖ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24581-2020</t>
        </is>
      </c>
      <c r="B543" s="1" t="n">
        <v>43977</v>
      </c>
      <c r="C543" s="1" t="n">
        <v>45192</v>
      </c>
      <c r="D543" t="inlineStr">
        <is>
          <t>KRONOBERGS LÄN</t>
        </is>
      </c>
      <c r="E543" t="inlineStr">
        <is>
          <t>VÄXJÖ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24977-2020</t>
        </is>
      </c>
      <c r="B544" s="1" t="n">
        <v>43979</v>
      </c>
      <c r="C544" s="1" t="n">
        <v>45192</v>
      </c>
      <c r="D544" t="inlineStr">
        <is>
          <t>KRONOBERGS LÄN</t>
        </is>
      </c>
      <c r="E544" t="inlineStr">
        <is>
          <t>VÄXJÖ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25351-2020</t>
        </is>
      </c>
      <c r="B545" s="1" t="n">
        <v>43980</v>
      </c>
      <c r="C545" s="1" t="n">
        <v>45192</v>
      </c>
      <c r="D545" t="inlineStr">
        <is>
          <t>KRONOBERGS LÄN</t>
        </is>
      </c>
      <c r="E545" t="inlineStr">
        <is>
          <t>VÄXJÖ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25507-2020</t>
        </is>
      </c>
      <c r="B546" s="1" t="n">
        <v>43983</v>
      </c>
      <c r="C546" s="1" t="n">
        <v>45192</v>
      </c>
      <c r="D546" t="inlineStr">
        <is>
          <t>KRONOBERGS LÄN</t>
        </is>
      </c>
      <c r="E546" t="inlineStr">
        <is>
          <t>VÄXJÖ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25510-2020</t>
        </is>
      </c>
      <c r="B547" s="1" t="n">
        <v>43983</v>
      </c>
      <c r="C547" s="1" t="n">
        <v>45192</v>
      </c>
      <c r="D547" t="inlineStr">
        <is>
          <t>KRONOBERGS LÄN</t>
        </is>
      </c>
      <c r="E547" t="inlineStr">
        <is>
          <t>VÄXJÖ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25767-2020</t>
        </is>
      </c>
      <c r="B548" s="1" t="n">
        <v>43984</v>
      </c>
      <c r="C548" s="1" t="n">
        <v>45192</v>
      </c>
      <c r="D548" t="inlineStr">
        <is>
          <t>KRONOBERGS LÄN</t>
        </is>
      </c>
      <c r="E548" t="inlineStr">
        <is>
          <t>VÄXJÖ</t>
        </is>
      </c>
      <c r="F548" t="inlineStr">
        <is>
          <t>Sveaskog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26208-2020</t>
        </is>
      </c>
      <c r="B549" s="1" t="n">
        <v>43986</v>
      </c>
      <c r="C549" s="1" t="n">
        <v>45192</v>
      </c>
      <c r="D549" t="inlineStr">
        <is>
          <t>KRONOBERGS LÄN</t>
        </is>
      </c>
      <c r="E549" t="inlineStr">
        <is>
          <t>VÄXJÖ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26360-2020</t>
        </is>
      </c>
      <c r="B550" s="1" t="n">
        <v>43986</v>
      </c>
      <c r="C550" s="1" t="n">
        <v>45192</v>
      </c>
      <c r="D550" t="inlineStr">
        <is>
          <t>KRONOBERGS LÄN</t>
        </is>
      </c>
      <c r="E550" t="inlineStr">
        <is>
          <t>VÄXJÖ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26497-2020</t>
        </is>
      </c>
      <c r="B551" s="1" t="n">
        <v>43987</v>
      </c>
      <c r="C551" s="1" t="n">
        <v>45192</v>
      </c>
      <c r="D551" t="inlineStr">
        <is>
          <t>KRONOBERGS LÄN</t>
        </is>
      </c>
      <c r="E551" t="inlineStr">
        <is>
          <t>VÄXJÖ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26845-2020</t>
        </is>
      </c>
      <c r="B552" s="1" t="n">
        <v>43990</v>
      </c>
      <c r="C552" s="1" t="n">
        <v>45192</v>
      </c>
      <c r="D552" t="inlineStr">
        <is>
          <t>KRONOBERGS LÄN</t>
        </is>
      </c>
      <c r="E552" t="inlineStr">
        <is>
          <t>VÄXJÖ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26851-2020</t>
        </is>
      </c>
      <c r="B553" s="1" t="n">
        <v>43990</v>
      </c>
      <c r="C553" s="1" t="n">
        <v>45192</v>
      </c>
      <c r="D553" t="inlineStr">
        <is>
          <t>KRONOBERGS LÄN</t>
        </is>
      </c>
      <c r="E553" t="inlineStr">
        <is>
          <t>VÄXJÖ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27221-2020</t>
        </is>
      </c>
      <c r="B554" s="1" t="n">
        <v>43992</v>
      </c>
      <c r="C554" s="1" t="n">
        <v>45192</v>
      </c>
      <c r="D554" t="inlineStr">
        <is>
          <t>KRONOBERGS LÄN</t>
        </is>
      </c>
      <c r="E554" t="inlineStr">
        <is>
          <t>VÄXJÖ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27349-2020</t>
        </is>
      </c>
      <c r="B555" s="1" t="n">
        <v>43992</v>
      </c>
      <c r="C555" s="1" t="n">
        <v>45192</v>
      </c>
      <c r="D555" t="inlineStr">
        <is>
          <t>KRONOBERGS LÄN</t>
        </is>
      </c>
      <c r="E555" t="inlineStr">
        <is>
          <t>VÄXJÖ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27367-2020</t>
        </is>
      </c>
      <c r="B556" s="1" t="n">
        <v>43992</v>
      </c>
      <c r="C556" s="1" t="n">
        <v>45192</v>
      </c>
      <c r="D556" t="inlineStr">
        <is>
          <t>KRONOBERGS LÄN</t>
        </is>
      </c>
      <c r="E556" t="inlineStr">
        <is>
          <t>VÄXJÖ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27856-2020</t>
        </is>
      </c>
      <c r="B557" s="1" t="n">
        <v>43994</v>
      </c>
      <c r="C557" s="1" t="n">
        <v>45192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28150-2020</t>
        </is>
      </c>
      <c r="B558" s="1" t="n">
        <v>43997</v>
      </c>
      <c r="C558" s="1" t="n">
        <v>45192</v>
      </c>
      <c r="D558" t="inlineStr">
        <is>
          <t>KRONOBERGS LÄN</t>
        </is>
      </c>
      <c r="E558" t="inlineStr">
        <is>
          <t>VÄXJÖ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30246-2020</t>
        </is>
      </c>
      <c r="B559" s="1" t="n">
        <v>44007</v>
      </c>
      <c r="C559" s="1" t="n">
        <v>45192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31495-2020</t>
        </is>
      </c>
      <c r="B560" s="1" t="n">
        <v>44013</v>
      </c>
      <c r="C560" s="1" t="n">
        <v>45192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32926-2020</t>
        </is>
      </c>
      <c r="B561" s="1" t="n">
        <v>44020</v>
      </c>
      <c r="C561" s="1" t="n">
        <v>45192</v>
      </c>
      <c r="D561" t="inlineStr">
        <is>
          <t>KRONOBERGS LÄN</t>
        </is>
      </c>
      <c r="E561" t="inlineStr">
        <is>
          <t>VÄXJÖ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33522-2020</t>
        </is>
      </c>
      <c r="B562" s="1" t="n">
        <v>44025</v>
      </c>
      <c r="C562" s="1" t="n">
        <v>45192</v>
      </c>
      <c r="D562" t="inlineStr">
        <is>
          <t>KRONOBERGS LÄN</t>
        </is>
      </c>
      <c r="E562" t="inlineStr">
        <is>
          <t>VÄXJÖ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33525-2020</t>
        </is>
      </c>
      <c r="B563" s="1" t="n">
        <v>44025</v>
      </c>
      <c r="C563" s="1" t="n">
        <v>45192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33549-2020</t>
        </is>
      </c>
      <c r="B564" s="1" t="n">
        <v>44025</v>
      </c>
      <c r="C564" s="1" t="n">
        <v>45192</v>
      </c>
      <c r="D564" t="inlineStr">
        <is>
          <t>KRONOBERGS LÄN</t>
        </is>
      </c>
      <c r="E564" t="inlineStr">
        <is>
          <t>VÄXJÖ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33829-2020</t>
        </is>
      </c>
      <c r="B565" s="1" t="n">
        <v>44027</v>
      </c>
      <c r="C565" s="1" t="n">
        <v>45192</v>
      </c>
      <c r="D565" t="inlineStr">
        <is>
          <t>KRONOBERGS LÄN</t>
        </is>
      </c>
      <c r="E565" t="inlineStr">
        <is>
          <t>VÄXJÖ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34326-2020</t>
        </is>
      </c>
      <c r="B566" s="1" t="n">
        <v>44028</v>
      </c>
      <c r="C566" s="1" t="n">
        <v>45192</v>
      </c>
      <c r="D566" t="inlineStr">
        <is>
          <t>KRONOBERGS LÄN</t>
        </is>
      </c>
      <c r="E566" t="inlineStr">
        <is>
          <t>VÄXJÖ</t>
        </is>
      </c>
      <c r="G566" t="n">
        <v>7.6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35236-2020</t>
        </is>
      </c>
      <c r="B567" s="1" t="n">
        <v>44041</v>
      </c>
      <c r="C567" s="1" t="n">
        <v>45192</v>
      </c>
      <c r="D567" t="inlineStr">
        <is>
          <t>KRONOBERGS LÄN</t>
        </is>
      </c>
      <c r="E567" t="inlineStr">
        <is>
          <t>VÄXJÖ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36125-2020</t>
        </is>
      </c>
      <c r="B568" s="1" t="n">
        <v>44048</v>
      </c>
      <c r="C568" s="1" t="n">
        <v>45192</v>
      </c>
      <c r="D568" t="inlineStr">
        <is>
          <t>KRONOBERGS LÄN</t>
        </is>
      </c>
      <c r="E568" t="inlineStr">
        <is>
          <t>VÄXJÖ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36263-2020</t>
        </is>
      </c>
      <c r="B569" s="1" t="n">
        <v>44048</v>
      </c>
      <c r="C569" s="1" t="n">
        <v>45192</v>
      </c>
      <c r="D569" t="inlineStr">
        <is>
          <t>KRONOBERGS LÄN</t>
        </is>
      </c>
      <c r="E569" t="inlineStr">
        <is>
          <t>VÄXJÖ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36246-2020</t>
        </is>
      </c>
      <c r="B570" s="1" t="n">
        <v>44049</v>
      </c>
      <c r="C570" s="1" t="n">
        <v>45192</v>
      </c>
      <c r="D570" t="inlineStr">
        <is>
          <t>KRONOBERGS LÄN</t>
        </is>
      </c>
      <c r="E570" t="inlineStr">
        <is>
          <t>VÄXJÖ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36420-2020</t>
        </is>
      </c>
      <c r="B571" s="1" t="n">
        <v>44049</v>
      </c>
      <c r="C571" s="1" t="n">
        <v>45192</v>
      </c>
      <c r="D571" t="inlineStr">
        <is>
          <t>KRONOBERGS LÄN</t>
        </is>
      </c>
      <c r="E571" t="inlineStr">
        <is>
          <t>VÄXJÖ</t>
        </is>
      </c>
      <c r="F571" t="inlineStr">
        <is>
          <t>Övriga statliga verk och myndigheter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37306-2020</t>
        </is>
      </c>
      <c r="B572" s="1" t="n">
        <v>44055</v>
      </c>
      <c r="C572" s="1" t="n">
        <v>45192</v>
      </c>
      <c r="D572" t="inlineStr">
        <is>
          <t>KRONOBERGS LÄN</t>
        </is>
      </c>
      <c r="E572" t="inlineStr">
        <is>
          <t>VÄXJÖ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38430-2020</t>
        </is>
      </c>
      <c r="B573" s="1" t="n">
        <v>44060</v>
      </c>
      <c r="C573" s="1" t="n">
        <v>45192</v>
      </c>
      <c r="D573" t="inlineStr">
        <is>
          <t>KRONOBERGS LÄN</t>
        </is>
      </c>
      <c r="E573" t="inlineStr">
        <is>
          <t>VÄXJÖ</t>
        </is>
      </c>
      <c r="F573" t="inlineStr">
        <is>
          <t>Övriga Aktiebolag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38616-2020</t>
        </is>
      </c>
      <c r="B574" s="1" t="n">
        <v>44061</v>
      </c>
      <c r="C574" s="1" t="n">
        <v>45192</v>
      </c>
      <c r="D574" t="inlineStr">
        <is>
          <t>KRONOBERGS LÄN</t>
        </is>
      </c>
      <c r="E574" t="inlineStr">
        <is>
          <t>VÄXJÖ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39254-2020</t>
        </is>
      </c>
      <c r="B575" s="1" t="n">
        <v>44063</v>
      </c>
      <c r="C575" s="1" t="n">
        <v>45192</v>
      </c>
      <c r="D575" t="inlineStr">
        <is>
          <t>KRONOBERGS LÄN</t>
        </is>
      </c>
      <c r="E575" t="inlineStr">
        <is>
          <t>VÄXJÖ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39366-2020</t>
        </is>
      </c>
      <c r="B576" s="1" t="n">
        <v>44064</v>
      </c>
      <c r="C576" s="1" t="n">
        <v>45192</v>
      </c>
      <c r="D576" t="inlineStr">
        <is>
          <t>KRONOBERGS LÄN</t>
        </is>
      </c>
      <c r="E576" t="inlineStr">
        <is>
          <t>VÄXJÖ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39951-2020</t>
        </is>
      </c>
      <c r="B577" s="1" t="n">
        <v>44067</v>
      </c>
      <c r="C577" s="1" t="n">
        <v>45192</v>
      </c>
      <c r="D577" t="inlineStr">
        <is>
          <t>KRONOBERGS LÄN</t>
        </is>
      </c>
      <c r="E577" t="inlineStr">
        <is>
          <t>VÄXJÖ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39945-2020</t>
        </is>
      </c>
      <c r="B578" s="1" t="n">
        <v>44067</v>
      </c>
      <c r="C578" s="1" t="n">
        <v>45192</v>
      </c>
      <c r="D578" t="inlineStr">
        <is>
          <t>KRONOBERGS LÄN</t>
        </is>
      </c>
      <c r="E578" t="inlineStr">
        <is>
          <t>VÄXJÖ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40145-2020</t>
        </is>
      </c>
      <c r="B579" s="1" t="n">
        <v>44068</v>
      </c>
      <c r="C579" s="1" t="n">
        <v>45192</v>
      </c>
      <c r="D579" t="inlineStr">
        <is>
          <t>KRONOBERGS LÄN</t>
        </is>
      </c>
      <c r="E579" t="inlineStr">
        <is>
          <t>VÄXJÖ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40533-2020</t>
        </is>
      </c>
      <c r="B580" s="1" t="n">
        <v>44069</v>
      </c>
      <c r="C580" s="1" t="n">
        <v>45192</v>
      </c>
      <c r="D580" t="inlineStr">
        <is>
          <t>KRONOBERGS LÄN</t>
        </is>
      </c>
      <c r="E580" t="inlineStr">
        <is>
          <t>VÄXJÖ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41487-2020</t>
        </is>
      </c>
      <c r="B581" s="1" t="n">
        <v>44074</v>
      </c>
      <c r="C581" s="1" t="n">
        <v>45192</v>
      </c>
      <c r="D581" t="inlineStr">
        <is>
          <t>KRONOBERGS LÄN</t>
        </is>
      </c>
      <c r="E581" t="inlineStr">
        <is>
          <t>VÄXJÖ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41854-2020</t>
        </is>
      </c>
      <c r="B582" s="1" t="n">
        <v>44074</v>
      </c>
      <c r="C582" s="1" t="n">
        <v>45192</v>
      </c>
      <c r="D582" t="inlineStr">
        <is>
          <t>KRONOBERGS LÄN</t>
        </is>
      </c>
      <c r="E582" t="inlineStr">
        <is>
          <t>VÄXJÖ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42191-2020</t>
        </is>
      </c>
      <c r="B583" s="1" t="n">
        <v>44075</v>
      </c>
      <c r="C583" s="1" t="n">
        <v>45192</v>
      </c>
      <c r="D583" t="inlineStr">
        <is>
          <t>KRONOBERGS LÄN</t>
        </is>
      </c>
      <c r="E583" t="inlineStr">
        <is>
          <t>VÄXJÖ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42185-2020</t>
        </is>
      </c>
      <c r="B584" s="1" t="n">
        <v>44075</v>
      </c>
      <c r="C584" s="1" t="n">
        <v>45192</v>
      </c>
      <c r="D584" t="inlineStr">
        <is>
          <t>KRONOBERGS LÄN</t>
        </is>
      </c>
      <c r="E584" t="inlineStr">
        <is>
          <t>VÄXJÖ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42189-2020</t>
        </is>
      </c>
      <c r="B585" s="1" t="n">
        <v>44075</v>
      </c>
      <c r="C585" s="1" t="n">
        <v>45192</v>
      </c>
      <c r="D585" t="inlineStr">
        <is>
          <t>KRONOBERGS LÄN</t>
        </is>
      </c>
      <c r="E585" t="inlineStr">
        <is>
          <t>VÄXJÖ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43772-2020</t>
        </is>
      </c>
      <c r="B586" s="1" t="n">
        <v>44082</v>
      </c>
      <c r="C586" s="1" t="n">
        <v>45192</v>
      </c>
      <c r="D586" t="inlineStr">
        <is>
          <t>KRONOBERGS LÄN</t>
        </is>
      </c>
      <c r="E586" t="inlineStr">
        <is>
          <t>VÄXJÖ</t>
        </is>
      </c>
      <c r="G586" t="n">
        <v>5.6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44362-2020</t>
        </is>
      </c>
      <c r="B587" s="1" t="n">
        <v>44084</v>
      </c>
      <c r="C587" s="1" t="n">
        <v>45192</v>
      </c>
      <c r="D587" t="inlineStr">
        <is>
          <t>KRONOBERGS LÄN</t>
        </is>
      </c>
      <c r="E587" t="inlineStr">
        <is>
          <t>VÄXJÖ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44355-2020</t>
        </is>
      </c>
      <c r="B588" s="1" t="n">
        <v>44084</v>
      </c>
      <c r="C588" s="1" t="n">
        <v>45192</v>
      </c>
      <c r="D588" t="inlineStr">
        <is>
          <t>KRONOBERGS LÄN</t>
        </is>
      </c>
      <c r="E588" t="inlineStr">
        <is>
          <t>VÄXJÖ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44774-2020</t>
        </is>
      </c>
      <c r="B589" s="1" t="n">
        <v>44085</v>
      </c>
      <c r="C589" s="1" t="n">
        <v>45192</v>
      </c>
      <c r="D589" t="inlineStr">
        <is>
          <t>KRONOBERGS LÄN</t>
        </is>
      </c>
      <c r="E589" t="inlineStr">
        <is>
          <t>VÄXJÖ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45113-2020</t>
        </is>
      </c>
      <c r="B590" s="1" t="n">
        <v>44088</v>
      </c>
      <c r="C590" s="1" t="n">
        <v>45192</v>
      </c>
      <c r="D590" t="inlineStr">
        <is>
          <t>KRONOBERGS LÄN</t>
        </is>
      </c>
      <c r="E590" t="inlineStr">
        <is>
          <t>VÄXJÖ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45669-2020</t>
        </is>
      </c>
      <c r="B591" s="1" t="n">
        <v>44090</v>
      </c>
      <c r="C591" s="1" t="n">
        <v>45192</v>
      </c>
      <c r="D591" t="inlineStr">
        <is>
          <t>KRONOBERGS LÄN</t>
        </is>
      </c>
      <c r="E591" t="inlineStr">
        <is>
          <t>VÄXJÖ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45597-2020</t>
        </is>
      </c>
      <c r="B592" s="1" t="n">
        <v>44090</v>
      </c>
      <c r="C592" s="1" t="n">
        <v>45192</v>
      </c>
      <c r="D592" t="inlineStr">
        <is>
          <t>KRONOBERGS LÄN</t>
        </is>
      </c>
      <c r="E592" t="inlineStr">
        <is>
          <t>VÄXJÖ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46477-2020</t>
        </is>
      </c>
      <c r="B593" s="1" t="n">
        <v>44095</v>
      </c>
      <c r="C593" s="1" t="n">
        <v>45192</v>
      </c>
      <c r="D593" t="inlineStr">
        <is>
          <t>KRONOBERGS LÄN</t>
        </is>
      </c>
      <c r="E593" t="inlineStr">
        <is>
          <t>VÄXJÖ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46853-2020</t>
        </is>
      </c>
      <c r="B594" s="1" t="n">
        <v>44096</v>
      </c>
      <c r="C594" s="1" t="n">
        <v>45192</v>
      </c>
      <c r="D594" t="inlineStr">
        <is>
          <t>KRONOBERGS LÄN</t>
        </is>
      </c>
      <c r="E594" t="inlineStr">
        <is>
          <t>VÄXJÖ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48641-2020</t>
        </is>
      </c>
      <c r="B595" s="1" t="n">
        <v>44098</v>
      </c>
      <c r="C595" s="1" t="n">
        <v>45192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48631-2020</t>
        </is>
      </c>
      <c r="B596" s="1" t="n">
        <v>44098</v>
      </c>
      <c r="C596" s="1" t="n">
        <v>45192</v>
      </c>
      <c r="D596" t="inlineStr">
        <is>
          <t>KRONOBERGS LÄN</t>
        </is>
      </c>
      <c r="E596" t="inlineStr">
        <is>
          <t>VÄXJÖ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48413-2020</t>
        </is>
      </c>
      <c r="B597" s="1" t="n">
        <v>44102</v>
      </c>
      <c r="C597" s="1" t="n">
        <v>45192</v>
      </c>
      <c r="D597" t="inlineStr">
        <is>
          <t>KRONOBERGS LÄN</t>
        </is>
      </c>
      <c r="E597" t="inlineStr">
        <is>
          <t>VÄXJÖ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48442-2020</t>
        </is>
      </c>
      <c r="B598" s="1" t="n">
        <v>44102</v>
      </c>
      <c r="C598" s="1" t="n">
        <v>45192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48431-2020</t>
        </is>
      </c>
      <c r="B599" s="1" t="n">
        <v>44102</v>
      </c>
      <c r="C599" s="1" t="n">
        <v>45192</v>
      </c>
      <c r="D599" t="inlineStr">
        <is>
          <t>KRONOBERGS LÄN</t>
        </is>
      </c>
      <c r="E599" t="inlineStr">
        <is>
          <t>VÄXJÖ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48430-2020</t>
        </is>
      </c>
      <c r="B600" s="1" t="n">
        <v>44102</v>
      </c>
      <c r="C600" s="1" t="n">
        <v>45192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48996-2020</t>
        </is>
      </c>
      <c r="B601" s="1" t="n">
        <v>44104</v>
      </c>
      <c r="C601" s="1" t="n">
        <v>45192</v>
      </c>
      <c r="D601" t="inlineStr">
        <is>
          <t>KRONOBERGS LÄN</t>
        </is>
      </c>
      <c r="E601" t="inlineStr">
        <is>
          <t>VÄXJÖ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49268-2020</t>
        </is>
      </c>
      <c r="B602" s="1" t="n">
        <v>44105</v>
      </c>
      <c r="C602" s="1" t="n">
        <v>45192</v>
      </c>
      <c r="D602" t="inlineStr">
        <is>
          <t>KRONOBERGS LÄN</t>
        </is>
      </c>
      <c r="E602" t="inlineStr">
        <is>
          <t>VÄXJÖ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49299-2020</t>
        </is>
      </c>
      <c r="B603" s="1" t="n">
        <v>44105</v>
      </c>
      <c r="C603" s="1" t="n">
        <v>45192</v>
      </c>
      <c r="D603" t="inlineStr">
        <is>
          <t>KRONOBERGS LÄN</t>
        </is>
      </c>
      <c r="E603" t="inlineStr">
        <is>
          <t>VÄXJÖ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49476-2020</t>
        </is>
      </c>
      <c r="B604" s="1" t="n">
        <v>44105</v>
      </c>
      <c r="C604" s="1" t="n">
        <v>45192</v>
      </c>
      <c r="D604" t="inlineStr">
        <is>
          <t>KRONOBERGS LÄN</t>
        </is>
      </c>
      <c r="E604" t="inlineStr">
        <is>
          <t>VÄXJÖ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49473-2020</t>
        </is>
      </c>
      <c r="B605" s="1" t="n">
        <v>44105</v>
      </c>
      <c r="C605" s="1" t="n">
        <v>45192</v>
      </c>
      <c r="D605" t="inlineStr">
        <is>
          <t>KRONOBERGS LÄN</t>
        </is>
      </c>
      <c r="E605" t="inlineStr">
        <is>
          <t>VÄXJÖ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49308-2020</t>
        </is>
      </c>
      <c r="B606" s="1" t="n">
        <v>44105</v>
      </c>
      <c r="C606" s="1" t="n">
        <v>45192</v>
      </c>
      <c r="D606" t="inlineStr">
        <is>
          <t>KRONOBERGS LÄN</t>
        </is>
      </c>
      <c r="E606" t="inlineStr">
        <is>
          <t>VÄXJÖ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49787-2020</t>
        </is>
      </c>
      <c r="B607" s="1" t="n">
        <v>44106</v>
      </c>
      <c r="C607" s="1" t="n">
        <v>45192</v>
      </c>
      <c r="D607" t="inlineStr">
        <is>
          <t>KRONOBERGS LÄN</t>
        </is>
      </c>
      <c r="E607" t="inlineStr">
        <is>
          <t>VÄXJÖ</t>
        </is>
      </c>
      <c r="F607" t="inlineStr">
        <is>
          <t>Sveaskog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49890-2020</t>
        </is>
      </c>
      <c r="B608" s="1" t="n">
        <v>44108</v>
      </c>
      <c r="C608" s="1" t="n">
        <v>45192</v>
      </c>
      <c r="D608" t="inlineStr">
        <is>
          <t>KRONOBERGS LÄN</t>
        </is>
      </c>
      <c r="E608" t="inlineStr">
        <is>
          <t>VÄXJÖ</t>
        </is>
      </c>
      <c r="F608" t="inlineStr">
        <is>
          <t>Sveaskog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50337-2020</t>
        </is>
      </c>
      <c r="B609" s="1" t="n">
        <v>44110</v>
      </c>
      <c r="C609" s="1" t="n">
        <v>45192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51834-2020</t>
        </is>
      </c>
      <c r="B610" s="1" t="n">
        <v>44116</v>
      </c>
      <c r="C610" s="1" t="n">
        <v>45192</v>
      </c>
      <c r="D610" t="inlineStr">
        <is>
          <t>KRONOBERGS LÄN</t>
        </is>
      </c>
      <c r="E610" t="inlineStr">
        <is>
          <t>VÄXJÖ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52381-2020</t>
        </is>
      </c>
      <c r="B611" s="1" t="n">
        <v>44118</v>
      </c>
      <c r="C611" s="1" t="n">
        <v>45192</v>
      </c>
      <c r="D611" t="inlineStr">
        <is>
          <t>KRONOBERGS LÄN</t>
        </is>
      </c>
      <c r="E611" t="inlineStr">
        <is>
          <t>VÄXJÖ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52562-2020</t>
        </is>
      </c>
      <c r="B612" s="1" t="n">
        <v>44118</v>
      </c>
      <c r="C612" s="1" t="n">
        <v>45192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52781-2020</t>
        </is>
      </c>
      <c r="B613" s="1" t="n">
        <v>44119</v>
      </c>
      <c r="C613" s="1" t="n">
        <v>45192</v>
      </c>
      <c r="D613" t="inlineStr">
        <is>
          <t>KRONOBERGS LÄN</t>
        </is>
      </c>
      <c r="E613" t="inlineStr">
        <is>
          <t>VÄXJÖ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53376-2020</t>
        </is>
      </c>
      <c r="B614" s="1" t="n">
        <v>44123</v>
      </c>
      <c r="C614" s="1" t="n">
        <v>45192</v>
      </c>
      <c r="D614" t="inlineStr">
        <is>
          <t>KRONOBERGS LÄN</t>
        </is>
      </c>
      <c r="E614" t="inlineStr">
        <is>
          <t>VÄXJÖ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53980-2020</t>
        </is>
      </c>
      <c r="B615" s="1" t="n">
        <v>44125</v>
      </c>
      <c r="C615" s="1" t="n">
        <v>45192</v>
      </c>
      <c r="D615" t="inlineStr">
        <is>
          <t>KRONOBERGS LÄN</t>
        </is>
      </c>
      <c r="E615" t="inlineStr">
        <is>
          <t>VÄXJÖ</t>
        </is>
      </c>
      <c r="G615" t="n">
        <v>6.7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53941-2020</t>
        </is>
      </c>
      <c r="B616" s="1" t="n">
        <v>44125</v>
      </c>
      <c r="C616" s="1" t="n">
        <v>45192</v>
      </c>
      <c r="D616" t="inlineStr">
        <is>
          <t>KRONOBERGS LÄN</t>
        </is>
      </c>
      <c r="E616" t="inlineStr">
        <is>
          <t>VÄXJÖ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53972-2020</t>
        </is>
      </c>
      <c r="B617" s="1" t="n">
        <v>44125</v>
      </c>
      <c r="C617" s="1" t="n">
        <v>45192</v>
      </c>
      <c r="D617" t="inlineStr">
        <is>
          <t>KRONOBERGS LÄN</t>
        </is>
      </c>
      <c r="E617" t="inlineStr">
        <is>
          <t>VÄXJÖ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54787-2020</t>
        </is>
      </c>
      <c r="B618" s="1" t="n">
        <v>44127</v>
      </c>
      <c r="C618" s="1" t="n">
        <v>45192</v>
      </c>
      <c r="D618" t="inlineStr">
        <is>
          <t>KRONOBERGS LÄN</t>
        </is>
      </c>
      <c r="E618" t="inlineStr">
        <is>
          <t>VÄXJÖ</t>
        </is>
      </c>
      <c r="F618" t="inlineStr">
        <is>
          <t>Sveaskog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54791-2020</t>
        </is>
      </c>
      <c r="B619" s="1" t="n">
        <v>44127</v>
      </c>
      <c r="C619" s="1" t="n">
        <v>45192</v>
      </c>
      <c r="D619" t="inlineStr">
        <is>
          <t>KRONOBERGS LÄN</t>
        </is>
      </c>
      <c r="E619" t="inlineStr">
        <is>
          <t>VÄXJÖ</t>
        </is>
      </c>
      <c r="F619" t="inlineStr">
        <is>
          <t>Sveaskog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54799-2020</t>
        </is>
      </c>
      <c r="B620" s="1" t="n">
        <v>44127</v>
      </c>
      <c r="C620" s="1" t="n">
        <v>45192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54798-2020</t>
        </is>
      </c>
      <c r="B621" s="1" t="n">
        <v>44127</v>
      </c>
      <c r="C621" s="1" t="n">
        <v>45192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56958-2020</t>
        </is>
      </c>
      <c r="B622" s="1" t="n">
        <v>44138</v>
      </c>
      <c r="C622" s="1" t="n">
        <v>45192</v>
      </c>
      <c r="D622" t="inlineStr">
        <is>
          <t>KRONOBERGS LÄN</t>
        </is>
      </c>
      <c r="E622" t="inlineStr">
        <is>
          <t>VÄXJÖ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57490-2020</t>
        </is>
      </c>
      <c r="B623" s="1" t="n">
        <v>44140</v>
      </c>
      <c r="C623" s="1" t="n">
        <v>45192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57493-2020</t>
        </is>
      </c>
      <c r="B624" s="1" t="n">
        <v>44140</v>
      </c>
      <c r="C624" s="1" t="n">
        <v>45192</v>
      </c>
      <c r="D624" t="inlineStr">
        <is>
          <t>KRONOBERGS LÄN</t>
        </is>
      </c>
      <c r="E624" t="inlineStr">
        <is>
          <t>VÄXJÖ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58259-2020</t>
        </is>
      </c>
      <c r="B625" s="1" t="n">
        <v>44144</v>
      </c>
      <c r="C625" s="1" t="n">
        <v>45192</v>
      </c>
      <c r="D625" t="inlineStr">
        <is>
          <t>KRONOBERGS LÄN</t>
        </is>
      </c>
      <c r="E625" t="inlineStr">
        <is>
          <t>VÄXJÖ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58264-2020</t>
        </is>
      </c>
      <c r="B626" s="1" t="n">
        <v>44144</v>
      </c>
      <c r="C626" s="1" t="n">
        <v>45192</v>
      </c>
      <c r="D626" t="inlineStr">
        <is>
          <t>KRONOBERGS LÄN</t>
        </is>
      </c>
      <c r="E626" t="inlineStr">
        <is>
          <t>VÄXJÖ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58440-2020</t>
        </is>
      </c>
      <c r="B627" s="1" t="n">
        <v>44145</v>
      </c>
      <c r="C627" s="1" t="n">
        <v>45192</v>
      </c>
      <c r="D627" t="inlineStr">
        <is>
          <t>KRONOBERGS LÄN</t>
        </is>
      </c>
      <c r="E627" t="inlineStr">
        <is>
          <t>VÄXJÖ</t>
        </is>
      </c>
      <c r="G627" t="n">
        <v>7.4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60108-2020</t>
        </is>
      </c>
      <c r="B628" s="1" t="n">
        <v>44152</v>
      </c>
      <c r="C628" s="1" t="n">
        <v>45192</v>
      </c>
      <c r="D628" t="inlineStr">
        <is>
          <t>KRONOBERGS LÄN</t>
        </is>
      </c>
      <c r="E628" t="inlineStr">
        <is>
          <t>VÄXJÖ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61620-2020</t>
        </is>
      </c>
      <c r="B629" s="1" t="n">
        <v>44158</v>
      </c>
      <c r="C629" s="1" t="n">
        <v>45192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61885-2020</t>
        </is>
      </c>
      <c r="B630" s="1" t="n">
        <v>44159</v>
      </c>
      <c r="C630" s="1" t="n">
        <v>45192</v>
      </c>
      <c r="D630" t="inlineStr">
        <is>
          <t>KRONOBERGS LÄN</t>
        </is>
      </c>
      <c r="E630" t="inlineStr">
        <is>
          <t>VÄXJÖ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62722-2020</t>
        </is>
      </c>
      <c r="B631" s="1" t="n">
        <v>44161</v>
      </c>
      <c r="C631" s="1" t="n">
        <v>45192</v>
      </c>
      <c r="D631" t="inlineStr">
        <is>
          <t>KRONOBERGS LÄN</t>
        </is>
      </c>
      <c r="E631" t="inlineStr">
        <is>
          <t>VÄXJÖ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63517-2020</t>
        </is>
      </c>
      <c r="B632" s="1" t="n">
        <v>44161</v>
      </c>
      <c r="C632" s="1" t="n">
        <v>45192</v>
      </c>
      <c r="D632" t="inlineStr">
        <is>
          <t>KRONOBERGS LÄN</t>
        </is>
      </c>
      <c r="E632" t="inlineStr">
        <is>
          <t>VÄXJÖ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63873-2020</t>
        </is>
      </c>
      <c r="B633" s="1" t="n">
        <v>44166</v>
      </c>
      <c r="C633" s="1" t="n">
        <v>45192</v>
      </c>
      <c r="D633" t="inlineStr">
        <is>
          <t>KRONOBERGS LÄN</t>
        </is>
      </c>
      <c r="E633" t="inlineStr">
        <is>
          <t>VÄXJÖ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64125-2020</t>
        </is>
      </c>
      <c r="B634" s="1" t="n">
        <v>44167</v>
      </c>
      <c r="C634" s="1" t="n">
        <v>45192</v>
      </c>
      <c r="D634" t="inlineStr">
        <is>
          <t>KRONOBERGS LÄN</t>
        </is>
      </c>
      <c r="E634" t="inlineStr">
        <is>
          <t>VÄXJÖ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64572-2020</t>
        </is>
      </c>
      <c r="B635" s="1" t="n">
        <v>44168</v>
      </c>
      <c r="C635" s="1" t="n">
        <v>45192</v>
      </c>
      <c r="D635" t="inlineStr">
        <is>
          <t>KRONOBERGS LÄN</t>
        </is>
      </c>
      <c r="E635" t="inlineStr">
        <is>
          <t>VÄXJÖ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64743-2020</t>
        </is>
      </c>
      <c r="B636" s="1" t="n">
        <v>44169</v>
      </c>
      <c r="C636" s="1" t="n">
        <v>45192</v>
      </c>
      <c r="D636" t="inlineStr">
        <is>
          <t>KRONOBERGS LÄN</t>
        </is>
      </c>
      <c r="E636" t="inlineStr">
        <is>
          <t>VÄXJÖ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65238-2020</t>
        </is>
      </c>
      <c r="B637" s="1" t="n">
        <v>44172</v>
      </c>
      <c r="C637" s="1" t="n">
        <v>45192</v>
      </c>
      <c r="D637" t="inlineStr">
        <is>
          <t>KRONOBERGS LÄN</t>
        </is>
      </c>
      <c r="E637" t="inlineStr">
        <is>
          <t>VÄXJÖ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65191-2020</t>
        </is>
      </c>
      <c r="B638" s="1" t="n">
        <v>44172</v>
      </c>
      <c r="C638" s="1" t="n">
        <v>45192</v>
      </c>
      <c r="D638" t="inlineStr">
        <is>
          <t>KRONOBERGS LÄN</t>
        </is>
      </c>
      <c r="E638" t="inlineStr">
        <is>
          <t>VÄXJÖ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65251-2020</t>
        </is>
      </c>
      <c r="B639" s="1" t="n">
        <v>44172</v>
      </c>
      <c r="C639" s="1" t="n">
        <v>45192</v>
      </c>
      <c r="D639" t="inlineStr">
        <is>
          <t>KRONOBERGS LÄN</t>
        </is>
      </c>
      <c r="E639" t="inlineStr">
        <is>
          <t>VÄXJÖ</t>
        </is>
      </c>
      <c r="G639" t="n">
        <v>4.8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65249-2020</t>
        </is>
      </c>
      <c r="B640" s="1" t="n">
        <v>44172</v>
      </c>
      <c r="C640" s="1" t="n">
        <v>45192</v>
      </c>
      <c r="D640" t="inlineStr">
        <is>
          <t>KRONOBERGS LÄN</t>
        </is>
      </c>
      <c r="E640" t="inlineStr">
        <is>
          <t>VÄXJÖ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65388-2020</t>
        </is>
      </c>
      <c r="B641" s="1" t="n">
        <v>44173</v>
      </c>
      <c r="C641" s="1" t="n">
        <v>45192</v>
      </c>
      <c r="D641" t="inlineStr">
        <is>
          <t>KRONOBERGS LÄN</t>
        </is>
      </c>
      <c r="E641" t="inlineStr">
        <is>
          <t>VÄXJÖ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65664-2020</t>
        </is>
      </c>
      <c r="B642" s="1" t="n">
        <v>44174</v>
      </c>
      <c r="C642" s="1" t="n">
        <v>45192</v>
      </c>
      <c r="D642" t="inlineStr">
        <is>
          <t>KRONOBERGS LÄN</t>
        </is>
      </c>
      <c r="E642" t="inlineStr">
        <is>
          <t>VÄXJÖ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65937-2020</t>
        </is>
      </c>
      <c r="B643" s="1" t="n">
        <v>44175</v>
      </c>
      <c r="C643" s="1" t="n">
        <v>45192</v>
      </c>
      <c r="D643" t="inlineStr">
        <is>
          <t>KRONOBERGS LÄN</t>
        </is>
      </c>
      <c r="E643" t="inlineStr">
        <is>
          <t>VÄXJÖ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66023-2020</t>
        </is>
      </c>
      <c r="B644" s="1" t="n">
        <v>44175</v>
      </c>
      <c r="C644" s="1" t="n">
        <v>45192</v>
      </c>
      <c r="D644" t="inlineStr">
        <is>
          <t>KRONOBERGS LÄN</t>
        </is>
      </c>
      <c r="E644" t="inlineStr">
        <is>
          <t>VÄXJÖ</t>
        </is>
      </c>
      <c r="F644" t="inlineStr">
        <is>
          <t>Sveaskog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67181-2020</t>
        </is>
      </c>
      <c r="B645" s="1" t="n">
        <v>44180</v>
      </c>
      <c r="C645" s="1" t="n">
        <v>45192</v>
      </c>
      <c r="D645" t="inlineStr">
        <is>
          <t>KRONOBERGS LÄN</t>
        </is>
      </c>
      <c r="E645" t="inlineStr">
        <is>
          <t>VÄXJÖ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67214-2020</t>
        </is>
      </c>
      <c r="B646" s="1" t="n">
        <v>44180</v>
      </c>
      <c r="C646" s="1" t="n">
        <v>45192</v>
      </c>
      <c r="D646" t="inlineStr">
        <is>
          <t>KRONOBERGS LÄN</t>
        </is>
      </c>
      <c r="E646" t="inlineStr">
        <is>
          <t>VÄXJÖ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67228-2020</t>
        </is>
      </c>
      <c r="B647" s="1" t="n">
        <v>44180</v>
      </c>
      <c r="C647" s="1" t="n">
        <v>45192</v>
      </c>
      <c r="D647" t="inlineStr">
        <is>
          <t>KRONOBERGS LÄN</t>
        </is>
      </c>
      <c r="E647" t="inlineStr">
        <is>
          <t>VÄXJÖ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67169-2020</t>
        </is>
      </c>
      <c r="B648" s="1" t="n">
        <v>44180</v>
      </c>
      <c r="C648" s="1" t="n">
        <v>45192</v>
      </c>
      <c r="D648" t="inlineStr">
        <is>
          <t>KRONOBERGS LÄN</t>
        </is>
      </c>
      <c r="E648" t="inlineStr">
        <is>
          <t>VÄXJÖ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67310-2020</t>
        </is>
      </c>
      <c r="B649" s="1" t="n">
        <v>44181</v>
      </c>
      <c r="C649" s="1" t="n">
        <v>45192</v>
      </c>
      <c r="D649" t="inlineStr">
        <is>
          <t>KRONOBERGS LÄN</t>
        </is>
      </c>
      <c r="E649" t="inlineStr">
        <is>
          <t>VÄXJÖ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67311-2020</t>
        </is>
      </c>
      <c r="B650" s="1" t="n">
        <v>44181</v>
      </c>
      <c r="C650" s="1" t="n">
        <v>45192</v>
      </c>
      <c r="D650" t="inlineStr">
        <is>
          <t>KRONOBERGS LÄN</t>
        </is>
      </c>
      <c r="E650" t="inlineStr">
        <is>
          <t>VÄXJÖ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68208-2020</t>
        </is>
      </c>
      <c r="B651" s="1" t="n">
        <v>44183</v>
      </c>
      <c r="C651" s="1" t="n">
        <v>45192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68952-2020</t>
        </is>
      </c>
      <c r="B652" s="1" t="n">
        <v>44187</v>
      </c>
      <c r="C652" s="1" t="n">
        <v>45192</v>
      </c>
      <c r="D652" t="inlineStr">
        <is>
          <t>KRONOBERGS LÄN</t>
        </is>
      </c>
      <c r="E652" t="inlineStr">
        <is>
          <t>VÄXJÖ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69400-2020</t>
        </is>
      </c>
      <c r="B653" s="1" t="n">
        <v>44193</v>
      </c>
      <c r="C653" s="1" t="n">
        <v>45192</v>
      </c>
      <c r="D653" t="inlineStr">
        <is>
          <t>KRONOBERGS LÄN</t>
        </is>
      </c>
      <c r="E653" t="inlineStr">
        <is>
          <t>VÄXJÖ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69396-2020</t>
        </is>
      </c>
      <c r="B654" s="1" t="n">
        <v>44193</v>
      </c>
      <c r="C654" s="1" t="n">
        <v>45192</v>
      </c>
      <c r="D654" t="inlineStr">
        <is>
          <t>KRONOBERGS LÄN</t>
        </is>
      </c>
      <c r="E654" t="inlineStr">
        <is>
          <t>VÄXJÖ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69518-2020</t>
        </is>
      </c>
      <c r="B655" s="1" t="n">
        <v>44194</v>
      </c>
      <c r="C655" s="1" t="n">
        <v>45192</v>
      </c>
      <c r="D655" t="inlineStr">
        <is>
          <t>KRONOBERGS LÄN</t>
        </is>
      </c>
      <c r="E655" t="inlineStr">
        <is>
          <t>VÄXJÖ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69524-2020</t>
        </is>
      </c>
      <c r="B656" s="1" t="n">
        <v>44194</v>
      </c>
      <c r="C656" s="1" t="n">
        <v>45192</v>
      </c>
      <c r="D656" t="inlineStr">
        <is>
          <t>KRONOBERGS LÄN</t>
        </is>
      </c>
      <c r="E656" t="inlineStr">
        <is>
          <t>VÄXJÖ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69521-2020</t>
        </is>
      </c>
      <c r="B657" s="1" t="n">
        <v>44194</v>
      </c>
      <c r="C657" s="1" t="n">
        <v>45192</v>
      </c>
      <c r="D657" t="inlineStr">
        <is>
          <t>KRONOBERGS LÄN</t>
        </is>
      </c>
      <c r="E657" t="inlineStr">
        <is>
          <t>VÄXJÖ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69652-2020</t>
        </is>
      </c>
      <c r="B658" s="1" t="n">
        <v>44195</v>
      </c>
      <c r="C658" s="1" t="n">
        <v>45192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422-2021</t>
        </is>
      </c>
      <c r="B659" s="1" t="n">
        <v>44201</v>
      </c>
      <c r="C659" s="1" t="n">
        <v>45192</v>
      </c>
      <c r="D659" t="inlineStr">
        <is>
          <t>KRONOBERGS LÄN</t>
        </is>
      </c>
      <c r="E659" t="inlineStr">
        <is>
          <t>VÄXJÖ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431-2021</t>
        </is>
      </c>
      <c r="B660" s="1" t="n">
        <v>44201</v>
      </c>
      <c r="C660" s="1" t="n">
        <v>45192</v>
      </c>
      <c r="D660" t="inlineStr">
        <is>
          <t>KRONOBERGS LÄN</t>
        </is>
      </c>
      <c r="E660" t="inlineStr">
        <is>
          <t>VÄXJÖ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851-2021</t>
        </is>
      </c>
      <c r="B661" s="1" t="n">
        <v>44204</v>
      </c>
      <c r="C661" s="1" t="n">
        <v>45192</v>
      </c>
      <c r="D661" t="inlineStr">
        <is>
          <t>KRONOBERGS LÄN</t>
        </is>
      </c>
      <c r="E661" t="inlineStr">
        <is>
          <t>VÄXJÖ</t>
        </is>
      </c>
      <c r="F661" t="inlineStr">
        <is>
          <t>Kyrkan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1099-2021</t>
        </is>
      </c>
      <c r="B662" s="1" t="n">
        <v>44207</v>
      </c>
      <c r="C662" s="1" t="n">
        <v>45192</v>
      </c>
      <c r="D662" t="inlineStr">
        <is>
          <t>KRONOBERGS LÄN</t>
        </is>
      </c>
      <c r="E662" t="inlineStr">
        <is>
          <t>VÄXJÖ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1163-2021</t>
        </is>
      </c>
      <c r="B663" s="1" t="n">
        <v>44207</v>
      </c>
      <c r="C663" s="1" t="n">
        <v>45192</v>
      </c>
      <c r="D663" t="inlineStr">
        <is>
          <t>KRONOBERGS LÄN</t>
        </is>
      </c>
      <c r="E663" t="inlineStr">
        <is>
          <t>VÄXJÖ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1663-2021</t>
        </is>
      </c>
      <c r="B664" s="1" t="n">
        <v>44209</v>
      </c>
      <c r="C664" s="1" t="n">
        <v>45192</v>
      </c>
      <c r="D664" t="inlineStr">
        <is>
          <t>KRONOBERGS LÄN</t>
        </is>
      </c>
      <c r="E664" t="inlineStr">
        <is>
          <t>VÄXJÖ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1576-2021</t>
        </is>
      </c>
      <c r="B665" s="1" t="n">
        <v>44209</v>
      </c>
      <c r="C665" s="1" t="n">
        <v>45192</v>
      </c>
      <c r="D665" t="inlineStr">
        <is>
          <t>KRONOBERGS LÄN</t>
        </is>
      </c>
      <c r="E665" t="inlineStr">
        <is>
          <t>VÄXJÖ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1668-2021</t>
        </is>
      </c>
      <c r="B666" s="1" t="n">
        <v>44209</v>
      </c>
      <c r="C666" s="1" t="n">
        <v>45192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1952-2021</t>
        </is>
      </c>
      <c r="B667" s="1" t="n">
        <v>44210</v>
      </c>
      <c r="C667" s="1" t="n">
        <v>45192</v>
      </c>
      <c r="D667" t="inlineStr">
        <is>
          <t>KRONOBERGS LÄN</t>
        </is>
      </c>
      <c r="E667" t="inlineStr">
        <is>
          <t>VÄXJÖ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1972-2021</t>
        </is>
      </c>
      <c r="B668" s="1" t="n">
        <v>44210</v>
      </c>
      <c r="C668" s="1" t="n">
        <v>45192</v>
      </c>
      <c r="D668" t="inlineStr">
        <is>
          <t>KRONOBERGS LÄN</t>
        </is>
      </c>
      <c r="E668" t="inlineStr">
        <is>
          <t>VÄXJÖ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2459-2021</t>
        </is>
      </c>
      <c r="B669" s="1" t="n">
        <v>44214</v>
      </c>
      <c r="C669" s="1" t="n">
        <v>45192</v>
      </c>
      <c r="D669" t="inlineStr">
        <is>
          <t>KRONOBERGS LÄN</t>
        </is>
      </c>
      <c r="E669" t="inlineStr">
        <is>
          <t>VÄXJÖ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2895-2021</t>
        </is>
      </c>
      <c r="B670" s="1" t="n">
        <v>44216</v>
      </c>
      <c r="C670" s="1" t="n">
        <v>45192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2898-2021</t>
        </is>
      </c>
      <c r="B671" s="1" t="n">
        <v>44216</v>
      </c>
      <c r="C671" s="1" t="n">
        <v>45192</v>
      </c>
      <c r="D671" t="inlineStr">
        <is>
          <t>KRONOBERGS LÄN</t>
        </is>
      </c>
      <c r="E671" t="inlineStr">
        <is>
          <t>VÄXJÖ</t>
        </is>
      </c>
      <c r="F671" t="inlineStr">
        <is>
          <t>Sveaskog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4403-2021</t>
        </is>
      </c>
      <c r="B672" s="1" t="n">
        <v>44223</v>
      </c>
      <c r="C672" s="1" t="n">
        <v>45192</v>
      </c>
      <c r="D672" t="inlineStr">
        <is>
          <t>KRONOBERGS LÄN</t>
        </is>
      </c>
      <c r="E672" t="inlineStr">
        <is>
          <t>VÄXJÖ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4144-2021</t>
        </is>
      </c>
      <c r="B673" s="1" t="n">
        <v>44223</v>
      </c>
      <c r="C673" s="1" t="n">
        <v>45192</v>
      </c>
      <c r="D673" t="inlineStr">
        <is>
          <t>KRONOBERGS LÄN</t>
        </is>
      </c>
      <c r="E673" t="inlineStr">
        <is>
          <t>VÄXJÖ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4402-2021</t>
        </is>
      </c>
      <c r="B674" s="1" t="n">
        <v>44223</v>
      </c>
      <c r="C674" s="1" t="n">
        <v>45192</v>
      </c>
      <c r="D674" t="inlineStr">
        <is>
          <t>KRONOBERGS LÄN</t>
        </is>
      </c>
      <c r="E674" t="inlineStr">
        <is>
          <t>VÄXJÖ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4665-2021</t>
        </is>
      </c>
      <c r="B675" s="1" t="n">
        <v>44224</v>
      </c>
      <c r="C675" s="1" t="n">
        <v>45192</v>
      </c>
      <c r="D675" t="inlineStr">
        <is>
          <t>KRONOBERGS LÄN</t>
        </is>
      </c>
      <c r="E675" t="inlineStr">
        <is>
          <t>VÄXJÖ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4670-2021</t>
        </is>
      </c>
      <c r="B676" s="1" t="n">
        <v>44224</v>
      </c>
      <c r="C676" s="1" t="n">
        <v>45192</v>
      </c>
      <c r="D676" t="inlineStr">
        <is>
          <t>KRONOBERGS LÄN</t>
        </is>
      </c>
      <c r="E676" t="inlineStr">
        <is>
          <t>VÄXJÖ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4667-2021</t>
        </is>
      </c>
      <c r="B677" s="1" t="n">
        <v>44224</v>
      </c>
      <c r="C677" s="1" t="n">
        <v>45192</v>
      </c>
      <c r="D677" t="inlineStr">
        <is>
          <t>KRONOBERGS LÄN</t>
        </is>
      </c>
      <c r="E677" t="inlineStr">
        <is>
          <t>VÄXJÖ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4482-2021</t>
        </is>
      </c>
      <c r="B678" s="1" t="n">
        <v>44224</v>
      </c>
      <c r="C678" s="1" t="n">
        <v>45192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4645-2021</t>
        </is>
      </c>
      <c r="B679" s="1" t="n">
        <v>44224</v>
      </c>
      <c r="C679" s="1" t="n">
        <v>45192</v>
      </c>
      <c r="D679" t="inlineStr">
        <is>
          <t>KRONOBERGS LÄN</t>
        </is>
      </c>
      <c r="E679" t="inlineStr">
        <is>
          <t>VÄXJÖ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4668-2021</t>
        </is>
      </c>
      <c r="B680" s="1" t="n">
        <v>44224</v>
      </c>
      <c r="C680" s="1" t="n">
        <v>45192</v>
      </c>
      <c r="D680" t="inlineStr">
        <is>
          <t>KRONOBERGS LÄN</t>
        </is>
      </c>
      <c r="E680" t="inlineStr">
        <is>
          <t>VÄXJÖ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4515-2021</t>
        </is>
      </c>
      <c r="B681" s="1" t="n">
        <v>44224</v>
      </c>
      <c r="C681" s="1" t="n">
        <v>45192</v>
      </c>
      <c r="D681" t="inlineStr">
        <is>
          <t>KRONOBERGS LÄN</t>
        </is>
      </c>
      <c r="E681" t="inlineStr">
        <is>
          <t>VÄXJÖ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4649-2021</t>
        </is>
      </c>
      <c r="B682" s="1" t="n">
        <v>44224</v>
      </c>
      <c r="C682" s="1" t="n">
        <v>45192</v>
      </c>
      <c r="D682" t="inlineStr">
        <is>
          <t>KRONOBERGS LÄN</t>
        </is>
      </c>
      <c r="E682" t="inlineStr">
        <is>
          <t>VÄXJÖ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4666-2021</t>
        </is>
      </c>
      <c r="B683" s="1" t="n">
        <v>44224</v>
      </c>
      <c r="C683" s="1" t="n">
        <v>45192</v>
      </c>
      <c r="D683" t="inlineStr">
        <is>
          <t>KRONOBERGS LÄN</t>
        </is>
      </c>
      <c r="E683" t="inlineStr">
        <is>
          <t>VÄXJÖ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5409-2021</t>
        </is>
      </c>
      <c r="B684" s="1" t="n">
        <v>44228</v>
      </c>
      <c r="C684" s="1" t="n">
        <v>45192</v>
      </c>
      <c r="D684" t="inlineStr">
        <is>
          <t>KRONOBERGS LÄN</t>
        </is>
      </c>
      <c r="E684" t="inlineStr">
        <is>
          <t>VÄXJÖ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4980-2021</t>
        </is>
      </c>
      <c r="B685" s="1" t="n">
        <v>44228</v>
      </c>
      <c r="C685" s="1" t="n">
        <v>45192</v>
      </c>
      <c r="D685" t="inlineStr">
        <is>
          <t>KRONOBERGS LÄN</t>
        </is>
      </c>
      <c r="E685" t="inlineStr">
        <is>
          <t>VÄXJÖ</t>
        </is>
      </c>
      <c r="F685" t="inlineStr">
        <is>
          <t>Sveaskog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5403-2021</t>
        </is>
      </c>
      <c r="B686" s="1" t="n">
        <v>44229</v>
      </c>
      <c r="C686" s="1" t="n">
        <v>45192</v>
      </c>
      <c r="D686" t="inlineStr">
        <is>
          <t>KRONOBERGS LÄN</t>
        </is>
      </c>
      <c r="E686" t="inlineStr">
        <is>
          <t>VÄXJÖ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5677-2021</t>
        </is>
      </c>
      <c r="B687" s="1" t="n">
        <v>44230</v>
      </c>
      <c r="C687" s="1" t="n">
        <v>45192</v>
      </c>
      <c r="D687" t="inlineStr">
        <is>
          <t>KRONOBERGS LÄN</t>
        </is>
      </c>
      <c r="E687" t="inlineStr">
        <is>
          <t>VÄXJÖ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5846-2021</t>
        </is>
      </c>
      <c r="B688" s="1" t="n">
        <v>44231</v>
      </c>
      <c r="C688" s="1" t="n">
        <v>45192</v>
      </c>
      <c r="D688" t="inlineStr">
        <is>
          <t>KRONOBERGS LÄN</t>
        </is>
      </c>
      <c r="E688" t="inlineStr">
        <is>
          <t>VÄXJÖ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5866-2021</t>
        </is>
      </c>
      <c r="B689" s="1" t="n">
        <v>44231</v>
      </c>
      <c r="C689" s="1" t="n">
        <v>45192</v>
      </c>
      <c r="D689" t="inlineStr">
        <is>
          <t>KRONOBERGS LÄN</t>
        </is>
      </c>
      <c r="E689" t="inlineStr">
        <is>
          <t>VÄXJÖ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5831-2021</t>
        </is>
      </c>
      <c r="B690" s="1" t="n">
        <v>44231</v>
      </c>
      <c r="C690" s="1" t="n">
        <v>45192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6451-2021</t>
        </is>
      </c>
      <c r="B691" s="1" t="n">
        <v>44235</v>
      </c>
      <c r="C691" s="1" t="n">
        <v>45192</v>
      </c>
      <c r="D691" t="inlineStr">
        <is>
          <t>KRONOBERGS LÄN</t>
        </is>
      </c>
      <c r="E691" t="inlineStr">
        <is>
          <t>VÄXJÖ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6449-2021</t>
        </is>
      </c>
      <c r="B692" s="1" t="n">
        <v>44235</v>
      </c>
      <c r="C692" s="1" t="n">
        <v>45192</v>
      </c>
      <c r="D692" t="inlineStr">
        <is>
          <t>KRONOBERGS LÄN</t>
        </is>
      </c>
      <c r="E692" t="inlineStr">
        <is>
          <t>VÄXJÖ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6762-2021</t>
        </is>
      </c>
      <c r="B693" s="1" t="n">
        <v>44236</v>
      </c>
      <c r="C693" s="1" t="n">
        <v>45192</v>
      </c>
      <c r="D693" t="inlineStr">
        <is>
          <t>KRONOBERGS LÄN</t>
        </is>
      </c>
      <c r="E693" t="inlineStr">
        <is>
          <t>VÄXJÖ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6814-2021</t>
        </is>
      </c>
      <c r="B694" s="1" t="n">
        <v>44237</v>
      </c>
      <c r="C694" s="1" t="n">
        <v>45192</v>
      </c>
      <c r="D694" t="inlineStr">
        <is>
          <t>KRONOBERGS LÄN</t>
        </is>
      </c>
      <c r="E694" t="inlineStr">
        <is>
          <t>VÄXJÖ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7083-2021</t>
        </is>
      </c>
      <c r="B695" s="1" t="n">
        <v>44238</v>
      </c>
      <c r="C695" s="1" t="n">
        <v>45192</v>
      </c>
      <c r="D695" t="inlineStr">
        <is>
          <t>KRONOBERGS LÄN</t>
        </is>
      </c>
      <c r="E695" t="inlineStr">
        <is>
          <t>VÄXJÖ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7784-2021</t>
        </is>
      </c>
      <c r="B696" s="1" t="n">
        <v>44242</v>
      </c>
      <c r="C696" s="1" t="n">
        <v>45192</v>
      </c>
      <c r="D696" t="inlineStr">
        <is>
          <t>KRONOBERGS LÄN</t>
        </is>
      </c>
      <c r="E696" t="inlineStr">
        <is>
          <t>VÄXJÖ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7895-2021</t>
        </is>
      </c>
      <c r="B697" s="1" t="n">
        <v>44243</v>
      </c>
      <c r="C697" s="1" t="n">
        <v>45192</v>
      </c>
      <c r="D697" t="inlineStr">
        <is>
          <t>KRONOBERGS LÄN</t>
        </is>
      </c>
      <c r="E697" t="inlineStr">
        <is>
          <t>VÄXJÖ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8239-2021</t>
        </is>
      </c>
      <c r="B698" s="1" t="n">
        <v>44244</v>
      </c>
      <c r="C698" s="1" t="n">
        <v>45192</v>
      </c>
      <c r="D698" t="inlineStr">
        <is>
          <t>KRONOBERGS LÄN</t>
        </is>
      </c>
      <c r="E698" t="inlineStr">
        <is>
          <t>VÄXJÖ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8367-2021</t>
        </is>
      </c>
      <c r="B699" s="1" t="n">
        <v>44244</v>
      </c>
      <c r="C699" s="1" t="n">
        <v>45192</v>
      </c>
      <c r="D699" t="inlineStr">
        <is>
          <t>KRONOBERGS LÄN</t>
        </is>
      </c>
      <c r="E699" t="inlineStr">
        <is>
          <t>VÄXJÖ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8280-2021</t>
        </is>
      </c>
      <c r="B700" s="1" t="n">
        <v>44244</v>
      </c>
      <c r="C700" s="1" t="n">
        <v>45192</v>
      </c>
      <c r="D700" t="inlineStr">
        <is>
          <t>KRONOBERGS LÄN</t>
        </is>
      </c>
      <c r="E700" t="inlineStr">
        <is>
          <t>VÄXJÖ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8281-2021</t>
        </is>
      </c>
      <c r="B701" s="1" t="n">
        <v>44244</v>
      </c>
      <c r="C701" s="1" t="n">
        <v>45192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8165-2021</t>
        </is>
      </c>
      <c r="B702" s="1" t="n">
        <v>44244</v>
      </c>
      <c r="C702" s="1" t="n">
        <v>45192</v>
      </c>
      <c r="D702" t="inlineStr">
        <is>
          <t>KRONOBERGS LÄN</t>
        </is>
      </c>
      <c r="E702" t="inlineStr">
        <is>
          <t>VÄXJÖ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8277-2021</t>
        </is>
      </c>
      <c r="B703" s="1" t="n">
        <v>44244</v>
      </c>
      <c r="C703" s="1" t="n">
        <v>45192</v>
      </c>
      <c r="D703" t="inlineStr">
        <is>
          <t>KRONOBERGS LÄN</t>
        </is>
      </c>
      <c r="E703" t="inlineStr">
        <is>
          <t>VÄXJÖ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8355-2021</t>
        </is>
      </c>
      <c r="B704" s="1" t="n">
        <v>44244</v>
      </c>
      <c r="C704" s="1" t="n">
        <v>45192</v>
      </c>
      <c r="D704" t="inlineStr">
        <is>
          <t>KRONOBERGS LÄN</t>
        </is>
      </c>
      <c r="E704" t="inlineStr">
        <is>
          <t>VÄXJÖ</t>
        </is>
      </c>
      <c r="G704" t="n">
        <v>15.8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8599-2021</t>
        </is>
      </c>
      <c r="B705" s="1" t="n">
        <v>44245</v>
      </c>
      <c r="C705" s="1" t="n">
        <v>45192</v>
      </c>
      <c r="D705" t="inlineStr">
        <is>
          <t>KRONOBERGS LÄN</t>
        </is>
      </c>
      <c r="E705" t="inlineStr">
        <is>
          <t>VÄXJÖ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8730-2021</t>
        </is>
      </c>
      <c r="B706" s="1" t="n">
        <v>44246</v>
      </c>
      <c r="C706" s="1" t="n">
        <v>45192</v>
      </c>
      <c r="D706" t="inlineStr">
        <is>
          <t>KRONOBERGS LÄN</t>
        </is>
      </c>
      <c r="E706" t="inlineStr">
        <is>
          <t>VÄXJÖ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8868-2021</t>
        </is>
      </c>
      <c r="B707" s="1" t="n">
        <v>44247</v>
      </c>
      <c r="C707" s="1" t="n">
        <v>45192</v>
      </c>
      <c r="D707" t="inlineStr">
        <is>
          <t>KRONOBERGS LÄN</t>
        </is>
      </c>
      <c r="E707" t="inlineStr">
        <is>
          <t>VÄXJÖ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9583-2021</t>
        </is>
      </c>
      <c r="B708" s="1" t="n">
        <v>44251</v>
      </c>
      <c r="C708" s="1" t="n">
        <v>45192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9581-2021</t>
        </is>
      </c>
      <c r="B709" s="1" t="n">
        <v>44251</v>
      </c>
      <c r="C709" s="1" t="n">
        <v>45192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9975-2021</t>
        </is>
      </c>
      <c r="B710" s="1" t="n">
        <v>44253</v>
      </c>
      <c r="C710" s="1" t="n">
        <v>45192</v>
      </c>
      <c r="D710" t="inlineStr">
        <is>
          <t>KRONOBERGS LÄN</t>
        </is>
      </c>
      <c r="E710" t="inlineStr">
        <is>
          <t>VÄXJÖ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9990-2021</t>
        </is>
      </c>
      <c r="B711" s="1" t="n">
        <v>44254</v>
      </c>
      <c r="C711" s="1" t="n">
        <v>45192</v>
      </c>
      <c r="D711" t="inlineStr">
        <is>
          <t>KRONOBERGS LÄN</t>
        </is>
      </c>
      <c r="E711" t="inlineStr">
        <is>
          <t>VÄXJÖ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9988-2021</t>
        </is>
      </c>
      <c r="B712" s="1" t="n">
        <v>44254</v>
      </c>
      <c r="C712" s="1" t="n">
        <v>45192</v>
      </c>
      <c r="D712" t="inlineStr">
        <is>
          <t>KRONOBERGS LÄN</t>
        </is>
      </c>
      <c r="E712" t="inlineStr">
        <is>
          <t>VÄXJÖ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10216-2021</t>
        </is>
      </c>
      <c r="B713" s="1" t="n">
        <v>44256</v>
      </c>
      <c r="C713" s="1" t="n">
        <v>45192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10228-2021</t>
        </is>
      </c>
      <c r="B714" s="1" t="n">
        <v>44256</v>
      </c>
      <c r="C714" s="1" t="n">
        <v>45192</v>
      </c>
      <c r="D714" t="inlineStr">
        <is>
          <t>KRONOBERGS LÄN</t>
        </is>
      </c>
      <c r="E714" t="inlineStr">
        <is>
          <t>VÄXJÖ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11182-2021</t>
        </is>
      </c>
      <c r="B715" s="1" t="n">
        <v>44262</v>
      </c>
      <c r="C715" s="1" t="n">
        <v>45192</v>
      </c>
      <c r="D715" t="inlineStr">
        <is>
          <t>KRONOBERGS LÄN</t>
        </is>
      </c>
      <c r="E715" t="inlineStr">
        <is>
          <t>VÄXJÖ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11649-2021</t>
        </is>
      </c>
      <c r="B716" s="1" t="n">
        <v>44264</v>
      </c>
      <c r="C716" s="1" t="n">
        <v>45192</v>
      </c>
      <c r="D716" t="inlineStr">
        <is>
          <t>KRONOBERGS LÄN</t>
        </is>
      </c>
      <c r="E716" t="inlineStr">
        <is>
          <t>VÄXJÖ</t>
        </is>
      </c>
      <c r="F716" t="inlineStr">
        <is>
          <t>Sveaskog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11652-2021</t>
        </is>
      </c>
      <c r="B717" s="1" t="n">
        <v>44264</v>
      </c>
      <c r="C717" s="1" t="n">
        <v>45192</v>
      </c>
      <c r="D717" t="inlineStr">
        <is>
          <t>KRONOBERGS LÄN</t>
        </is>
      </c>
      <c r="E717" t="inlineStr">
        <is>
          <t>VÄXJÖ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11601-2021</t>
        </is>
      </c>
      <c r="B718" s="1" t="n">
        <v>44264</v>
      </c>
      <c r="C718" s="1" t="n">
        <v>45192</v>
      </c>
      <c r="D718" t="inlineStr">
        <is>
          <t>KRONOBERGS LÄN</t>
        </is>
      </c>
      <c r="E718" t="inlineStr">
        <is>
          <t>VÄXJÖ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11651-2021</t>
        </is>
      </c>
      <c r="B719" s="1" t="n">
        <v>44264</v>
      </c>
      <c r="C719" s="1" t="n">
        <v>45192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11803-2021</t>
        </is>
      </c>
      <c r="B720" s="1" t="n">
        <v>44265</v>
      </c>
      <c r="C720" s="1" t="n">
        <v>45192</v>
      </c>
      <c r="D720" t="inlineStr">
        <is>
          <t>KRONOBERGS LÄN</t>
        </is>
      </c>
      <c r="E720" t="inlineStr">
        <is>
          <t>VÄXJÖ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11975-2021</t>
        </is>
      </c>
      <c r="B721" s="1" t="n">
        <v>44266</v>
      </c>
      <c r="C721" s="1" t="n">
        <v>45192</v>
      </c>
      <c r="D721" t="inlineStr">
        <is>
          <t>KRONOBERGS LÄN</t>
        </is>
      </c>
      <c r="E721" t="inlineStr">
        <is>
          <t>VÄXJÖ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13722-2021</t>
        </is>
      </c>
      <c r="B722" s="1" t="n">
        <v>44274</v>
      </c>
      <c r="C722" s="1" t="n">
        <v>45192</v>
      </c>
      <c r="D722" t="inlineStr">
        <is>
          <t>KRONOBERGS LÄN</t>
        </is>
      </c>
      <c r="E722" t="inlineStr">
        <is>
          <t>VÄXJÖ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13892-2021</t>
        </is>
      </c>
      <c r="B723" s="1" t="n">
        <v>44277</v>
      </c>
      <c r="C723" s="1" t="n">
        <v>45192</v>
      </c>
      <c r="D723" t="inlineStr">
        <is>
          <t>KRONOBERGS LÄN</t>
        </is>
      </c>
      <c r="E723" t="inlineStr">
        <is>
          <t>VÄXJÖ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17388-2021</t>
        </is>
      </c>
      <c r="B724" s="1" t="n">
        <v>44298</v>
      </c>
      <c r="C724" s="1" t="n">
        <v>45192</v>
      </c>
      <c r="D724" t="inlineStr">
        <is>
          <t>KRONOBERGS LÄN</t>
        </is>
      </c>
      <c r="E724" t="inlineStr">
        <is>
          <t>VÄXJÖ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17485-2021</t>
        </is>
      </c>
      <c r="B725" s="1" t="n">
        <v>44299</v>
      </c>
      <c r="C725" s="1" t="n">
        <v>45192</v>
      </c>
      <c r="D725" t="inlineStr">
        <is>
          <t>KRONOBERGS LÄN</t>
        </is>
      </c>
      <c r="E725" t="inlineStr">
        <is>
          <t>VÄXJÖ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18419-2021</t>
        </is>
      </c>
      <c r="B726" s="1" t="n">
        <v>44305</v>
      </c>
      <c r="C726" s="1" t="n">
        <v>45192</v>
      </c>
      <c r="D726" t="inlineStr">
        <is>
          <t>KRONOBERGS LÄN</t>
        </is>
      </c>
      <c r="E726" t="inlineStr">
        <is>
          <t>VÄXJÖ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18458-2021</t>
        </is>
      </c>
      <c r="B727" s="1" t="n">
        <v>44305</v>
      </c>
      <c r="C727" s="1" t="n">
        <v>45192</v>
      </c>
      <c r="D727" t="inlineStr">
        <is>
          <t>KRONOBERGS LÄN</t>
        </is>
      </c>
      <c r="E727" t="inlineStr">
        <is>
          <t>VÄXJÖ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18426-2021</t>
        </is>
      </c>
      <c r="B728" s="1" t="n">
        <v>44305</v>
      </c>
      <c r="C728" s="1" t="n">
        <v>45192</v>
      </c>
      <c r="D728" t="inlineStr">
        <is>
          <t>KRONOBERGS LÄN</t>
        </is>
      </c>
      <c r="E728" t="inlineStr">
        <is>
          <t>VÄXJÖ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19501-2021</t>
        </is>
      </c>
      <c r="B729" s="1" t="n">
        <v>44308</v>
      </c>
      <c r="C729" s="1" t="n">
        <v>45192</v>
      </c>
      <c r="D729" t="inlineStr">
        <is>
          <t>KRONOBERGS LÄN</t>
        </is>
      </c>
      <c r="E729" t="inlineStr">
        <is>
          <t>VÄXJÖ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19495-2021</t>
        </is>
      </c>
      <c r="B730" s="1" t="n">
        <v>44308</v>
      </c>
      <c r="C730" s="1" t="n">
        <v>45192</v>
      </c>
      <c r="D730" t="inlineStr">
        <is>
          <t>KRONOBERGS LÄN</t>
        </is>
      </c>
      <c r="E730" t="inlineStr">
        <is>
          <t>VÄXJÖ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20147-2021</t>
        </is>
      </c>
      <c r="B731" s="1" t="n">
        <v>44314</v>
      </c>
      <c r="C731" s="1" t="n">
        <v>45192</v>
      </c>
      <c r="D731" t="inlineStr">
        <is>
          <t>KRONOBERGS LÄN</t>
        </is>
      </c>
      <c r="E731" t="inlineStr">
        <is>
          <t>VÄXJÖ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20148-2021</t>
        </is>
      </c>
      <c r="B732" s="1" t="n">
        <v>44314</v>
      </c>
      <c r="C732" s="1" t="n">
        <v>45192</v>
      </c>
      <c r="D732" t="inlineStr">
        <is>
          <t>KRONOBERGS LÄN</t>
        </is>
      </c>
      <c r="E732" t="inlineStr">
        <is>
          <t>VÄXJÖ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20809-2021</t>
        </is>
      </c>
      <c r="B733" s="1" t="n">
        <v>44317</v>
      </c>
      <c r="C733" s="1" t="n">
        <v>45192</v>
      </c>
      <c r="D733" t="inlineStr">
        <is>
          <t>KRONOBERGS LÄN</t>
        </is>
      </c>
      <c r="E733" t="inlineStr">
        <is>
          <t>VÄXJÖ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21239-2021</t>
        </is>
      </c>
      <c r="B734" s="1" t="n">
        <v>44320</v>
      </c>
      <c r="C734" s="1" t="n">
        <v>45192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21856-2021</t>
        </is>
      </c>
      <c r="B735" s="1" t="n">
        <v>44322</v>
      </c>
      <c r="C735" s="1" t="n">
        <v>45192</v>
      </c>
      <c r="D735" t="inlineStr">
        <is>
          <t>KRONOBERGS LÄN</t>
        </is>
      </c>
      <c r="E735" t="inlineStr">
        <is>
          <t>VÄXJÖ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21850-2021</t>
        </is>
      </c>
      <c r="B736" s="1" t="n">
        <v>44322</v>
      </c>
      <c r="C736" s="1" t="n">
        <v>45192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22738-2021</t>
        </is>
      </c>
      <c r="B737" s="1" t="n">
        <v>44323</v>
      </c>
      <c r="C737" s="1" t="n">
        <v>45192</v>
      </c>
      <c r="D737" t="inlineStr">
        <is>
          <t>KRONOBERGS LÄN</t>
        </is>
      </c>
      <c r="E737" t="inlineStr">
        <is>
          <t>VÄXJÖ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22010-2021</t>
        </is>
      </c>
      <c r="B738" s="1" t="n">
        <v>44323</v>
      </c>
      <c r="C738" s="1" t="n">
        <v>45192</v>
      </c>
      <c r="D738" t="inlineStr">
        <is>
          <t>KRONOBERGS LÄN</t>
        </is>
      </c>
      <c r="E738" t="inlineStr">
        <is>
          <t>VÄXJÖ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22576-2021</t>
        </is>
      </c>
      <c r="B739" s="1" t="n">
        <v>44327</v>
      </c>
      <c r="C739" s="1" t="n">
        <v>45192</v>
      </c>
      <c r="D739" t="inlineStr">
        <is>
          <t>KRONOBERGS LÄN</t>
        </is>
      </c>
      <c r="E739" t="inlineStr">
        <is>
          <t>VÄXJÖ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22614-2021</t>
        </is>
      </c>
      <c r="B740" s="1" t="n">
        <v>44327</v>
      </c>
      <c r="C740" s="1" t="n">
        <v>45192</v>
      </c>
      <c r="D740" t="inlineStr">
        <is>
          <t>KRONOBERGS LÄN</t>
        </is>
      </c>
      <c r="E740" t="inlineStr">
        <is>
          <t>VÄXJÖ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23381-2021</t>
        </is>
      </c>
      <c r="B741" s="1" t="n">
        <v>44333</v>
      </c>
      <c r="C741" s="1" t="n">
        <v>45192</v>
      </c>
      <c r="D741" t="inlineStr">
        <is>
          <t>KRONOBERGS LÄN</t>
        </is>
      </c>
      <c r="E741" t="inlineStr">
        <is>
          <t>VÄXJÖ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23535-2021</t>
        </is>
      </c>
      <c r="B742" s="1" t="n">
        <v>44334</v>
      </c>
      <c r="C742" s="1" t="n">
        <v>45192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23634-2021</t>
        </is>
      </c>
      <c r="B743" s="1" t="n">
        <v>44334</v>
      </c>
      <c r="C743" s="1" t="n">
        <v>45192</v>
      </c>
      <c r="D743" t="inlineStr">
        <is>
          <t>KRONOBERGS LÄN</t>
        </is>
      </c>
      <c r="E743" t="inlineStr">
        <is>
          <t>VÄXJÖ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24204-2021</t>
        </is>
      </c>
      <c r="B744" s="1" t="n">
        <v>44336</v>
      </c>
      <c r="C744" s="1" t="n">
        <v>45192</v>
      </c>
      <c r="D744" t="inlineStr">
        <is>
          <t>KRONOBERGS LÄN</t>
        </is>
      </c>
      <c r="E744" t="inlineStr">
        <is>
          <t>VÄXJÖ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24226-2021</t>
        </is>
      </c>
      <c r="B745" s="1" t="n">
        <v>44336</v>
      </c>
      <c r="C745" s="1" t="n">
        <v>45192</v>
      </c>
      <c r="D745" t="inlineStr">
        <is>
          <t>KRONOBERGS LÄN</t>
        </is>
      </c>
      <c r="E745" t="inlineStr">
        <is>
          <t>VÄXJÖ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24730-2021</t>
        </is>
      </c>
      <c r="B746" s="1" t="n">
        <v>44340</v>
      </c>
      <c r="C746" s="1" t="n">
        <v>45192</v>
      </c>
      <c r="D746" t="inlineStr">
        <is>
          <t>KRONOBERGS LÄN</t>
        </is>
      </c>
      <c r="E746" t="inlineStr">
        <is>
          <t>VÄXJÖ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27883-2021</t>
        </is>
      </c>
      <c r="B747" s="1" t="n">
        <v>44354</v>
      </c>
      <c r="C747" s="1" t="n">
        <v>45192</v>
      </c>
      <c r="D747" t="inlineStr">
        <is>
          <t>KRONOBERGS LÄN</t>
        </is>
      </c>
      <c r="E747" t="inlineStr">
        <is>
          <t>VÄXJÖ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27760-2021</t>
        </is>
      </c>
      <c r="B748" s="1" t="n">
        <v>44354</v>
      </c>
      <c r="C748" s="1" t="n">
        <v>45192</v>
      </c>
      <c r="D748" t="inlineStr">
        <is>
          <t>KRONOBERGS LÄN</t>
        </is>
      </c>
      <c r="E748" t="inlineStr">
        <is>
          <t>VÄXJÖ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27714-2021</t>
        </is>
      </c>
      <c r="B749" s="1" t="n">
        <v>44354</v>
      </c>
      <c r="C749" s="1" t="n">
        <v>45192</v>
      </c>
      <c r="D749" t="inlineStr">
        <is>
          <t>KRONOBERGS LÄN</t>
        </is>
      </c>
      <c r="E749" t="inlineStr">
        <is>
          <t>VÄXJÖ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27686-2021</t>
        </is>
      </c>
      <c r="B750" s="1" t="n">
        <v>44354</v>
      </c>
      <c r="C750" s="1" t="n">
        <v>45192</v>
      </c>
      <c r="D750" t="inlineStr">
        <is>
          <t>KRONOBERGS LÄN</t>
        </is>
      </c>
      <c r="E750" t="inlineStr">
        <is>
          <t>VÄXJÖ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28016-2021</t>
        </is>
      </c>
      <c r="B751" s="1" t="n">
        <v>44355</v>
      </c>
      <c r="C751" s="1" t="n">
        <v>45192</v>
      </c>
      <c r="D751" t="inlineStr">
        <is>
          <t>KRONOBERGS LÄN</t>
        </is>
      </c>
      <c r="E751" t="inlineStr">
        <is>
          <t>VÄXJÖ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28832-2021</t>
        </is>
      </c>
      <c r="B752" s="1" t="n">
        <v>44357</v>
      </c>
      <c r="C752" s="1" t="n">
        <v>45192</v>
      </c>
      <c r="D752" t="inlineStr">
        <is>
          <t>KRONOBERGS LÄN</t>
        </is>
      </c>
      <c r="E752" t="inlineStr">
        <is>
          <t>VÄXJÖ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29182-2021</t>
        </is>
      </c>
      <c r="B753" s="1" t="n">
        <v>44358</v>
      </c>
      <c r="C753" s="1" t="n">
        <v>45192</v>
      </c>
      <c r="D753" t="inlineStr">
        <is>
          <t>KRONOBERGS LÄN</t>
        </is>
      </c>
      <c r="E753" t="inlineStr">
        <is>
          <t>VÄXJÖ</t>
        </is>
      </c>
      <c r="F753" t="inlineStr">
        <is>
          <t>Kyrkan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29179-2021</t>
        </is>
      </c>
      <c r="B754" s="1" t="n">
        <v>44358</v>
      </c>
      <c r="C754" s="1" t="n">
        <v>45192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5.1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29183-2021</t>
        </is>
      </c>
      <c r="B755" s="1" t="n">
        <v>44358</v>
      </c>
      <c r="C755" s="1" t="n">
        <v>45192</v>
      </c>
      <c r="D755" t="inlineStr">
        <is>
          <t>KRONOBERGS LÄN</t>
        </is>
      </c>
      <c r="E755" t="inlineStr">
        <is>
          <t>VÄXJÖ</t>
        </is>
      </c>
      <c r="F755" t="inlineStr">
        <is>
          <t>Kyrkan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29297-2021</t>
        </is>
      </c>
      <c r="B756" s="1" t="n">
        <v>44361</v>
      </c>
      <c r="C756" s="1" t="n">
        <v>45192</v>
      </c>
      <c r="D756" t="inlineStr">
        <is>
          <t>KRONOBERGS LÄN</t>
        </is>
      </c>
      <c r="E756" t="inlineStr">
        <is>
          <t>VÄXJÖ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29974-2021</t>
        </is>
      </c>
      <c r="B757" s="1" t="n">
        <v>44363</v>
      </c>
      <c r="C757" s="1" t="n">
        <v>45192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32010-2021</t>
        </is>
      </c>
      <c r="B758" s="1" t="n">
        <v>44370</v>
      </c>
      <c r="C758" s="1" t="n">
        <v>45192</v>
      </c>
      <c r="D758" t="inlineStr">
        <is>
          <t>KRONOBERGS LÄN</t>
        </is>
      </c>
      <c r="E758" t="inlineStr">
        <is>
          <t>VÄXJÖ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32549-2021</t>
        </is>
      </c>
      <c r="B759" s="1" t="n">
        <v>44370</v>
      </c>
      <c r="C759" s="1" t="n">
        <v>45192</v>
      </c>
      <c r="D759" t="inlineStr">
        <is>
          <t>KRONOBERGS LÄN</t>
        </is>
      </c>
      <c r="E759" t="inlineStr">
        <is>
          <t>VÄXJÖ</t>
        </is>
      </c>
      <c r="G759" t="n">
        <v>3.4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33457-2021</t>
        </is>
      </c>
      <c r="B760" s="1" t="n">
        <v>44377</v>
      </c>
      <c r="C760" s="1" t="n">
        <v>45192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35179-2021</t>
        </is>
      </c>
      <c r="B761" s="1" t="n">
        <v>44384</v>
      </c>
      <c r="C761" s="1" t="n">
        <v>45192</v>
      </c>
      <c r="D761" t="inlineStr">
        <is>
          <t>KRONOBERGS LÄN</t>
        </is>
      </c>
      <c r="E761" t="inlineStr">
        <is>
          <t>VÄXJÖ</t>
        </is>
      </c>
      <c r="G761" t="n">
        <v>4.2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35183-2021</t>
        </is>
      </c>
      <c r="B762" s="1" t="n">
        <v>44384</v>
      </c>
      <c r="C762" s="1" t="n">
        <v>45192</v>
      </c>
      <c r="D762" t="inlineStr">
        <is>
          <t>KRONOBERGS LÄN</t>
        </is>
      </c>
      <c r="E762" t="inlineStr">
        <is>
          <t>VÄXJÖ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35819-2021</t>
        </is>
      </c>
      <c r="B763" s="1" t="n">
        <v>44386</v>
      </c>
      <c r="C763" s="1" t="n">
        <v>45192</v>
      </c>
      <c r="D763" t="inlineStr">
        <is>
          <t>KRONOBERGS LÄN</t>
        </is>
      </c>
      <c r="E763" t="inlineStr">
        <is>
          <t>VÄXJÖ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35807-2021</t>
        </is>
      </c>
      <c r="B764" s="1" t="n">
        <v>44386</v>
      </c>
      <c r="C764" s="1" t="n">
        <v>45192</v>
      </c>
      <c r="D764" t="inlineStr">
        <is>
          <t>KRONOBERGS LÄN</t>
        </is>
      </c>
      <c r="E764" t="inlineStr">
        <is>
          <t>VÄXJÖ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35882-2021</t>
        </is>
      </c>
      <c r="B765" s="1" t="n">
        <v>44387</v>
      </c>
      <c r="C765" s="1" t="n">
        <v>45192</v>
      </c>
      <c r="D765" t="inlineStr">
        <is>
          <t>KRONOBERGS LÄN</t>
        </is>
      </c>
      <c r="E765" t="inlineStr">
        <is>
          <t>VÄXJÖ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37111-2021</t>
        </is>
      </c>
      <c r="B766" s="1" t="n">
        <v>44393</v>
      </c>
      <c r="C766" s="1" t="n">
        <v>45192</v>
      </c>
      <c r="D766" t="inlineStr">
        <is>
          <t>KRONOBERGS LÄN</t>
        </is>
      </c>
      <c r="E766" t="inlineStr">
        <is>
          <t>VÄXJÖ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37113-2021</t>
        </is>
      </c>
      <c r="B767" s="1" t="n">
        <v>44393</v>
      </c>
      <c r="C767" s="1" t="n">
        <v>45192</v>
      </c>
      <c r="D767" t="inlineStr">
        <is>
          <t>KRONOBERGS LÄN</t>
        </is>
      </c>
      <c r="E767" t="inlineStr">
        <is>
          <t>VÄXJÖ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37112-2021</t>
        </is>
      </c>
      <c r="B768" s="1" t="n">
        <v>44393</v>
      </c>
      <c r="C768" s="1" t="n">
        <v>45192</v>
      </c>
      <c r="D768" t="inlineStr">
        <is>
          <t>KRONOBERGS LÄN</t>
        </is>
      </c>
      <c r="E768" t="inlineStr">
        <is>
          <t>VÄXJÖ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37324-2021</t>
        </is>
      </c>
      <c r="B769" s="1" t="n">
        <v>44396</v>
      </c>
      <c r="C769" s="1" t="n">
        <v>45192</v>
      </c>
      <c r="D769" t="inlineStr">
        <is>
          <t>KRONOBERGS LÄN</t>
        </is>
      </c>
      <c r="E769" t="inlineStr">
        <is>
          <t>VÄXJÖ</t>
        </is>
      </c>
      <c r="F769" t="inlineStr">
        <is>
          <t>Kommuner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37311-2021</t>
        </is>
      </c>
      <c r="B770" s="1" t="n">
        <v>44397</v>
      </c>
      <c r="C770" s="1" t="n">
        <v>45192</v>
      </c>
      <c r="D770" t="inlineStr">
        <is>
          <t>KRONOBERGS LÄN</t>
        </is>
      </c>
      <c r="E770" t="inlineStr">
        <is>
          <t>VÄXJÖ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37713-2021</t>
        </is>
      </c>
      <c r="B771" s="1" t="n">
        <v>44400</v>
      </c>
      <c r="C771" s="1" t="n">
        <v>45192</v>
      </c>
      <c r="D771" t="inlineStr">
        <is>
          <t>KRONOBERGS LÄN</t>
        </is>
      </c>
      <c r="E771" t="inlineStr">
        <is>
          <t>VÄXJÖ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39080-2021</t>
        </is>
      </c>
      <c r="B772" s="1" t="n">
        <v>44412</v>
      </c>
      <c r="C772" s="1" t="n">
        <v>45192</v>
      </c>
      <c r="D772" t="inlineStr">
        <is>
          <t>KRONOBERGS LÄN</t>
        </is>
      </c>
      <c r="E772" t="inlineStr">
        <is>
          <t>VÄXJÖ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41354-2021</t>
        </is>
      </c>
      <c r="B773" s="1" t="n">
        <v>44424</v>
      </c>
      <c r="C773" s="1" t="n">
        <v>45192</v>
      </c>
      <c r="D773" t="inlineStr">
        <is>
          <t>KRONOBERGS LÄN</t>
        </is>
      </c>
      <c r="E773" t="inlineStr">
        <is>
          <t>VÄXJÖ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42005-2021</t>
        </is>
      </c>
      <c r="B774" s="1" t="n">
        <v>44426</v>
      </c>
      <c r="C774" s="1" t="n">
        <v>45192</v>
      </c>
      <c r="D774" t="inlineStr">
        <is>
          <t>KRONOBERGS LÄN</t>
        </is>
      </c>
      <c r="E774" t="inlineStr">
        <is>
          <t>VÄXJÖ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42360-2021</t>
        </is>
      </c>
      <c r="B775" s="1" t="n">
        <v>44427</v>
      </c>
      <c r="C775" s="1" t="n">
        <v>45192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42651-2021</t>
        </is>
      </c>
      <c r="B776" s="1" t="n">
        <v>44428</v>
      </c>
      <c r="C776" s="1" t="n">
        <v>45192</v>
      </c>
      <c r="D776" t="inlineStr">
        <is>
          <t>KRONOBERGS LÄN</t>
        </is>
      </c>
      <c r="E776" t="inlineStr">
        <is>
          <t>VÄXJÖ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42685-2021</t>
        </is>
      </c>
      <c r="B777" s="1" t="n">
        <v>44428</v>
      </c>
      <c r="C777" s="1" t="n">
        <v>45192</v>
      </c>
      <c r="D777" t="inlineStr">
        <is>
          <t>KRONOBERGS LÄN</t>
        </is>
      </c>
      <c r="E777" t="inlineStr">
        <is>
          <t>VÄXJÖ</t>
        </is>
      </c>
      <c r="G777" t="n">
        <v>3.4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43395-2021</t>
        </is>
      </c>
      <c r="B778" s="1" t="n">
        <v>44432</v>
      </c>
      <c r="C778" s="1" t="n">
        <v>45192</v>
      </c>
      <c r="D778" t="inlineStr">
        <is>
          <t>KRONOBERGS LÄN</t>
        </is>
      </c>
      <c r="E778" t="inlineStr">
        <is>
          <t>VÄXJÖ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43899-2021</t>
        </is>
      </c>
      <c r="B779" s="1" t="n">
        <v>44434</v>
      </c>
      <c r="C779" s="1" t="n">
        <v>45192</v>
      </c>
      <c r="D779" t="inlineStr">
        <is>
          <t>KRONOBERGS LÄN</t>
        </is>
      </c>
      <c r="E779" t="inlineStr">
        <is>
          <t>VÄXJÖ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43912-2021</t>
        </is>
      </c>
      <c r="B780" s="1" t="n">
        <v>44434</v>
      </c>
      <c r="C780" s="1" t="n">
        <v>45192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43984-2021</t>
        </is>
      </c>
      <c r="B781" s="1" t="n">
        <v>44434</v>
      </c>
      <c r="C781" s="1" t="n">
        <v>45192</v>
      </c>
      <c r="D781" t="inlineStr">
        <is>
          <t>KRONOBERGS LÄN</t>
        </is>
      </c>
      <c r="E781" t="inlineStr">
        <is>
          <t>VÄXJÖ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44772-2021</t>
        </is>
      </c>
      <c r="B782" s="1" t="n">
        <v>44438</v>
      </c>
      <c r="C782" s="1" t="n">
        <v>45192</v>
      </c>
      <c r="D782" t="inlineStr">
        <is>
          <t>KRONOBERGS LÄN</t>
        </is>
      </c>
      <c r="E782" t="inlineStr">
        <is>
          <t>VÄXJÖ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44691-2021</t>
        </is>
      </c>
      <c r="B783" s="1" t="n">
        <v>44438</v>
      </c>
      <c r="C783" s="1" t="n">
        <v>45192</v>
      </c>
      <c r="D783" t="inlineStr">
        <is>
          <t>KRONOBERGS LÄN</t>
        </is>
      </c>
      <c r="E783" t="inlineStr">
        <is>
          <t>VÄXJÖ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44757-2021</t>
        </is>
      </c>
      <c r="B784" s="1" t="n">
        <v>44438</v>
      </c>
      <c r="C784" s="1" t="n">
        <v>45192</v>
      </c>
      <c r="D784" t="inlineStr">
        <is>
          <t>KRONOBERGS LÄN</t>
        </is>
      </c>
      <c r="E784" t="inlineStr">
        <is>
          <t>VÄXJÖ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45054-2021</t>
        </is>
      </c>
      <c r="B785" s="1" t="n">
        <v>44439</v>
      </c>
      <c r="C785" s="1" t="n">
        <v>45192</v>
      </c>
      <c r="D785" t="inlineStr">
        <is>
          <t>KRONOBERGS LÄN</t>
        </is>
      </c>
      <c r="E785" t="inlineStr">
        <is>
          <t>VÄXJÖ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46254-2021</t>
        </is>
      </c>
      <c r="B786" s="1" t="n">
        <v>44442</v>
      </c>
      <c r="C786" s="1" t="n">
        <v>45192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46446-2021</t>
        </is>
      </c>
      <c r="B787" s="1" t="n">
        <v>44445</v>
      </c>
      <c r="C787" s="1" t="n">
        <v>45192</v>
      </c>
      <c r="D787" t="inlineStr">
        <is>
          <t>KRONOBERGS LÄN</t>
        </is>
      </c>
      <c r="E787" t="inlineStr">
        <is>
          <t>VÄXJÖ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51347-2021</t>
        </is>
      </c>
      <c r="B788" s="1" t="n">
        <v>44461</v>
      </c>
      <c r="C788" s="1" t="n">
        <v>45192</v>
      </c>
      <c r="D788" t="inlineStr">
        <is>
          <t>KRONOBERGS LÄN</t>
        </is>
      </c>
      <c r="E788" t="inlineStr">
        <is>
          <t>VÄXJÖ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51385-2021</t>
        </is>
      </c>
      <c r="B789" s="1" t="n">
        <v>44461</v>
      </c>
      <c r="C789" s="1" t="n">
        <v>45192</v>
      </c>
      <c r="D789" t="inlineStr">
        <is>
          <t>KRONOBERGS LÄN</t>
        </is>
      </c>
      <c r="E789" t="inlineStr">
        <is>
          <t>VÄXJÖ</t>
        </is>
      </c>
      <c r="G789" t="n">
        <v>4.4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53389-2021</t>
        </is>
      </c>
      <c r="B790" s="1" t="n">
        <v>44468</v>
      </c>
      <c r="C790" s="1" t="n">
        <v>45192</v>
      </c>
      <c r="D790" t="inlineStr">
        <is>
          <t>KRONOBERGS LÄN</t>
        </is>
      </c>
      <c r="E790" t="inlineStr">
        <is>
          <t>VÄXJÖ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54147-2021</t>
        </is>
      </c>
      <c r="B791" s="1" t="n">
        <v>44470</v>
      </c>
      <c r="C791" s="1" t="n">
        <v>45192</v>
      </c>
      <c r="D791" t="inlineStr">
        <is>
          <t>KRONOBERGS LÄN</t>
        </is>
      </c>
      <c r="E791" t="inlineStr">
        <is>
          <t>VÄXJÖ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54236-2021</t>
        </is>
      </c>
      <c r="B792" s="1" t="n">
        <v>44470</v>
      </c>
      <c r="C792" s="1" t="n">
        <v>45192</v>
      </c>
      <c r="D792" t="inlineStr">
        <is>
          <t>KRONOBERGS LÄN</t>
        </is>
      </c>
      <c r="E792" t="inlineStr">
        <is>
          <t>VÄXJÖ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54389-2021</t>
        </is>
      </c>
      <c r="B793" s="1" t="n">
        <v>44473</v>
      </c>
      <c r="C793" s="1" t="n">
        <v>45192</v>
      </c>
      <c r="D793" t="inlineStr">
        <is>
          <t>KRONOBERGS LÄN</t>
        </is>
      </c>
      <c r="E793" t="inlineStr">
        <is>
          <t>VÄXJÖ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54390-2021</t>
        </is>
      </c>
      <c r="B794" s="1" t="n">
        <v>44473</v>
      </c>
      <c r="C794" s="1" t="n">
        <v>45192</v>
      </c>
      <c r="D794" t="inlineStr">
        <is>
          <t>KRONOBERGS LÄN</t>
        </is>
      </c>
      <c r="E794" t="inlineStr">
        <is>
          <t>VÄXJÖ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54673-2021</t>
        </is>
      </c>
      <c r="B795" s="1" t="n">
        <v>44473</v>
      </c>
      <c r="C795" s="1" t="n">
        <v>45192</v>
      </c>
      <c r="D795" t="inlineStr">
        <is>
          <t>KRONOBERGS LÄN</t>
        </is>
      </c>
      <c r="E795" t="inlineStr">
        <is>
          <t>VÄXJÖ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54852-2021</t>
        </is>
      </c>
      <c r="B796" s="1" t="n">
        <v>44474</v>
      </c>
      <c r="C796" s="1" t="n">
        <v>45192</v>
      </c>
      <c r="D796" t="inlineStr">
        <is>
          <t>KRONOBERGS LÄN</t>
        </is>
      </c>
      <c r="E796" t="inlineStr">
        <is>
          <t>VÄXJÖ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54906-2021</t>
        </is>
      </c>
      <c r="B797" s="1" t="n">
        <v>44474</v>
      </c>
      <c r="C797" s="1" t="n">
        <v>45192</v>
      </c>
      <c r="D797" t="inlineStr">
        <is>
          <t>KRONOBERGS LÄN</t>
        </is>
      </c>
      <c r="E797" t="inlineStr">
        <is>
          <t>VÄXJÖ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54972-2021</t>
        </is>
      </c>
      <c r="B798" s="1" t="n">
        <v>44474</v>
      </c>
      <c r="C798" s="1" t="n">
        <v>45192</v>
      </c>
      <c r="D798" t="inlineStr">
        <is>
          <t>KRONOBERGS LÄN</t>
        </is>
      </c>
      <c r="E798" t="inlineStr">
        <is>
          <t>VÄXJÖ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55174-2021</t>
        </is>
      </c>
      <c r="B799" s="1" t="n">
        <v>44474</v>
      </c>
      <c r="C799" s="1" t="n">
        <v>45192</v>
      </c>
      <c r="D799" t="inlineStr">
        <is>
          <t>KRONOBERGS LÄN</t>
        </is>
      </c>
      <c r="E799" t="inlineStr">
        <is>
          <t>VÄXJÖ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55170-2021</t>
        </is>
      </c>
      <c r="B800" s="1" t="n">
        <v>44474</v>
      </c>
      <c r="C800" s="1" t="n">
        <v>45192</v>
      </c>
      <c r="D800" t="inlineStr">
        <is>
          <t>KRONOBERGS LÄN</t>
        </is>
      </c>
      <c r="E800" t="inlineStr">
        <is>
          <t>VÄXJÖ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55622-2021</t>
        </is>
      </c>
      <c r="B801" s="1" t="n">
        <v>44476</v>
      </c>
      <c r="C801" s="1" t="n">
        <v>45192</v>
      </c>
      <c r="D801" t="inlineStr">
        <is>
          <t>KRONOBERGS LÄN</t>
        </is>
      </c>
      <c r="E801" t="inlineStr">
        <is>
          <t>VÄXJÖ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56544-2021</t>
        </is>
      </c>
      <c r="B802" s="1" t="n">
        <v>44480</v>
      </c>
      <c r="C802" s="1" t="n">
        <v>45192</v>
      </c>
      <c r="D802" t="inlineStr">
        <is>
          <t>KRONOBERGS LÄN</t>
        </is>
      </c>
      <c r="E802" t="inlineStr">
        <is>
          <t>VÄXJÖ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57272-2021</t>
        </is>
      </c>
      <c r="B803" s="1" t="n">
        <v>44483</v>
      </c>
      <c r="C803" s="1" t="n">
        <v>45192</v>
      </c>
      <c r="D803" t="inlineStr">
        <is>
          <t>KRONOBERGS LÄN</t>
        </is>
      </c>
      <c r="E803" t="inlineStr">
        <is>
          <t>VÄXJÖ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57402-2021</t>
        </is>
      </c>
      <c r="B804" s="1" t="n">
        <v>44483</v>
      </c>
      <c r="C804" s="1" t="n">
        <v>45192</v>
      </c>
      <c r="D804" t="inlineStr">
        <is>
          <t>KRONOBERGS LÄN</t>
        </is>
      </c>
      <c r="E804" t="inlineStr">
        <is>
          <t>VÄXJÖ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57276-2021</t>
        </is>
      </c>
      <c r="B805" s="1" t="n">
        <v>44483</v>
      </c>
      <c r="C805" s="1" t="n">
        <v>45192</v>
      </c>
      <c r="D805" t="inlineStr">
        <is>
          <t>KRONOBERGS LÄN</t>
        </is>
      </c>
      <c r="E805" t="inlineStr">
        <is>
          <t>VÄXJÖ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58060-2021</t>
        </is>
      </c>
      <c r="B806" s="1" t="n">
        <v>44487</v>
      </c>
      <c r="C806" s="1" t="n">
        <v>45192</v>
      </c>
      <c r="D806" t="inlineStr">
        <is>
          <t>KRONOBERGS LÄN</t>
        </is>
      </c>
      <c r="E806" t="inlineStr">
        <is>
          <t>VÄXJÖ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58824-2021</t>
        </is>
      </c>
      <c r="B807" s="1" t="n">
        <v>44489</v>
      </c>
      <c r="C807" s="1" t="n">
        <v>45192</v>
      </c>
      <c r="D807" t="inlineStr">
        <is>
          <t>KRONOBERGS LÄN</t>
        </is>
      </c>
      <c r="E807" t="inlineStr">
        <is>
          <t>VÄXJÖ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58827-2021</t>
        </is>
      </c>
      <c r="B808" s="1" t="n">
        <v>44489</v>
      </c>
      <c r="C808" s="1" t="n">
        <v>45192</v>
      </c>
      <c r="D808" t="inlineStr">
        <is>
          <t>KRONOBERGS LÄN</t>
        </is>
      </c>
      <c r="E808" t="inlineStr">
        <is>
          <t>VÄXJÖ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58903-2021</t>
        </is>
      </c>
      <c r="B809" s="1" t="n">
        <v>44489</v>
      </c>
      <c r="C809" s="1" t="n">
        <v>45192</v>
      </c>
      <c r="D809" t="inlineStr">
        <is>
          <t>KRONOBERGS LÄN</t>
        </is>
      </c>
      <c r="E809" t="inlineStr">
        <is>
          <t>VÄXJÖ</t>
        </is>
      </c>
      <c r="G809" t="n">
        <v>10.2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59667-2021</t>
        </is>
      </c>
      <c r="B810" s="1" t="n">
        <v>44494</v>
      </c>
      <c r="C810" s="1" t="n">
        <v>45192</v>
      </c>
      <c r="D810" t="inlineStr">
        <is>
          <t>KRONOBERGS LÄN</t>
        </is>
      </c>
      <c r="E810" t="inlineStr">
        <is>
          <t>VÄXJÖ</t>
        </is>
      </c>
      <c r="G810" t="n">
        <v>5.4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60165-2021</t>
        </is>
      </c>
      <c r="B811" s="1" t="n">
        <v>44495</v>
      </c>
      <c r="C811" s="1" t="n">
        <v>45192</v>
      </c>
      <c r="D811" t="inlineStr">
        <is>
          <t>KRONOBERGS LÄN</t>
        </is>
      </c>
      <c r="E811" t="inlineStr">
        <is>
          <t>VÄXJÖ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60349-2021</t>
        </is>
      </c>
      <c r="B812" s="1" t="n">
        <v>44496</v>
      </c>
      <c r="C812" s="1" t="n">
        <v>45192</v>
      </c>
      <c r="D812" t="inlineStr">
        <is>
          <t>KRONOBERGS LÄN</t>
        </is>
      </c>
      <c r="E812" t="inlineStr">
        <is>
          <t>VÄXJÖ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60350-2021</t>
        </is>
      </c>
      <c r="B813" s="1" t="n">
        <v>44496</v>
      </c>
      <c r="C813" s="1" t="n">
        <v>45192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61339-2021</t>
        </is>
      </c>
      <c r="B814" s="1" t="n">
        <v>44498</v>
      </c>
      <c r="C814" s="1" t="n">
        <v>45192</v>
      </c>
      <c r="D814" t="inlineStr">
        <is>
          <t>KRONOBERGS LÄN</t>
        </is>
      </c>
      <c r="E814" t="inlineStr">
        <is>
          <t>VÄXJÖ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60357-2021</t>
        </is>
      </c>
      <c r="B815" s="1" t="n">
        <v>44501</v>
      </c>
      <c r="C815" s="1" t="n">
        <v>45192</v>
      </c>
      <c r="D815" t="inlineStr">
        <is>
          <t>KRONOBERGS LÄN</t>
        </is>
      </c>
      <c r="E815" t="inlineStr">
        <is>
          <t>VÄXJÖ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61585-2021</t>
        </is>
      </c>
      <c r="B816" s="1" t="n">
        <v>44501</v>
      </c>
      <c r="C816" s="1" t="n">
        <v>45192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61964-2021</t>
        </is>
      </c>
      <c r="B817" s="1" t="n">
        <v>44502</v>
      </c>
      <c r="C817" s="1" t="n">
        <v>45192</v>
      </c>
      <c r="D817" t="inlineStr">
        <is>
          <t>KRONOBERGS LÄN</t>
        </is>
      </c>
      <c r="E817" t="inlineStr">
        <is>
          <t>VÄXJÖ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64845-2021</t>
        </is>
      </c>
      <c r="B818" s="1" t="n">
        <v>44512</v>
      </c>
      <c r="C818" s="1" t="n">
        <v>45192</v>
      </c>
      <c r="D818" t="inlineStr">
        <is>
          <t>KRONOBERGS LÄN</t>
        </is>
      </c>
      <c r="E818" t="inlineStr">
        <is>
          <t>VÄXJÖ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65206-2021</t>
        </is>
      </c>
      <c r="B819" s="1" t="n">
        <v>44515</v>
      </c>
      <c r="C819" s="1" t="n">
        <v>45192</v>
      </c>
      <c r="D819" t="inlineStr">
        <is>
          <t>KRONOBERGS LÄN</t>
        </is>
      </c>
      <c r="E819" t="inlineStr">
        <is>
          <t>VÄXJÖ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66863-2021</t>
        </is>
      </c>
      <c r="B820" s="1" t="n">
        <v>44522</v>
      </c>
      <c r="C820" s="1" t="n">
        <v>45192</v>
      </c>
      <c r="D820" t="inlineStr">
        <is>
          <t>KRONOBERGS LÄN</t>
        </is>
      </c>
      <c r="E820" t="inlineStr">
        <is>
          <t>VÄXJÖ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68473-2021</t>
        </is>
      </c>
      <c r="B821" s="1" t="n">
        <v>44529</v>
      </c>
      <c r="C821" s="1" t="n">
        <v>45192</v>
      </c>
      <c r="D821" t="inlineStr">
        <is>
          <t>KRONOBERGS LÄN</t>
        </is>
      </c>
      <c r="E821" t="inlineStr">
        <is>
          <t>VÄXJÖ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69752-2021</t>
        </is>
      </c>
      <c r="B822" s="1" t="n">
        <v>44532</v>
      </c>
      <c r="C822" s="1" t="n">
        <v>45192</v>
      </c>
      <c r="D822" t="inlineStr">
        <is>
          <t>KRONOBERGS LÄN</t>
        </is>
      </c>
      <c r="E822" t="inlineStr">
        <is>
          <t>VÄXJÖ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69748-2021</t>
        </is>
      </c>
      <c r="B823" s="1" t="n">
        <v>44532</v>
      </c>
      <c r="C823" s="1" t="n">
        <v>45192</v>
      </c>
      <c r="D823" t="inlineStr">
        <is>
          <t>KRONOBERGS LÄN</t>
        </is>
      </c>
      <c r="E823" t="inlineStr">
        <is>
          <t>VÄXJÖ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70485-2021</t>
        </is>
      </c>
      <c r="B824" s="1" t="n">
        <v>44536</v>
      </c>
      <c r="C824" s="1" t="n">
        <v>45192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5.9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70482-2021</t>
        </is>
      </c>
      <c r="B825" s="1" t="n">
        <v>44536</v>
      </c>
      <c r="C825" s="1" t="n">
        <v>45192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70671-2021</t>
        </is>
      </c>
      <c r="B826" s="1" t="n">
        <v>44537</v>
      </c>
      <c r="C826" s="1" t="n">
        <v>45192</v>
      </c>
      <c r="D826" t="inlineStr">
        <is>
          <t>KRONOBERGS LÄN</t>
        </is>
      </c>
      <c r="E826" t="inlineStr">
        <is>
          <t>VÄXJÖ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71846-2021</t>
        </is>
      </c>
      <c r="B827" s="1" t="n">
        <v>44543</v>
      </c>
      <c r="C827" s="1" t="n">
        <v>45192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71779-2021</t>
        </is>
      </c>
      <c r="B828" s="1" t="n">
        <v>44543</v>
      </c>
      <c r="C828" s="1" t="n">
        <v>45192</v>
      </c>
      <c r="D828" t="inlineStr">
        <is>
          <t>KRONOBERGS LÄN</t>
        </is>
      </c>
      <c r="E828" t="inlineStr">
        <is>
          <t>VÄXJÖ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72020-2021</t>
        </is>
      </c>
      <c r="B829" s="1" t="n">
        <v>44544</v>
      </c>
      <c r="C829" s="1" t="n">
        <v>45192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72682-2021</t>
        </is>
      </c>
      <c r="B830" s="1" t="n">
        <v>44546</v>
      </c>
      <c r="C830" s="1" t="n">
        <v>45192</v>
      </c>
      <c r="D830" t="inlineStr">
        <is>
          <t>KRONOBERGS LÄN</t>
        </is>
      </c>
      <c r="E830" t="inlineStr">
        <is>
          <t>VÄXJÖ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72857-2021</t>
        </is>
      </c>
      <c r="B831" s="1" t="n">
        <v>44547</v>
      </c>
      <c r="C831" s="1" t="n">
        <v>45192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73428-2021</t>
        </is>
      </c>
      <c r="B832" s="1" t="n">
        <v>44551</v>
      </c>
      <c r="C832" s="1" t="n">
        <v>45192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73647-2021</t>
        </is>
      </c>
      <c r="B833" s="1" t="n">
        <v>44552</v>
      </c>
      <c r="C833" s="1" t="n">
        <v>45192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924-2022</t>
        </is>
      </c>
      <c r="B834" s="1" t="n">
        <v>44571</v>
      </c>
      <c r="C834" s="1" t="n">
        <v>45192</v>
      </c>
      <c r="D834" t="inlineStr">
        <is>
          <t>KRONOBERGS LÄN</t>
        </is>
      </c>
      <c r="E834" t="inlineStr">
        <is>
          <t>VÄXJÖ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1580-2022</t>
        </is>
      </c>
      <c r="B835" s="1" t="n">
        <v>44573</v>
      </c>
      <c r="C835" s="1" t="n">
        <v>45192</v>
      </c>
      <c r="D835" t="inlineStr">
        <is>
          <t>KRONOBERGS LÄN</t>
        </is>
      </c>
      <c r="E835" t="inlineStr">
        <is>
          <t>VÄXJÖ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1587-2022</t>
        </is>
      </c>
      <c r="B836" s="1" t="n">
        <v>44573</v>
      </c>
      <c r="C836" s="1" t="n">
        <v>45192</v>
      </c>
      <c r="D836" t="inlineStr">
        <is>
          <t>KRONOBERGS LÄN</t>
        </is>
      </c>
      <c r="E836" t="inlineStr">
        <is>
          <t>VÄXJÖ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2212-2022</t>
        </is>
      </c>
      <c r="B837" s="1" t="n">
        <v>44578</v>
      </c>
      <c r="C837" s="1" t="n">
        <v>45192</v>
      </c>
      <c r="D837" t="inlineStr">
        <is>
          <t>KRONOBERGS LÄN</t>
        </is>
      </c>
      <c r="E837" t="inlineStr">
        <is>
          <t>VÄXJÖ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2403-2022</t>
        </is>
      </c>
      <c r="B838" s="1" t="n">
        <v>44579</v>
      </c>
      <c r="C838" s="1" t="n">
        <v>45192</v>
      </c>
      <c r="D838" t="inlineStr">
        <is>
          <t>KRONOBERGS LÄN</t>
        </is>
      </c>
      <c r="E838" t="inlineStr">
        <is>
          <t>VÄXJÖ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4546-2022</t>
        </is>
      </c>
      <c r="B839" s="1" t="n">
        <v>44590</v>
      </c>
      <c r="C839" s="1" t="n">
        <v>45192</v>
      </c>
      <c r="D839" t="inlineStr">
        <is>
          <t>KRONOBERGS LÄN</t>
        </is>
      </c>
      <c r="E839" t="inlineStr">
        <is>
          <t>VÄXJÖ</t>
        </is>
      </c>
      <c r="F839" t="inlineStr">
        <is>
          <t>Kommuner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4547-2022</t>
        </is>
      </c>
      <c r="B840" s="1" t="n">
        <v>44590</v>
      </c>
      <c r="C840" s="1" t="n">
        <v>45192</v>
      </c>
      <c r="D840" t="inlineStr">
        <is>
          <t>KRONOBERGS LÄN</t>
        </is>
      </c>
      <c r="E840" t="inlineStr">
        <is>
          <t>VÄXJÖ</t>
        </is>
      </c>
      <c r="F840" t="inlineStr">
        <is>
          <t>Kommuner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5477-2022</t>
        </is>
      </c>
      <c r="B841" s="1" t="n">
        <v>44595</v>
      </c>
      <c r="C841" s="1" t="n">
        <v>45192</v>
      </c>
      <c r="D841" t="inlineStr">
        <is>
          <t>KRONOBERGS LÄN</t>
        </is>
      </c>
      <c r="E841" t="inlineStr">
        <is>
          <t>VÄXJÖ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5673-2022</t>
        </is>
      </c>
      <c r="B842" s="1" t="n">
        <v>44596</v>
      </c>
      <c r="C842" s="1" t="n">
        <v>45192</v>
      </c>
      <c r="D842" t="inlineStr">
        <is>
          <t>KRONOBERGS LÄN</t>
        </is>
      </c>
      <c r="E842" t="inlineStr">
        <is>
          <t>VÄXJÖ</t>
        </is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6132-2022</t>
        </is>
      </c>
      <c r="B843" s="1" t="n">
        <v>44599</v>
      </c>
      <c r="C843" s="1" t="n">
        <v>45192</v>
      </c>
      <c r="D843" t="inlineStr">
        <is>
          <t>KRONOBERGS LÄN</t>
        </is>
      </c>
      <c r="E843" t="inlineStr">
        <is>
          <t>VÄXJÖ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6133-2022</t>
        </is>
      </c>
      <c r="B844" s="1" t="n">
        <v>44599</v>
      </c>
      <c r="C844" s="1" t="n">
        <v>45192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6183-2022</t>
        </is>
      </c>
      <c r="B845" s="1" t="n">
        <v>44600</v>
      </c>
      <c r="C845" s="1" t="n">
        <v>45192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6564-2022</t>
        </is>
      </c>
      <c r="B846" s="1" t="n">
        <v>44601</v>
      </c>
      <c r="C846" s="1" t="n">
        <v>45192</v>
      </c>
      <c r="D846" t="inlineStr">
        <is>
          <t>KRONOBERGS LÄN</t>
        </is>
      </c>
      <c r="E846" t="inlineStr">
        <is>
          <t>VÄXJÖ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7219-2022</t>
        </is>
      </c>
      <c r="B847" s="1" t="n">
        <v>44603</v>
      </c>
      <c r="C847" s="1" t="n">
        <v>45192</v>
      </c>
      <c r="D847" t="inlineStr">
        <is>
          <t>KRONOBERGS LÄN</t>
        </is>
      </c>
      <c r="E847" t="inlineStr">
        <is>
          <t>VÄXJÖ</t>
        </is>
      </c>
      <c r="F847" t="inlineStr">
        <is>
          <t>Kyrkan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7245-2022</t>
        </is>
      </c>
      <c r="B848" s="1" t="n">
        <v>44606</v>
      </c>
      <c r="C848" s="1" t="n">
        <v>45192</v>
      </c>
      <c r="D848" t="inlineStr">
        <is>
          <t>KRONOBERGS LÄN</t>
        </is>
      </c>
      <c r="E848" t="inlineStr">
        <is>
          <t>VÄXJÖ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7553-2022</t>
        </is>
      </c>
      <c r="B849" s="1" t="n">
        <v>44607</v>
      </c>
      <c r="C849" s="1" t="n">
        <v>45192</v>
      </c>
      <c r="D849" t="inlineStr">
        <is>
          <t>KRONOBERGS LÄN</t>
        </is>
      </c>
      <c r="E849" t="inlineStr">
        <is>
          <t>VÄXJÖ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7549-2022</t>
        </is>
      </c>
      <c r="B850" s="1" t="n">
        <v>44607</v>
      </c>
      <c r="C850" s="1" t="n">
        <v>45192</v>
      </c>
      <c r="D850" t="inlineStr">
        <is>
          <t>KRONOBERGS LÄN</t>
        </is>
      </c>
      <c r="E850" t="inlineStr">
        <is>
          <t>VÄXJÖ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8037-2022</t>
        </is>
      </c>
      <c r="B851" s="1" t="n">
        <v>44609</v>
      </c>
      <c r="C851" s="1" t="n">
        <v>45192</v>
      </c>
      <c r="D851" t="inlineStr">
        <is>
          <t>KRONOBERGS LÄN</t>
        </is>
      </c>
      <c r="E851" t="inlineStr">
        <is>
          <t>VÄXJÖ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8038-2022</t>
        </is>
      </c>
      <c r="B852" s="1" t="n">
        <v>44609</v>
      </c>
      <c r="C852" s="1" t="n">
        <v>45192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8312-2022</t>
        </is>
      </c>
      <c r="B853" s="1" t="n">
        <v>44610</v>
      </c>
      <c r="C853" s="1" t="n">
        <v>45192</v>
      </c>
      <c r="D853" t="inlineStr">
        <is>
          <t>KRONOBERGS LÄN</t>
        </is>
      </c>
      <c r="E853" t="inlineStr">
        <is>
          <t>VÄXJÖ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9680-2022</t>
        </is>
      </c>
      <c r="B854" s="1" t="n">
        <v>44617</v>
      </c>
      <c r="C854" s="1" t="n">
        <v>45192</v>
      </c>
      <c r="D854" t="inlineStr">
        <is>
          <t>KRONOBERGS LÄN</t>
        </is>
      </c>
      <c r="E854" t="inlineStr">
        <is>
          <t>VÄXJÖ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9960-2022</t>
        </is>
      </c>
      <c r="B855" s="1" t="n">
        <v>44620</v>
      </c>
      <c r="C855" s="1" t="n">
        <v>45192</v>
      </c>
      <c r="D855" t="inlineStr">
        <is>
          <t>KRONOBERGS LÄN</t>
        </is>
      </c>
      <c r="E855" t="inlineStr">
        <is>
          <t>VÄXJÖ</t>
        </is>
      </c>
      <c r="G855" t="n">
        <v>12.2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12093-2022</t>
        </is>
      </c>
      <c r="B856" s="1" t="n">
        <v>44636</v>
      </c>
      <c r="C856" s="1" t="n">
        <v>45192</v>
      </c>
      <c r="D856" t="inlineStr">
        <is>
          <t>KRONOBERGS LÄN</t>
        </is>
      </c>
      <c r="E856" t="inlineStr">
        <is>
          <t>VÄXJÖ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12618-2022</t>
        </is>
      </c>
      <c r="B857" s="1" t="n">
        <v>44641</v>
      </c>
      <c r="C857" s="1" t="n">
        <v>45192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13033-2022</t>
        </is>
      </c>
      <c r="B858" s="1" t="n">
        <v>44643</v>
      </c>
      <c r="C858" s="1" t="n">
        <v>45192</v>
      </c>
      <c r="D858" t="inlineStr">
        <is>
          <t>KRONOBERGS LÄN</t>
        </is>
      </c>
      <c r="E858" t="inlineStr">
        <is>
          <t>VÄXJÖ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13426-2022</t>
        </is>
      </c>
      <c r="B859" s="1" t="n">
        <v>44645</v>
      </c>
      <c r="C859" s="1" t="n">
        <v>45192</v>
      </c>
      <c r="D859" t="inlineStr">
        <is>
          <t>KRONOBERGS LÄN</t>
        </is>
      </c>
      <c r="E859" t="inlineStr">
        <is>
          <t>VÄXJÖ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14073-2022</t>
        </is>
      </c>
      <c r="B860" s="1" t="n">
        <v>44650</v>
      </c>
      <c r="C860" s="1" t="n">
        <v>45192</v>
      </c>
      <c r="D860" t="inlineStr">
        <is>
          <t>KRONOBERGS LÄN</t>
        </is>
      </c>
      <c r="E860" t="inlineStr">
        <is>
          <t>VÄXJÖ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14171-2022</t>
        </is>
      </c>
      <c r="B861" s="1" t="n">
        <v>44651</v>
      </c>
      <c r="C861" s="1" t="n">
        <v>45192</v>
      </c>
      <c r="D861" t="inlineStr">
        <is>
          <t>KRONOBERGS LÄN</t>
        </is>
      </c>
      <c r="E861" t="inlineStr">
        <is>
          <t>VÄXJÖ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14263-2022</t>
        </is>
      </c>
      <c r="B862" s="1" t="n">
        <v>44651</v>
      </c>
      <c r="C862" s="1" t="n">
        <v>45192</v>
      </c>
      <c r="D862" t="inlineStr">
        <is>
          <t>KRONOBERGS LÄN</t>
        </is>
      </c>
      <c r="E862" t="inlineStr">
        <is>
          <t>VÄXJÖ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14172-2022</t>
        </is>
      </c>
      <c r="B863" s="1" t="n">
        <v>44651</v>
      </c>
      <c r="C863" s="1" t="n">
        <v>45192</v>
      </c>
      <c r="D863" t="inlineStr">
        <is>
          <t>KRONOBERGS LÄN</t>
        </is>
      </c>
      <c r="E863" t="inlineStr">
        <is>
          <t>VÄXJÖ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14247-2022</t>
        </is>
      </c>
      <c r="B864" s="1" t="n">
        <v>44651</v>
      </c>
      <c r="C864" s="1" t="n">
        <v>45192</v>
      </c>
      <c r="D864" t="inlineStr">
        <is>
          <t>KRONOBERGS LÄN</t>
        </is>
      </c>
      <c r="E864" t="inlineStr">
        <is>
          <t>VÄXJÖ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14380-2022</t>
        </is>
      </c>
      <c r="B865" s="1" t="n">
        <v>44652</v>
      </c>
      <c r="C865" s="1" t="n">
        <v>45192</v>
      </c>
      <c r="D865" t="inlineStr">
        <is>
          <t>KRONOBERGS LÄN</t>
        </is>
      </c>
      <c r="E865" t="inlineStr">
        <is>
          <t>VÄXJÖ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14883-2022</t>
        </is>
      </c>
      <c r="B866" s="1" t="n">
        <v>44656</v>
      </c>
      <c r="C866" s="1" t="n">
        <v>45192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15340-2022</t>
        </is>
      </c>
      <c r="B867" s="1" t="n">
        <v>44659</v>
      </c>
      <c r="C867" s="1" t="n">
        <v>45192</v>
      </c>
      <c r="D867" t="inlineStr">
        <is>
          <t>KRONOBERGS LÄN</t>
        </is>
      </c>
      <c r="E867" t="inlineStr">
        <is>
          <t>VÄXJÖ</t>
        </is>
      </c>
      <c r="G867" t="n">
        <v>9.6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16214-2022</t>
        </is>
      </c>
      <c r="B868" s="1" t="n">
        <v>44670</v>
      </c>
      <c r="C868" s="1" t="n">
        <v>45192</v>
      </c>
      <c r="D868" t="inlineStr">
        <is>
          <t>KRONOBERGS LÄN</t>
        </is>
      </c>
      <c r="E868" t="inlineStr">
        <is>
          <t>VÄXJÖ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16462-2022</t>
        </is>
      </c>
      <c r="B869" s="1" t="n">
        <v>44671</v>
      </c>
      <c r="C869" s="1" t="n">
        <v>45192</v>
      </c>
      <c r="D869" t="inlineStr">
        <is>
          <t>KRONOBERGS LÄN</t>
        </is>
      </c>
      <c r="E869" t="inlineStr">
        <is>
          <t>VÄXJÖ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16946-2022</t>
        </is>
      </c>
      <c r="B870" s="1" t="n">
        <v>44676</v>
      </c>
      <c r="C870" s="1" t="n">
        <v>45192</v>
      </c>
      <c r="D870" t="inlineStr">
        <is>
          <t>KRONOBERGS LÄN</t>
        </is>
      </c>
      <c r="E870" t="inlineStr">
        <is>
          <t>VÄXJÖ</t>
        </is>
      </c>
      <c r="F870" t="inlineStr">
        <is>
          <t>Sveaskog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16949-2022</t>
        </is>
      </c>
      <c r="B871" s="1" t="n">
        <v>44676</v>
      </c>
      <c r="C871" s="1" t="n">
        <v>45192</v>
      </c>
      <c r="D871" t="inlineStr">
        <is>
          <t>KRONOBERGS LÄN</t>
        </is>
      </c>
      <c r="E871" t="inlineStr">
        <is>
          <t>VÄXJÖ</t>
        </is>
      </c>
      <c r="F871" t="inlineStr">
        <is>
          <t>Sveaskog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16917-2022</t>
        </is>
      </c>
      <c r="B872" s="1" t="n">
        <v>44676</v>
      </c>
      <c r="C872" s="1" t="n">
        <v>45192</v>
      </c>
      <c r="D872" t="inlineStr">
        <is>
          <t>KRONOBERGS LÄN</t>
        </is>
      </c>
      <c r="E872" t="inlineStr">
        <is>
          <t>VÄXJÖ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16948-2022</t>
        </is>
      </c>
      <c r="B873" s="1" t="n">
        <v>44676</v>
      </c>
      <c r="C873" s="1" t="n">
        <v>45192</v>
      </c>
      <c r="D873" t="inlineStr">
        <is>
          <t>KRONOBERGS LÄN</t>
        </is>
      </c>
      <c r="E873" t="inlineStr">
        <is>
          <t>VÄXJÖ</t>
        </is>
      </c>
      <c r="F873" t="inlineStr">
        <is>
          <t>Sveaskog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16947-2022</t>
        </is>
      </c>
      <c r="B874" s="1" t="n">
        <v>44676</v>
      </c>
      <c r="C874" s="1" t="n">
        <v>45192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17511-2022</t>
        </is>
      </c>
      <c r="B875" s="1" t="n">
        <v>44679</v>
      </c>
      <c r="C875" s="1" t="n">
        <v>45192</v>
      </c>
      <c r="D875" t="inlineStr">
        <is>
          <t>KRONOBERGS LÄN</t>
        </is>
      </c>
      <c r="E875" t="inlineStr">
        <is>
          <t>VÄXJÖ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18822-2022</t>
        </is>
      </c>
      <c r="B876" s="1" t="n">
        <v>44690</v>
      </c>
      <c r="C876" s="1" t="n">
        <v>45192</v>
      </c>
      <c r="D876" t="inlineStr">
        <is>
          <t>KRONOBERGS LÄN</t>
        </is>
      </c>
      <c r="E876" t="inlineStr">
        <is>
          <t>VÄXJÖ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19096-2022</t>
        </is>
      </c>
      <c r="B877" s="1" t="n">
        <v>44691</v>
      </c>
      <c r="C877" s="1" t="n">
        <v>45192</v>
      </c>
      <c r="D877" t="inlineStr">
        <is>
          <t>KRONOBERGS LÄN</t>
        </is>
      </c>
      <c r="E877" t="inlineStr">
        <is>
          <t>VÄXJÖ</t>
        </is>
      </c>
      <c r="G877" t="n">
        <v>3.6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19072-2022</t>
        </is>
      </c>
      <c r="B878" s="1" t="n">
        <v>44691</v>
      </c>
      <c r="C878" s="1" t="n">
        <v>45192</v>
      </c>
      <c r="D878" t="inlineStr">
        <is>
          <t>KRONOBERGS LÄN</t>
        </is>
      </c>
      <c r="E878" t="inlineStr">
        <is>
          <t>VÄXJÖ</t>
        </is>
      </c>
      <c r="G878" t="n">
        <v>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20252-2022</t>
        </is>
      </c>
      <c r="B879" s="1" t="n">
        <v>44698</v>
      </c>
      <c r="C879" s="1" t="n">
        <v>45192</v>
      </c>
      <c r="D879" t="inlineStr">
        <is>
          <t>KRONOBERGS LÄN</t>
        </is>
      </c>
      <c r="E879" t="inlineStr">
        <is>
          <t>VÄXJÖ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21042-2022</t>
        </is>
      </c>
      <c r="B880" s="1" t="n">
        <v>44704</v>
      </c>
      <c r="C880" s="1" t="n">
        <v>45192</v>
      </c>
      <c r="D880" t="inlineStr">
        <is>
          <t>KRONOBERGS LÄN</t>
        </is>
      </c>
      <c r="E880" t="inlineStr">
        <is>
          <t>VÄXJÖ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21266-2022</t>
        </is>
      </c>
      <c r="B881" s="1" t="n">
        <v>44705</v>
      </c>
      <c r="C881" s="1" t="n">
        <v>45192</v>
      </c>
      <c r="D881" t="inlineStr">
        <is>
          <t>KRONOBERGS LÄN</t>
        </is>
      </c>
      <c r="E881" t="inlineStr">
        <is>
          <t>VÄXJÖ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21271-2022</t>
        </is>
      </c>
      <c r="B882" s="1" t="n">
        <v>44705</v>
      </c>
      <c r="C882" s="1" t="n">
        <v>45192</v>
      </c>
      <c r="D882" t="inlineStr">
        <is>
          <t>KRONOBERGS LÄN</t>
        </is>
      </c>
      <c r="E882" t="inlineStr">
        <is>
          <t>VÄXJÖ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22296-2022</t>
        </is>
      </c>
      <c r="B883" s="1" t="n">
        <v>44712</v>
      </c>
      <c r="C883" s="1" t="n">
        <v>45192</v>
      </c>
      <c r="D883" t="inlineStr">
        <is>
          <t>KRONOBERGS LÄN</t>
        </is>
      </c>
      <c r="E883" t="inlineStr">
        <is>
          <t>VÄXJÖ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23510-2022</t>
        </is>
      </c>
      <c r="B884" s="1" t="n">
        <v>44721</v>
      </c>
      <c r="C884" s="1" t="n">
        <v>45192</v>
      </c>
      <c r="D884" t="inlineStr">
        <is>
          <t>KRONOBERGS LÄN</t>
        </is>
      </c>
      <c r="E884" t="inlineStr">
        <is>
          <t>VÄXJÖ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25569-2022</t>
        </is>
      </c>
      <c r="B885" s="1" t="n">
        <v>44732</v>
      </c>
      <c r="C885" s="1" t="n">
        <v>45192</v>
      </c>
      <c r="D885" t="inlineStr">
        <is>
          <t>KRONOBERGS LÄN</t>
        </is>
      </c>
      <c r="E885" t="inlineStr">
        <is>
          <t>VÄXJÖ</t>
        </is>
      </c>
      <c r="G885" t="n">
        <v>5.9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26174-2022</t>
        </is>
      </c>
      <c r="B886" s="1" t="n">
        <v>44735</v>
      </c>
      <c r="C886" s="1" t="n">
        <v>45192</v>
      </c>
      <c r="D886" t="inlineStr">
        <is>
          <t>KRONOBERGS LÄN</t>
        </is>
      </c>
      <c r="E886" t="inlineStr">
        <is>
          <t>VÄXJÖ</t>
        </is>
      </c>
      <c r="G886" t="n">
        <v>6.4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26331-2022</t>
        </is>
      </c>
      <c r="B887" s="1" t="n">
        <v>44735</v>
      </c>
      <c r="C887" s="1" t="n">
        <v>45192</v>
      </c>
      <c r="D887" t="inlineStr">
        <is>
          <t>KRONOBERGS LÄN</t>
        </is>
      </c>
      <c r="E887" t="inlineStr">
        <is>
          <t>VÄXJÖ</t>
        </is>
      </c>
      <c r="G887" t="n">
        <v>7.7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27087-2022</t>
        </is>
      </c>
      <c r="B888" s="1" t="n">
        <v>44741</v>
      </c>
      <c r="C888" s="1" t="n">
        <v>45192</v>
      </c>
      <c r="D888" t="inlineStr">
        <is>
          <t>KRONOBERGS LÄN</t>
        </is>
      </c>
      <c r="E888" t="inlineStr">
        <is>
          <t>VÄXJÖ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27096-2022</t>
        </is>
      </c>
      <c r="B889" s="1" t="n">
        <v>44741</v>
      </c>
      <c r="C889" s="1" t="n">
        <v>45192</v>
      </c>
      <c r="D889" t="inlineStr">
        <is>
          <t>KRONOBERGS LÄN</t>
        </is>
      </c>
      <c r="E889" t="inlineStr">
        <is>
          <t>VÄXJÖ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27158-2022</t>
        </is>
      </c>
      <c r="B890" s="1" t="n">
        <v>44741</v>
      </c>
      <c r="C890" s="1" t="n">
        <v>45192</v>
      </c>
      <c r="D890" t="inlineStr">
        <is>
          <t>KRONOBERGS LÄN</t>
        </is>
      </c>
      <c r="E890" t="inlineStr">
        <is>
          <t>VÄXJÖ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27097-2022</t>
        </is>
      </c>
      <c r="B891" s="1" t="n">
        <v>44741</v>
      </c>
      <c r="C891" s="1" t="n">
        <v>45192</v>
      </c>
      <c r="D891" t="inlineStr">
        <is>
          <t>KRONOBERGS LÄN</t>
        </is>
      </c>
      <c r="E891" t="inlineStr">
        <is>
          <t>VÄXJÖ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27675-2022</t>
        </is>
      </c>
      <c r="B892" s="1" t="n">
        <v>44743</v>
      </c>
      <c r="C892" s="1" t="n">
        <v>45192</v>
      </c>
      <c r="D892" t="inlineStr">
        <is>
          <t>KRONOBERGS LÄN</t>
        </is>
      </c>
      <c r="E892" t="inlineStr">
        <is>
          <t>VÄXJÖ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28084-2022</t>
        </is>
      </c>
      <c r="B893" s="1" t="n">
        <v>44746</v>
      </c>
      <c r="C893" s="1" t="n">
        <v>45192</v>
      </c>
      <c r="D893" t="inlineStr">
        <is>
          <t>KRONOBERGS LÄN</t>
        </is>
      </c>
      <c r="E893" t="inlineStr">
        <is>
          <t>VÄXJÖ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28094-2022</t>
        </is>
      </c>
      <c r="B894" s="1" t="n">
        <v>44746</v>
      </c>
      <c r="C894" s="1" t="n">
        <v>45192</v>
      </c>
      <c r="D894" t="inlineStr">
        <is>
          <t>KRONOBERGS LÄN</t>
        </is>
      </c>
      <c r="E894" t="inlineStr">
        <is>
          <t>VÄXJÖ</t>
        </is>
      </c>
      <c r="G894" t="n">
        <v>8.800000000000001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28502-2022</t>
        </is>
      </c>
      <c r="B895" s="1" t="n">
        <v>44747</v>
      </c>
      <c r="C895" s="1" t="n">
        <v>45192</v>
      </c>
      <c r="D895" t="inlineStr">
        <is>
          <t>KRONOBERGS LÄN</t>
        </is>
      </c>
      <c r="E895" t="inlineStr">
        <is>
          <t>VÄXJÖ</t>
        </is>
      </c>
      <c r="F895" t="inlineStr">
        <is>
          <t>Övriga Aktiebolag</t>
        </is>
      </c>
      <c r="G895" t="n">
        <v>9.9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28801-2022</t>
        </is>
      </c>
      <c r="B896" s="1" t="n">
        <v>44749</v>
      </c>
      <c r="C896" s="1" t="n">
        <v>45192</v>
      </c>
      <c r="D896" t="inlineStr">
        <is>
          <t>KRONOBERGS LÄN</t>
        </is>
      </c>
      <c r="E896" t="inlineStr">
        <is>
          <t>VÄXJÖ</t>
        </is>
      </c>
      <c r="G896" t="n">
        <v>3.9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28957-2022</t>
        </is>
      </c>
      <c r="B897" s="1" t="n">
        <v>44749</v>
      </c>
      <c r="C897" s="1" t="n">
        <v>45192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28950-2022</t>
        </is>
      </c>
      <c r="B898" s="1" t="n">
        <v>44749</v>
      </c>
      <c r="C898" s="1" t="n">
        <v>45192</v>
      </c>
      <c r="D898" t="inlineStr">
        <is>
          <t>KRONOBERGS LÄN</t>
        </is>
      </c>
      <c r="E898" t="inlineStr">
        <is>
          <t>VÄXJÖ</t>
        </is>
      </c>
      <c r="F898" t="inlineStr">
        <is>
          <t>Sveaskog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28954-2022</t>
        </is>
      </c>
      <c r="B899" s="1" t="n">
        <v>44749</v>
      </c>
      <c r="C899" s="1" t="n">
        <v>45192</v>
      </c>
      <c r="D899" t="inlineStr">
        <is>
          <t>KRONOBERGS LÄN</t>
        </is>
      </c>
      <c r="E899" t="inlineStr">
        <is>
          <t>VÄXJÖ</t>
        </is>
      </c>
      <c r="F899" t="inlineStr">
        <is>
          <t>Sveaskog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29160-2022</t>
        </is>
      </c>
      <c r="B900" s="1" t="n">
        <v>44750</v>
      </c>
      <c r="C900" s="1" t="n">
        <v>45192</v>
      </c>
      <c r="D900" t="inlineStr">
        <is>
          <t>KRONOBERGS LÄN</t>
        </is>
      </c>
      <c r="E900" t="inlineStr">
        <is>
          <t>VÄXJÖ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30407-2022</t>
        </is>
      </c>
      <c r="B901" s="1" t="n">
        <v>44760</v>
      </c>
      <c r="C901" s="1" t="n">
        <v>45192</v>
      </c>
      <c r="D901" t="inlineStr">
        <is>
          <t>KRONOBERGS LÄN</t>
        </is>
      </c>
      <c r="E901" t="inlineStr">
        <is>
          <t>VÄXJÖ</t>
        </is>
      </c>
      <c r="F901" t="inlineStr">
        <is>
          <t>Kyrkan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30439-2022</t>
        </is>
      </c>
      <c r="B902" s="1" t="n">
        <v>44761</v>
      </c>
      <c r="C902" s="1" t="n">
        <v>45192</v>
      </c>
      <c r="D902" t="inlineStr">
        <is>
          <t>KRONOBERGS LÄN</t>
        </is>
      </c>
      <c r="E902" t="inlineStr">
        <is>
          <t>VÄXJÖ</t>
        </is>
      </c>
      <c r="F902" t="inlineStr">
        <is>
          <t>Kyrkan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30755-2022</t>
        </is>
      </c>
      <c r="B903" s="1" t="n">
        <v>44764</v>
      </c>
      <c r="C903" s="1" t="n">
        <v>45192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31119-2022</t>
        </is>
      </c>
      <c r="B904" s="1" t="n">
        <v>44769</v>
      </c>
      <c r="C904" s="1" t="n">
        <v>45192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3.3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31086-2022</t>
        </is>
      </c>
      <c r="B905" s="1" t="n">
        <v>44769</v>
      </c>
      <c r="C905" s="1" t="n">
        <v>45192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4.8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31730-2022</t>
        </is>
      </c>
      <c r="B906" s="1" t="n">
        <v>44776</v>
      </c>
      <c r="C906" s="1" t="n">
        <v>45192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32466-2022</t>
        </is>
      </c>
      <c r="B907" s="1" t="n">
        <v>44782</v>
      </c>
      <c r="C907" s="1" t="n">
        <v>45192</v>
      </c>
      <c r="D907" t="inlineStr">
        <is>
          <t>KRONOBERGS LÄN</t>
        </is>
      </c>
      <c r="E907" t="inlineStr">
        <is>
          <t>VÄXJÖ</t>
        </is>
      </c>
      <c r="F907" t="inlineStr">
        <is>
          <t>Kyrkan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34475-2022</t>
        </is>
      </c>
      <c r="B908" s="1" t="n">
        <v>44792</v>
      </c>
      <c r="C908" s="1" t="n">
        <v>45192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8.800000000000001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34854-2022</t>
        </is>
      </c>
      <c r="B909" s="1" t="n">
        <v>44796</v>
      </c>
      <c r="C909" s="1" t="n">
        <v>45192</v>
      </c>
      <c r="D909" t="inlineStr">
        <is>
          <t>KRONOBERGS LÄN</t>
        </is>
      </c>
      <c r="E909" t="inlineStr">
        <is>
          <t>VÄXJÖ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36030-2022</t>
        </is>
      </c>
      <c r="B910" s="1" t="n">
        <v>44802</v>
      </c>
      <c r="C910" s="1" t="n">
        <v>45192</v>
      </c>
      <c r="D910" t="inlineStr">
        <is>
          <t>KRONOBERGS LÄN</t>
        </is>
      </c>
      <c r="E910" t="inlineStr">
        <is>
          <t>VÄXJÖ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38395-2022</t>
        </is>
      </c>
      <c r="B911" s="1" t="n">
        <v>44812</v>
      </c>
      <c r="C911" s="1" t="n">
        <v>45192</v>
      </c>
      <c r="D911" t="inlineStr">
        <is>
          <t>KRONOBERGS LÄN</t>
        </is>
      </c>
      <c r="E911" t="inlineStr">
        <is>
          <t>VÄXJÖ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38390-2022</t>
        </is>
      </c>
      <c r="B912" s="1" t="n">
        <v>44812</v>
      </c>
      <c r="C912" s="1" t="n">
        <v>45192</v>
      </c>
      <c r="D912" t="inlineStr">
        <is>
          <t>KRONOBERGS LÄN</t>
        </is>
      </c>
      <c r="E912" t="inlineStr">
        <is>
          <t>VÄXJÖ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38397-2022</t>
        </is>
      </c>
      <c r="B913" s="1" t="n">
        <v>44812</v>
      </c>
      <c r="C913" s="1" t="n">
        <v>45192</v>
      </c>
      <c r="D913" t="inlineStr">
        <is>
          <t>KRONOBERGS LÄN</t>
        </is>
      </c>
      <c r="E913" t="inlineStr">
        <is>
          <t>VÄXJÖ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38691-2022</t>
        </is>
      </c>
      <c r="B914" s="1" t="n">
        <v>44814</v>
      </c>
      <c r="C914" s="1" t="n">
        <v>45192</v>
      </c>
      <c r="D914" t="inlineStr">
        <is>
          <t>KRONOBERGS LÄN</t>
        </is>
      </c>
      <c r="E914" t="inlineStr">
        <is>
          <t>VÄXJÖ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40697-2022</t>
        </is>
      </c>
      <c r="B915" s="1" t="n">
        <v>44820</v>
      </c>
      <c r="C915" s="1" t="n">
        <v>45192</v>
      </c>
      <c r="D915" t="inlineStr">
        <is>
          <t>KRONOBERGS LÄN</t>
        </is>
      </c>
      <c r="E915" t="inlineStr">
        <is>
          <t>VÄXJÖ</t>
        </is>
      </c>
      <c r="G915" t="n">
        <v>5.1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42361-2022</t>
        </is>
      </c>
      <c r="B916" s="1" t="n">
        <v>44831</v>
      </c>
      <c r="C916" s="1" t="n">
        <v>45192</v>
      </c>
      <c r="D916" t="inlineStr">
        <is>
          <t>KRONOBERGS LÄN</t>
        </is>
      </c>
      <c r="E916" t="inlineStr">
        <is>
          <t>VÄXJÖ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45651-2022</t>
        </is>
      </c>
      <c r="B917" s="1" t="n">
        <v>44845</v>
      </c>
      <c r="C917" s="1" t="n">
        <v>45192</v>
      </c>
      <c r="D917" t="inlineStr">
        <is>
          <t>KRONOBERGS LÄN</t>
        </is>
      </c>
      <c r="E917" t="inlineStr">
        <is>
          <t>VÄXJÖ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48236-2022</t>
        </is>
      </c>
      <c r="B918" s="1" t="n">
        <v>44858</v>
      </c>
      <c r="C918" s="1" t="n">
        <v>45192</v>
      </c>
      <c r="D918" t="inlineStr">
        <is>
          <t>KRONOBERGS LÄN</t>
        </is>
      </c>
      <c r="E918" t="inlineStr">
        <is>
          <t>VÄXJÖ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48268-2022</t>
        </is>
      </c>
      <c r="B919" s="1" t="n">
        <v>44858</v>
      </c>
      <c r="C919" s="1" t="n">
        <v>45192</v>
      </c>
      <c r="D919" t="inlineStr">
        <is>
          <t>KRONOBERGS LÄN</t>
        </is>
      </c>
      <c r="E919" t="inlineStr">
        <is>
          <t>VÄXJÖ</t>
        </is>
      </c>
      <c r="G919" t="n">
        <v>3.7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52823-2022</t>
        </is>
      </c>
      <c r="B920" s="1" t="n">
        <v>44872</v>
      </c>
      <c r="C920" s="1" t="n">
        <v>45192</v>
      </c>
      <c r="D920" t="inlineStr">
        <is>
          <t>KRONOBERGS LÄN</t>
        </is>
      </c>
      <c r="E920" t="inlineStr">
        <is>
          <t>VÄXJÖ</t>
        </is>
      </c>
      <c r="G920" t="n">
        <v>4.9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52833-2022</t>
        </is>
      </c>
      <c r="B921" s="1" t="n">
        <v>44872</v>
      </c>
      <c r="C921" s="1" t="n">
        <v>45192</v>
      </c>
      <c r="D921" t="inlineStr">
        <is>
          <t>KRONOBERGS LÄN</t>
        </is>
      </c>
      <c r="E921" t="inlineStr">
        <is>
          <t>VÄXJÖ</t>
        </is>
      </c>
      <c r="G921" t="n">
        <v>2.5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52519-2022</t>
        </is>
      </c>
      <c r="B922" s="1" t="n">
        <v>44874</v>
      </c>
      <c r="C922" s="1" t="n">
        <v>45192</v>
      </c>
      <c r="D922" t="inlineStr">
        <is>
          <t>KRONOBERGS LÄN</t>
        </is>
      </c>
      <c r="E922" t="inlineStr">
        <is>
          <t>VÄXJÖ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53685-2022</t>
        </is>
      </c>
      <c r="B923" s="1" t="n">
        <v>44880</v>
      </c>
      <c r="C923" s="1" t="n">
        <v>45192</v>
      </c>
      <c r="D923" t="inlineStr">
        <is>
          <t>KRONOBERGS LÄN</t>
        </is>
      </c>
      <c r="E923" t="inlineStr">
        <is>
          <t>VÄXJÖ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56864-2022</t>
        </is>
      </c>
      <c r="B924" s="1" t="n">
        <v>44894</v>
      </c>
      <c r="C924" s="1" t="n">
        <v>45192</v>
      </c>
      <c r="D924" t="inlineStr">
        <is>
          <t>KRONOBERGS LÄN</t>
        </is>
      </c>
      <c r="E924" t="inlineStr">
        <is>
          <t>VÄXJÖ</t>
        </is>
      </c>
      <c r="G924" t="n">
        <v>8.699999999999999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56952-2022</t>
        </is>
      </c>
      <c r="B925" s="1" t="n">
        <v>44894</v>
      </c>
      <c r="C925" s="1" t="n">
        <v>45192</v>
      </c>
      <c r="D925" t="inlineStr">
        <is>
          <t>KRONOBERGS LÄN</t>
        </is>
      </c>
      <c r="E925" t="inlineStr">
        <is>
          <t>VÄXJÖ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56788-2022</t>
        </is>
      </c>
      <c r="B926" s="1" t="n">
        <v>44894</v>
      </c>
      <c r="C926" s="1" t="n">
        <v>45192</v>
      </c>
      <c r="D926" t="inlineStr">
        <is>
          <t>KRONOBERGS LÄN</t>
        </is>
      </c>
      <c r="E926" t="inlineStr">
        <is>
          <t>VÄXJÖ</t>
        </is>
      </c>
      <c r="G926" t="n">
        <v>5.4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56821-2022</t>
        </is>
      </c>
      <c r="B927" s="1" t="n">
        <v>44894</v>
      </c>
      <c r="C927" s="1" t="n">
        <v>45192</v>
      </c>
      <c r="D927" t="inlineStr">
        <is>
          <t>KRONOBERGS LÄN</t>
        </is>
      </c>
      <c r="E927" t="inlineStr">
        <is>
          <t>VÄXJÖ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58475-2022</t>
        </is>
      </c>
      <c r="B928" s="1" t="n">
        <v>44894</v>
      </c>
      <c r="C928" s="1" t="n">
        <v>45192</v>
      </c>
      <c r="D928" t="inlineStr">
        <is>
          <t>KRONOBERGS LÄN</t>
        </is>
      </c>
      <c r="E928" t="inlineStr">
        <is>
          <t>VÄXJÖ</t>
        </is>
      </c>
      <c r="F928" t="inlineStr">
        <is>
          <t>Kyrkan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56863-2022</t>
        </is>
      </c>
      <c r="B929" s="1" t="n">
        <v>44894</v>
      </c>
      <c r="C929" s="1" t="n">
        <v>45192</v>
      </c>
      <c r="D929" t="inlineStr">
        <is>
          <t>KRONOBERGS LÄN</t>
        </is>
      </c>
      <c r="E929" t="inlineStr">
        <is>
          <t>VÄXJÖ</t>
        </is>
      </c>
      <c r="G929" t="n">
        <v>11.1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57443-2022</t>
        </is>
      </c>
      <c r="B930" s="1" t="n">
        <v>44896</v>
      </c>
      <c r="C930" s="1" t="n">
        <v>45192</v>
      </c>
      <c r="D930" t="inlineStr">
        <is>
          <t>KRONOBERGS LÄN</t>
        </is>
      </c>
      <c r="E930" t="inlineStr">
        <is>
          <t>VÄXJÖ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57374-2022</t>
        </is>
      </c>
      <c r="B931" s="1" t="n">
        <v>44896</v>
      </c>
      <c r="C931" s="1" t="n">
        <v>45192</v>
      </c>
      <c r="D931" t="inlineStr">
        <is>
          <t>KRONOBERGS LÄN</t>
        </is>
      </c>
      <c r="E931" t="inlineStr">
        <is>
          <t>VÄXJÖ</t>
        </is>
      </c>
      <c r="G931" t="n">
        <v>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57367-2022</t>
        </is>
      </c>
      <c r="B932" s="1" t="n">
        <v>44896</v>
      </c>
      <c r="C932" s="1" t="n">
        <v>45192</v>
      </c>
      <c r="D932" t="inlineStr">
        <is>
          <t>KRONOBERGS LÄN</t>
        </is>
      </c>
      <c r="E932" t="inlineStr">
        <is>
          <t>VÄXJÖ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57606-2022</t>
        </is>
      </c>
      <c r="B933" s="1" t="n">
        <v>44897</v>
      </c>
      <c r="C933" s="1" t="n">
        <v>45192</v>
      </c>
      <c r="D933" t="inlineStr">
        <is>
          <t>KRONOBERGS LÄN</t>
        </is>
      </c>
      <c r="E933" t="inlineStr">
        <is>
          <t>VÄXJÖ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59134-2022</t>
        </is>
      </c>
      <c r="B934" s="1" t="n">
        <v>44897</v>
      </c>
      <c r="C934" s="1" t="n">
        <v>45192</v>
      </c>
      <c r="D934" t="inlineStr">
        <is>
          <t>KRONOBERGS LÄN</t>
        </is>
      </c>
      <c r="E934" t="inlineStr">
        <is>
          <t>VÄXJÖ</t>
        </is>
      </c>
      <c r="F934" t="inlineStr">
        <is>
          <t>Kyrkan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60203-2022</t>
        </is>
      </c>
      <c r="B935" s="1" t="n">
        <v>44903</v>
      </c>
      <c r="C935" s="1" t="n">
        <v>45192</v>
      </c>
      <c r="D935" t="inlineStr">
        <is>
          <t>KRONOBERGS LÄN</t>
        </is>
      </c>
      <c r="E935" t="inlineStr">
        <is>
          <t>VÄXJÖ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60204-2022</t>
        </is>
      </c>
      <c r="B936" s="1" t="n">
        <v>44903</v>
      </c>
      <c r="C936" s="1" t="n">
        <v>45192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59867-2022</t>
        </is>
      </c>
      <c r="B937" s="1" t="n">
        <v>44908</v>
      </c>
      <c r="C937" s="1" t="n">
        <v>45192</v>
      </c>
      <c r="D937" t="inlineStr">
        <is>
          <t>KRONOBERGS LÄN</t>
        </is>
      </c>
      <c r="E937" t="inlineStr">
        <is>
          <t>VÄXJÖ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62157-2022</t>
        </is>
      </c>
      <c r="B938" s="1" t="n">
        <v>44915</v>
      </c>
      <c r="C938" s="1" t="n">
        <v>45192</v>
      </c>
      <c r="D938" t="inlineStr">
        <is>
          <t>KRONOBERGS LÄN</t>
        </is>
      </c>
      <c r="E938" t="inlineStr">
        <is>
          <t>VÄXJÖ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61354-2022</t>
        </is>
      </c>
      <c r="B939" s="1" t="n">
        <v>44915</v>
      </c>
      <c r="C939" s="1" t="n">
        <v>45192</v>
      </c>
      <c r="D939" t="inlineStr">
        <is>
          <t>KRONOBERGS LÄN</t>
        </is>
      </c>
      <c r="E939" t="inlineStr">
        <is>
          <t>VÄXJÖ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62191-2022</t>
        </is>
      </c>
      <c r="B940" s="1" t="n">
        <v>44922</v>
      </c>
      <c r="C940" s="1" t="n">
        <v>45192</v>
      </c>
      <c r="D940" t="inlineStr">
        <is>
          <t>KRONOBERGS LÄN</t>
        </is>
      </c>
      <c r="E940" t="inlineStr">
        <is>
          <t>VÄXJÖ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188-2023</t>
        </is>
      </c>
      <c r="B941" s="1" t="n">
        <v>44928</v>
      </c>
      <c r="C941" s="1" t="n">
        <v>45192</v>
      </c>
      <c r="D941" t="inlineStr">
        <is>
          <t>KRONOBERGS LÄN</t>
        </is>
      </c>
      <c r="E941" t="inlineStr">
        <is>
          <t>VÄXJÖ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1096-2023</t>
        </is>
      </c>
      <c r="B942" s="1" t="n">
        <v>44929</v>
      </c>
      <c r="C942" s="1" t="n">
        <v>45192</v>
      </c>
      <c r="D942" t="inlineStr">
        <is>
          <t>KRONOBERGS LÄN</t>
        </is>
      </c>
      <c r="E942" t="inlineStr">
        <is>
          <t>VÄXJÖ</t>
        </is>
      </c>
      <c r="F942" t="inlineStr">
        <is>
          <t>Kyrkan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814-2023</t>
        </is>
      </c>
      <c r="B943" s="1" t="n">
        <v>44931</v>
      </c>
      <c r="C943" s="1" t="n">
        <v>45192</v>
      </c>
      <c r="D943" t="inlineStr">
        <is>
          <t>KRONOBERGS LÄN</t>
        </is>
      </c>
      <c r="E943" t="inlineStr">
        <is>
          <t>VÄXJÖ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1581-2023</t>
        </is>
      </c>
      <c r="B944" s="1" t="n">
        <v>44937</v>
      </c>
      <c r="C944" s="1" t="n">
        <v>45192</v>
      </c>
      <c r="D944" t="inlineStr">
        <is>
          <t>KRONOBERGS LÄN</t>
        </is>
      </c>
      <c r="E944" t="inlineStr">
        <is>
          <t>VÄXJÖ</t>
        </is>
      </c>
      <c r="G944" t="n">
        <v>4.7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1813-2023</t>
        </is>
      </c>
      <c r="B945" s="1" t="n">
        <v>44938</v>
      </c>
      <c r="C945" s="1" t="n">
        <v>45192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2137-2023</t>
        </is>
      </c>
      <c r="B946" s="1" t="n">
        <v>44940</v>
      </c>
      <c r="C946" s="1" t="n">
        <v>45192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4.2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2606-2023</t>
        </is>
      </c>
      <c r="B947" s="1" t="n">
        <v>44942</v>
      </c>
      <c r="C947" s="1" t="n">
        <v>45192</v>
      </c>
      <c r="D947" t="inlineStr">
        <is>
          <t>KRONOBERGS LÄN</t>
        </is>
      </c>
      <c r="E947" t="inlineStr">
        <is>
          <t>VÄXJÖ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2619-2023</t>
        </is>
      </c>
      <c r="B948" s="1" t="n">
        <v>44942</v>
      </c>
      <c r="C948" s="1" t="n">
        <v>45192</v>
      </c>
      <c r="D948" t="inlineStr">
        <is>
          <t>KRONOBERGS LÄN</t>
        </is>
      </c>
      <c r="E948" t="inlineStr">
        <is>
          <t>VÄXJÖ</t>
        </is>
      </c>
      <c r="G948" t="n">
        <v>2.2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4239-2023</t>
        </is>
      </c>
      <c r="B949" s="1" t="n">
        <v>44951</v>
      </c>
      <c r="C949" s="1" t="n">
        <v>45192</v>
      </c>
      <c r="D949" t="inlineStr">
        <is>
          <t>KRONOBERGS LÄN</t>
        </is>
      </c>
      <c r="E949" t="inlineStr">
        <is>
          <t>VÄXJÖ</t>
        </is>
      </c>
      <c r="F949" t="inlineStr">
        <is>
          <t>Kyrkan</t>
        </is>
      </c>
      <c r="G949" t="n">
        <v>3.2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4657-2023</t>
        </is>
      </c>
      <c r="B950" s="1" t="n">
        <v>44952</v>
      </c>
      <c r="C950" s="1" t="n">
        <v>45192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statliga verk och myndigheter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5762-2023</t>
        </is>
      </c>
      <c r="B951" s="1" t="n">
        <v>44963</v>
      </c>
      <c r="C951" s="1" t="n">
        <v>45192</v>
      </c>
      <c r="D951" t="inlineStr">
        <is>
          <t>KRONOBERGS LÄN</t>
        </is>
      </c>
      <c r="E951" t="inlineStr">
        <is>
          <t>VÄXJÖ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5760-2023</t>
        </is>
      </c>
      <c r="B952" s="1" t="n">
        <v>44963</v>
      </c>
      <c r="C952" s="1" t="n">
        <v>45192</v>
      </c>
      <c r="D952" t="inlineStr">
        <is>
          <t>KRONOBERGS LÄN</t>
        </is>
      </c>
      <c r="E952" t="inlineStr">
        <is>
          <t>VÄXJÖ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5764-2023</t>
        </is>
      </c>
      <c r="B953" s="1" t="n">
        <v>44963</v>
      </c>
      <c r="C953" s="1" t="n">
        <v>45192</v>
      </c>
      <c r="D953" t="inlineStr">
        <is>
          <t>KRONOBERGS LÄN</t>
        </is>
      </c>
      <c r="E953" t="inlineStr">
        <is>
          <t>VÄXJÖ</t>
        </is>
      </c>
      <c r="G953" t="n">
        <v>3.2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5761-2023</t>
        </is>
      </c>
      <c r="B954" s="1" t="n">
        <v>44963</v>
      </c>
      <c r="C954" s="1" t="n">
        <v>45192</v>
      </c>
      <c r="D954" t="inlineStr">
        <is>
          <t>KRONOBERGS LÄN</t>
        </is>
      </c>
      <c r="E954" t="inlineStr">
        <is>
          <t>VÄXJÖ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6934-2023</t>
        </is>
      </c>
      <c r="B955" s="1" t="n">
        <v>44967</v>
      </c>
      <c r="C955" s="1" t="n">
        <v>45192</v>
      </c>
      <c r="D955" t="inlineStr">
        <is>
          <t>KRONOBERGS LÄN</t>
        </is>
      </c>
      <c r="E955" t="inlineStr">
        <is>
          <t>VÄXJÖ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7677-2023</t>
        </is>
      </c>
      <c r="B956" s="1" t="n">
        <v>44972</v>
      </c>
      <c r="C956" s="1" t="n">
        <v>45192</v>
      </c>
      <c r="D956" t="inlineStr">
        <is>
          <t>KRONOBERGS LÄN</t>
        </is>
      </c>
      <c r="E956" t="inlineStr">
        <is>
          <t>VÄXJÖ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8564-2023</t>
        </is>
      </c>
      <c r="B957" s="1" t="n">
        <v>44977</v>
      </c>
      <c r="C957" s="1" t="n">
        <v>45192</v>
      </c>
      <c r="D957" t="inlineStr">
        <is>
          <t>KRONOBERGS LÄN</t>
        </is>
      </c>
      <c r="E957" t="inlineStr">
        <is>
          <t>VÄXJÖ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9496-2023</t>
        </is>
      </c>
      <c r="B958" s="1" t="n">
        <v>44981</v>
      </c>
      <c r="C958" s="1" t="n">
        <v>45192</v>
      </c>
      <c r="D958" t="inlineStr">
        <is>
          <t>KRONOBERGS LÄN</t>
        </is>
      </c>
      <c r="E958" t="inlineStr">
        <is>
          <t>VÄXJÖ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9397-2023</t>
        </is>
      </c>
      <c r="B959" s="1" t="n">
        <v>44981</v>
      </c>
      <c r="C959" s="1" t="n">
        <v>45192</v>
      </c>
      <c r="D959" t="inlineStr">
        <is>
          <t>KRONOBERGS LÄN</t>
        </is>
      </c>
      <c r="E959" t="inlineStr">
        <is>
          <t>VÄXJÖ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10246-2023</t>
        </is>
      </c>
      <c r="B960" s="1" t="n">
        <v>44986</v>
      </c>
      <c r="C960" s="1" t="n">
        <v>45192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11079-2023</t>
        </is>
      </c>
      <c r="B961" s="1" t="n">
        <v>44986</v>
      </c>
      <c r="C961" s="1" t="n">
        <v>45192</v>
      </c>
      <c r="D961" t="inlineStr">
        <is>
          <t>KRONOBERGS LÄN</t>
        </is>
      </c>
      <c r="E961" t="inlineStr">
        <is>
          <t>VÄXJÖ</t>
        </is>
      </c>
      <c r="G961" t="n">
        <v>7.3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10955-2023</t>
        </is>
      </c>
      <c r="B962" s="1" t="n">
        <v>44991</v>
      </c>
      <c r="C962" s="1" t="n">
        <v>45192</v>
      </c>
      <c r="D962" t="inlineStr">
        <is>
          <t>KRONOBERGS LÄN</t>
        </is>
      </c>
      <c r="E962" t="inlineStr">
        <is>
          <t>VÄXJÖ</t>
        </is>
      </c>
      <c r="G962" t="n">
        <v>24.7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11271-2023</t>
        </is>
      </c>
      <c r="B963" s="1" t="n">
        <v>44992</v>
      </c>
      <c r="C963" s="1" t="n">
        <v>45192</v>
      </c>
      <c r="D963" t="inlineStr">
        <is>
          <t>KRONOBERGS LÄN</t>
        </is>
      </c>
      <c r="E963" t="inlineStr">
        <is>
          <t>VÄXJÖ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11868-2023</t>
        </is>
      </c>
      <c r="B964" s="1" t="n">
        <v>44993</v>
      </c>
      <c r="C964" s="1" t="n">
        <v>45192</v>
      </c>
      <c r="D964" t="inlineStr">
        <is>
          <t>KRONOBERGS LÄN</t>
        </is>
      </c>
      <c r="E964" t="inlineStr">
        <is>
          <t>VÄXJÖ</t>
        </is>
      </c>
      <c r="F964" t="inlineStr">
        <is>
          <t>Kyrkan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11894-2023</t>
        </is>
      </c>
      <c r="B965" s="1" t="n">
        <v>44993</v>
      </c>
      <c r="C965" s="1" t="n">
        <v>45192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12247-2023</t>
        </is>
      </c>
      <c r="B966" s="1" t="n">
        <v>44995</v>
      </c>
      <c r="C966" s="1" t="n">
        <v>45192</v>
      </c>
      <c r="D966" t="inlineStr">
        <is>
          <t>KRONOBERGS LÄN</t>
        </is>
      </c>
      <c r="E966" t="inlineStr">
        <is>
          <t>VÄXJÖ</t>
        </is>
      </c>
      <c r="F966" t="inlineStr">
        <is>
          <t>Kyrkan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12015-2023</t>
        </is>
      </c>
      <c r="B967" s="1" t="n">
        <v>44995</v>
      </c>
      <c r="C967" s="1" t="n">
        <v>45192</v>
      </c>
      <c r="D967" t="inlineStr">
        <is>
          <t>KRONOBERGS LÄN</t>
        </is>
      </c>
      <c r="E967" t="inlineStr">
        <is>
          <t>VÄXJÖ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12211-2023</t>
        </is>
      </c>
      <c r="B968" s="1" t="n">
        <v>44998</v>
      </c>
      <c r="C968" s="1" t="n">
        <v>45192</v>
      </c>
      <c r="D968" t="inlineStr">
        <is>
          <t>KRONOBERGS LÄN</t>
        </is>
      </c>
      <c r="E968" t="inlineStr">
        <is>
          <t>VÄXJÖ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12704-2023</t>
        </is>
      </c>
      <c r="B969" s="1" t="n">
        <v>45000</v>
      </c>
      <c r="C969" s="1" t="n">
        <v>45192</v>
      </c>
      <c r="D969" t="inlineStr">
        <is>
          <t>KRONOBERGS LÄN</t>
        </is>
      </c>
      <c r="E969" t="inlineStr">
        <is>
          <t>VÄXJÖ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13503-2023</t>
        </is>
      </c>
      <c r="B970" s="1" t="n">
        <v>45006</v>
      </c>
      <c r="C970" s="1" t="n">
        <v>45192</v>
      </c>
      <c r="D970" t="inlineStr">
        <is>
          <t>KRONOBERGS LÄN</t>
        </is>
      </c>
      <c r="E970" t="inlineStr">
        <is>
          <t>VÄXJÖ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14427-2023</t>
        </is>
      </c>
      <c r="B971" s="1" t="n">
        <v>45009</v>
      </c>
      <c r="C971" s="1" t="n">
        <v>45192</v>
      </c>
      <c r="D971" t="inlineStr">
        <is>
          <t>KRONOBERGS LÄN</t>
        </is>
      </c>
      <c r="E971" t="inlineStr">
        <is>
          <t>VÄXJÖ</t>
        </is>
      </c>
      <c r="F971" t="inlineStr">
        <is>
          <t>Kyrkan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14374-2023</t>
        </is>
      </c>
      <c r="B972" s="1" t="n">
        <v>45012</v>
      </c>
      <c r="C972" s="1" t="n">
        <v>45192</v>
      </c>
      <c r="D972" t="inlineStr">
        <is>
          <t>KRONOBERGS LÄN</t>
        </is>
      </c>
      <c r="E972" t="inlineStr">
        <is>
          <t>VÄXJÖ</t>
        </is>
      </c>
      <c r="G972" t="n">
        <v>6.4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14695-2023</t>
        </is>
      </c>
      <c r="B973" s="1" t="n">
        <v>45014</v>
      </c>
      <c r="C973" s="1" t="n">
        <v>45192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15377-2023</t>
        </is>
      </c>
      <c r="B974" s="1" t="n">
        <v>45019</v>
      </c>
      <c r="C974" s="1" t="n">
        <v>45192</v>
      </c>
      <c r="D974" t="inlineStr">
        <is>
          <t>KRONOBERGS LÄN</t>
        </is>
      </c>
      <c r="E974" t="inlineStr">
        <is>
          <t>VÄXJÖ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15580-2023</t>
        </is>
      </c>
      <c r="B975" s="1" t="n">
        <v>45020</v>
      </c>
      <c r="C975" s="1" t="n">
        <v>45192</v>
      </c>
      <c r="D975" t="inlineStr">
        <is>
          <t>KRONOBERGS LÄN</t>
        </is>
      </c>
      <c r="E975" t="inlineStr">
        <is>
          <t>VÄXJÖ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16094-2023</t>
        </is>
      </c>
      <c r="B976" s="1" t="n">
        <v>45027</v>
      </c>
      <c r="C976" s="1" t="n">
        <v>45192</v>
      </c>
      <c r="D976" t="inlineStr">
        <is>
          <t>KRONOBERGS LÄN</t>
        </is>
      </c>
      <c r="E976" t="inlineStr">
        <is>
          <t>VÄXJÖ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16198-2023</t>
        </is>
      </c>
      <c r="B977" s="1" t="n">
        <v>45028</v>
      </c>
      <c r="C977" s="1" t="n">
        <v>45192</v>
      </c>
      <c r="D977" t="inlineStr">
        <is>
          <t>KRONOBERGS LÄN</t>
        </is>
      </c>
      <c r="E977" t="inlineStr">
        <is>
          <t>VÄXJÖ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16200-2023</t>
        </is>
      </c>
      <c r="B978" s="1" t="n">
        <v>45028</v>
      </c>
      <c r="C978" s="1" t="n">
        <v>45192</v>
      </c>
      <c r="D978" t="inlineStr">
        <is>
          <t>KRONOBERGS LÄN</t>
        </is>
      </c>
      <c r="E978" t="inlineStr">
        <is>
          <t>VÄXJÖ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16590-2023</t>
        </is>
      </c>
      <c r="B979" s="1" t="n">
        <v>45030</v>
      </c>
      <c r="C979" s="1" t="n">
        <v>45192</v>
      </c>
      <c r="D979" t="inlineStr">
        <is>
          <t>KRONOBERGS LÄN</t>
        </is>
      </c>
      <c r="E979" t="inlineStr">
        <is>
          <t>VÄXJÖ</t>
        </is>
      </c>
      <c r="G979" t="n">
        <v>3.2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16584-2023</t>
        </is>
      </c>
      <c r="B980" s="1" t="n">
        <v>45030</v>
      </c>
      <c r="C980" s="1" t="n">
        <v>45192</v>
      </c>
      <c r="D980" t="inlineStr">
        <is>
          <t>KRONOBERGS LÄN</t>
        </is>
      </c>
      <c r="E980" t="inlineStr">
        <is>
          <t>VÄXJÖ</t>
        </is>
      </c>
      <c r="G980" t="n">
        <v>3.7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16990-2023</t>
        </is>
      </c>
      <c r="B981" s="1" t="n">
        <v>45033</v>
      </c>
      <c r="C981" s="1" t="n">
        <v>45192</v>
      </c>
      <c r="D981" t="inlineStr">
        <is>
          <t>KRONOBERGS LÄN</t>
        </is>
      </c>
      <c r="E981" t="inlineStr">
        <is>
          <t>VÄXJÖ</t>
        </is>
      </c>
      <c r="F981" t="inlineStr">
        <is>
          <t>Övriga Aktiebolag</t>
        </is>
      </c>
      <c r="G981" t="n">
        <v>3.6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17504-2023</t>
        </is>
      </c>
      <c r="B982" s="1" t="n">
        <v>45036</v>
      </c>
      <c r="C982" s="1" t="n">
        <v>45192</v>
      </c>
      <c r="D982" t="inlineStr">
        <is>
          <t>KRONOBERGS LÄN</t>
        </is>
      </c>
      <c r="E982" t="inlineStr">
        <is>
          <t>VÄXJÖ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17775-2023</t>
        </is>
      </c>
      <c r="B983" s="1" t="n">
        <v>45037</v>
      </c>
      <c r="C983" s="1" t="n">
        <v>45192</v>
      </c>
      <c r="D983" t="inlineStr">
        <is>
          <t>KRONOBERGS LÄN</t>
        </is>
      </c>
      <c r="E983" t="inlineStr">
        <is>
          <t>VÄXJÖ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19111-2023</t>
        </is>
      </c>
      <c r="B984" s="1" t="n">
        <v>45048</v>
      </c>
      <c r="C984" s="1" t="n">
        <v>45192</v>
      </c>
      <c r="D984" t="inlineStr">
        <is>
          <t>KRONOBERGS LÄN</t>
        </is>
      </c>
      <c r="E984" t="inlineStr">
        <is>
          <t>VÄXJÖ</t>
        </is>
      </c>
      <c r="G984" t="n">
        <v>2.4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19187-2023</t>
        </is>
      </c>
      <c r="B985" s="1" t="n">
        <v>45048</v>
      </c>
      <c r="C985" s="1" t="n">
        <v>45192</v>
      </c>
      <c r="D985" t="inlineStr">
        <is>
          <t>KRONOBERGS LÄN</t>
        </is>
      </c>
      <c r="E985" t="inlineStr">
        <is>
          <t>VÄXJÖ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20132-2023</t>
        </is>
      </c>
      <c r="B986" s="1" t="n">
        <v>45055</v>
      </c>
      <c r="C986" s="1" t="n">
        <v>45192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20478-2023</t>
        </is>
      </c>
      <c r="B987" s="1" t="n">
        <v>45057</v>
      </c>
      <c r="C987" s="1" t="n">
        <v>45192</v>
      </c>
      <c r="D987" t="inlineStr">
        <is>
          <t>KRONOBERGS LÄN</t>
        </is>
      </c>
      <c r="E987" t="inlineStr">
        <is>
          <t>VÄXJÖ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21227-2023</t>
        </is>
      </c>
      <c r="B988" s="1" t="n">
        <v>45058</v>
      </c>
      <c r="C988" s="1" t="n">
        <v>45192</v>
      </c>
      <c r="D988" t="inlineStr">
        <is>
          <t>KRONOBERGS LÄN</t>
        </is>
      </c>
      <c r="E988" t="inlineStr">
        <is>
          <t>VÄXJÖ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21231-2023</t>
        </is>
      </c>
      <c r="B989" s="1" t="n">
        <v>45058</v>
      </c>
      <c r="C989" s="1" t="n">
        <v>45192</v>
      </c>
      <c r="D989" t="inlineStr">
        <is>
          <t>KRONOBERGS LÄN</t>
        </is>
      </c>
      <c r="E989" t="inlineStr">
        <is>
          <t>VÄXJÖ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21023-2023</t>
        </is>
      </c>
      <c r="B990" s="1" t="n">
        <v>45061</v>
      </c>
      <c r="C990" s="1" t="n">
        <v>45192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21044-2023</t>
        </is>
      </c>
      <c r="B991" s="1" t="n">
        <v>45061</v>
      </c>
      <c r="C991" s="1" t="n">
        <v>45192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21046-2023</t>
        </is>
      </c>
      <c r="B992" s="1" t="n">
        <v>45061</v>
      </c>
      <c r="C992" s="1" t="n">
        <v>45192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21467-2023</t>
        </is>
      </c>
      <c r="B993" s="1" t="n">
        <v>45063</v>
      </c>
      <c r="C993" s="1" t="n">
        <v>45192</v>
      </c>
      <c r="D993" t="inlineStr">
        <is>
          <t>KRONOBERGS LÄN</t>
        </is>
      </c>
      <c r="E993" t="inlineStr">
        <is>
          <t>VÄXJÖ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21764-2023</t>
        </is>
      </c>
      <c r="B994" s="1" t="n">
        <v>45065</v>
      </c>
      <c r="C994" s="1" t="n">
        <v>45192</v>
      </c>
      <c r="D994" t="inlineStr">
        <is>
          <t>KRONOBERGS LÄN</t>
        </is>
      </c>
      <c r="E994" t="inlineStr">
        <is>
          <t>VÄXJÖ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21768-2023</t>
        </is>
      </c>
      <c r="B995" s="1" t="n">
        <v>45065</v>
      </c>
      <c r="C995" s="1" t="n">
        <v>45192</v>
      </c>
      <c r="D995" t="inlineStr">
        <is>
          <t>KRONOBERGS LÄN</t>
        </is>
      </c>
      <c r="E995" t="inlineStr">
        <is>
          <t>VÄXJÖ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22668-2023</t>
        </is>
      </c>
      <c r="B996" s="1" t="n">
        <v>45071</v>
      </c>
      <c r="C996" s="1" t="n">
        <v>45192</v>
      </c>
      <c r="D996" t="inlineStr">
        <is>
          <t>KRONOBERGS LÄN</t>
        </is>
      </c>
      <c r="E996" t="inlineStr">
        <is>
          <t>VÄXJÖ</t>
        </is>
      </c>
      <c r="F996" t="inlineStr">
        <is>
          <t>Övriga Aktiebolag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24019-2023</t>
        </is>
      </c>
      <c r="B997" s="1" t="n">
        <v>45078</v>
      </c>
      <c r="C997" s="1" t="n">
        <v>45192</v>
      </c>
      <c r="D997" t="inlineStr">
        <is>
          <t>KRONOBERGS LÄN</t>
        </is>
      </c>
      <c r="E997" t="inlineStr">
        <is>
          <t>VÄXJÖ</t>
        </is>
      </c>
      <c r="F997" t="inlineStr">
        <is>
          <t>Sveaskog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24683-2023</t>
        </is>
      </c>
      <c r="B998" s="1" t="n">
        <v>45084</v>
      </c>
      <c r="C998" s="1" t="n">
        <v>45192</v>
      </c>
      <c r="D998" t="inlineStr">
        <is>
          <t>KRONOBERGS LÄN</t>
        </is>
      </c>
      <c r="E998" t="inlineStr">
        <is>
          <t>VÄXJÖ</t>
        </is>
      </c>
      <c r="G998" t="n">
        <v>5.3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24684-2023</t>
        </is>
      </c>
      <c r="B999" s="1" t="n">
        <v>45084</v>
      </c>
      <c r="C999" s="1" t="n">
        <v>45192</v>
      </c>
      <c r="D999" t="inlineStr">
        <is>
          <t>KRONOBERGS LÄN</t>
        </is>
      </c>
      <c r="E999" t="inlineStr">
        <is>
          <t>VÄXJÖ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26980-2023</t>
        </is>
      </c>
      <c r="B1000" s="1" t="n">
        <v>45091</v>
      </c>
      <c r="C1000" s="1" t="n">
        <v>45192</v>
      </c>
      <c r="D1000" t="inlineStr">
        <is>
          <t>KRONOBERGS LÄN</t>
        </is>
      </c>
      <c r="E1000" t="inlineStr">
        <is>
          <t>VÄXJÖ</t>
        </is>
      </c>
      <c r="F1000" t="inlineStr">
        <is>
          <t>Kyrkan</t>
        </is>
      </c>
      <c r="G1000" t="n">
        <v>4.4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26982-2023</t>
        </is>
      </c>
      <c r="B1001" s="1" t="n">
        <v>45091</v>
      </c>
      <c r="C1001" s="1" t="n">
        <v>45192</v>
      </c>
      <c r="D1001" t="inlineStr">
        <is>
          <t>KRONOBERGS LÄN</t>
        </is>
      </c>
      <c r="E1001" t="inlineStr">
        <is>
          <t>VÄXJÖ</t>
        </is>
      </c>
      <c r="F1001" t="inlineStr">
        <is>
          <t>Kyrkan</t>
        </is>
      </c>
      <c r="G1001" t="n">
        <v>3.9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26063-2023</t>
        </is>
      </c>
      <c r="B1002" s="1" t="n">
        <v>45091</v>
      </c>
      <c r="C1002" s="1" t="n">
        <v>45192</v>
      </c>
      <c r="D1002" t="inlineStr">
        <is>
          <t>KRONOBERGS LÄN</t>
        </is>
      </c>
      <c r="E1002" t="inlineStr">
        <is>
          <t>VÄXJÖ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26981-2023</t>
        </is>
      </c>
      <c r="B1003" s="1" t="n">
        <v>45091</v>
      </c>
      <c r="C1003" s="1" t="n">
        <v>45192</v>
      </c>
      <c r="D1003" t="inlineStr">
        <is>
          <t>KRONOBERGS LÄN</t>
        </is>
      </c>
      <c r="E1003" t="inlineStr">
        <is>
          <t>VÄXJÖ</t>
        </is>
      </c>
      <c r="F1003" t="inlineStr">
        <is>
          <t>Kyrkan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27189-2023</t>
        </is>
      </c>
      <c r="B1004" s="1" t="n">
        <v>45092</v>
      </c>
      <c r="C1004" s="1" t="n">
        <v>45192</v>
      </c>
      <c r="D1004" t="inlineStr">
        <is>
          <t>KRONOBERGS LÄN</t>
        </is>
      </c>
      <c r="E1004" t="inlineStr">
        <is>
          <t>VÄXJÖ</t>
        </is>
      </c>
      <c r="G1004" t="n">
        <v>2.9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27191-2023</t>
        </is>
      </c>
      <c r="B1005" s="1" t="n">
        <v>45092</v>
      </c>
      <c r="C1005" s="1" t="n">
        <v>45192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29161-2023</t>
        </is>
      </c>
      <c r="B1006" s="1" t="n">
        <v>45097</v>
      </c>
      <c r="C1006" s="1" t="n">
        <v>45192</v>
      </c>
      <c r="D1006" t="inlineStr">
        <is>
          <t>KRONOBERGS LÄN</t>
        </is>
      </c>
      <c r="E1006" t="inlineStr">
        <is>
          <t>VÄXJÖ</t>
        </is>
      </c>
      <c r="F1006" t="inlineStr">
        <is>
          <t>Kyrkan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29165-2023</t>
        </is>
      </c>
      <c r="B1007" s="1" t="n">
        <v>45097</v>
      </c>
      <c r="C1007" s="1" t="n">
        <v>45192</v>
      </c>
      <c r="D1007" t="inlineStr">
        <is>
          <t>KRONOBERGS LÄN</t>
        </is>
      </c>
      <c r="E1007" t="inlineStr">
        <is>
          <t>VÄXJÖ</t>
        </is>
      </c>
      <c r="F1007" t="inlineStr">
        <is>
          <t>Kyrkan</t>
        </is>
      </c>
      <c r="G1007" t="n">
        <v>6.8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29269-2023</t>
        </is>
      </c>
      <c r="B1008" s="1" t="n">
        <v>45098</v>
      </c>
      <c r="C1008" s="1" t="n">
        <v>45192</v>
      </c>
      <c r="D1008" t="inlineStr">
        <is>
          <t>KRONOBERGS LÄN</t>
        </is>
      </c>
      <c r="E1008" t="inlineStr">
        <is>
          <t>VÄXJÖ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28567-2023</t>
        </is>
      </c>
      <c r="B1009" s="1" t="n">
        <v>45103</v>
      </c>
      <c r="C1009" s="1" t="n">
        <v>45192</v>
      </c>
      <c r="D1009" t="inlineStr">
        <is>
          <t>KRONOBERGS LÄN</t>
        </is>
      </c>
      <c r="E1009" t="inlineStr">
        <is>
          <t>VÄXJÖ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28571-2023</t>
        </is>
      </c>
      <c r="B1010" s="1" t="n">
        <v>45103</v>
      </c>
      <c r="C1010" s="1" t="n">
        <v>45192</v>
      </c>
      <c r="D1010" t="inlineStr">
        <is>
          <t>KRONOBERGS LÄN</t>
        </is>
      </c>
      <c r="E1010" t="inlineStr">
        <is>
          <t>VÄXJÖ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28565-2023</t>
        </is>
      </c>
      <c r="B1011" s="1" t="n">
        <v>45103</v>
      </c>
      <c r="C1011" s="1" t="n">
        <v>45192</v>
      </c>
      <c r="D1011" t="inlineStr">
        <is>
          <t>KRONOBERGS LÄN</t>
        </is>
      </c>
      <c r="E1011" t="inlineStr">
        <is>
          <t>VÄXJÖ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28568-2023</t>
        </is>
      </c>
      <c r="B1012" s="1" t="n">
        <v>45103</v>
      </c>
      <c r="C1012" s="1" t="n">
        <v>45192</v>
      </c>
      <c r="D1012" t="inlineStr">
        <is>
          <t>KRONOBERGS LÄN</t>
        </is>
      </c>
      <c r="E1012" t="inlineStr">
        <is>
          <t>VÄXJÖ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28570-2023</t>
        </is>
      </c>
      <c r="B1013" s="1" t="n">
        <v>45103</v>
      </c>
      <c r="C1013" s="1" t="n">
        <v>45192</v>
      </c>
      <c r="D1013" t="inlineStr">
        <is>
          <t>KRONOBERGS LÄN</t>
        </is>
      </c>
      <c r="E1013" t="inlineStr">
        <is>
          <t>VÄXJÖ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29984-2023</t>
        </is>
      </c>
      <c r="B1014" s="1" t="n">
        <v>45108</v>
      </c>
      <c r="C1014" s="1" t="n">
        <v>45192</v>
      </c>
      <c r="D1014" t="inlineStr">
        <is>
          <t>KRONOBERGS LÄN</t>
        </is>
      </c>
      <c r="E1014" t="inlineStr">
        <is>
          <t>VÄXJÖ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30436-2023</t>
        </is>
      </c>
      <c r="B1015" s="1" t="n">
        <v>45111</v>
      </c>
      <c r="C1015" s="1" t="n">
        <v>45192</v>
      </c>
      <c r="D1015" t="inlineStr">
        <is>
          <t>KRONOBERGS LÄN</t>
        </is>
      </c>
      <c r="E1015" t="inlineStr">
        <is>
          <t>VÄXJÖ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30680-2023</t>
        </is>
      </c>
      <c r="B1016" s="1" t="n">
        <v>45112</v>
      </c>
      <c r="C1016" s="1" t="n">
        <v>45192</v>
      </c>
      <c r="D1016" t="inlineStr">
        <is>
          <t>KRONOBERGS LÄN</t>
        </is>
      </c>
      <c r="E1016" t="inlineStr">
        <is>
          <t>VÄXJÖ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30789-2023</t>
        </is>
      </c>
      <c r="B1017" s="1" t="n">
        <v>45112</v>
      </c>
      <c r="C1017" s="1" t="n">
        <v>45192</v>
      </c>
      <c r="D1017" t="inlineStr">
        <is>
          <t>KRONOBERGS LÄN</t>
        </is>
      </c>
      <c r="E1017" t="inlineStr">
        <is>
          <t>VÄXJÖ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31126-2023</t>
        </is>
      </c>
      <c r="B1018" s="1" t="n">
        <v>45113</v>
      </c>
      <c r="C1018" s="1" t="n">
        <v>45192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31029-2023</t>
        </is>
      </c>
      <c r="B1019" s="1" t="n">
        <v>45113</v>
      </c>
      <c r="C1019" s="1" t="n">
        <v>45192</v>
      </c>
      <c r="D1019" t="inlineStr">
        <is>
          <t>KRONOBERGS LÄN</t>
        </is>
      </c>
      <c r="E1019" t="inlineStr">
        <is>
          <t>VÄXJÖ</t>
        </is>
      </c>
      <c r="G1019" t="n">
        <v>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31363-2023</t>
        </is>
      </c>
      <c r="B1020" s="1" t="n">
        <v>45114</v>
      </c>
      <c r="C1020" s="1" t="n">
        <v>45192</v>
      </c>
      <c r="D1020" t="inlineStr">
        <is>
          <t>KRONOBERGS LÄN</t>
        </is>
      </c>
      <c r="E1020" t="inlineStr">
        <is>
          <t>VÄXJÖ</t>
        </is>
      </c>
      <c r="G1020" t="n">
        <v>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31364-2023</t>
        </is>
      </c>
      <c r="B1021" s="1" t="n">
        <v>45114</v>
      </c>
      <c r="C1021" s="1" t="n">
        <v>45192</v>
      </c>
      <c r="D1021" t="inlineStr">
        <is>
          <t>KRONOBERGS LÄN</t>
        </is>
      </c>
      <c r="E1021" t="inlineStr">
        <is>
          <t>VÄXJÖ</t>
        </is>
      </c>
      <c r="G1021" t="n">
        <v>1.9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33538-2023</t>
        </is>
      </c>
      <c r="B1022" s="1" t="n">
        <v>45118</v>
      </c>
      <c r="C1022" s="1" t="n">
        <v>45192</v>
      </c>
      <c r="D1022" t="inlineStr">
        <is>
          <t>KRONOBERGS LÄN</t>
        </is>
      </c>
      <c r="E1022" t="inlineStr">
        <is>
          <t>VÄXJÖ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32487-2023</t>
        </is>
      </c>
      <c r="B1023" s="1" t="n">
        <v>45121</v>
      </c>
      <c r="C1023" s="1" t="n">
        <v>45192</v>
      </c>
      <c r="D1023" t="inlineStr">
        <is>
          <t>KRONOBERGS LÄN</t>
        </is>
      </c>
      <c r="E1023" t="inlineStr">
        <is>
          <t>VÄXJÖ</t>
        </is>
      </c>
      <c r="G1023" t="n">
        <v>0.4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32491-2023</t>
        </is>
      </c>
      <c r="B1024" s="1" t="n">
        <v>45121</v>
      </c>
      <c r="C1024" s="1" t="n">
        <v>45192</v>
      </c>
      <c r="D1024" t="inlineStr">
        <is>
          <t>KRONOBERGS LÄN</t>
        </is>
      </c>
      <c r="E1024" t="inlineStr">
        <is>
          <t>VÄXJÖ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32495-2023</t>
        </is>
      </c>
      <c r="B1025" s="1" t="n">
        <v>45121</v>
      </c>
      <c r="C1025" s="1" t="n">
        <v>45192</v>
      </c>
      <c r="D1025" t="inlineStr">
        <is>
          <t>KRONOBERGS LÄN</t>
        </is>
      </c>
      <c r="E1025" t="inlineStr">
        <is>
          <t>VÄXJÖ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32486-2023</t>
        </is>
      </c>
      <c r="B1026" s="1" t="n">
        <v>45121</v>
      </c>
      <c r="C1026" s="1" t="n">
        <v>45192</v>
      </c>
      <c r="D1026" t="inlineStr">
        <is>
          <t>KRONOBERGS LÄN</t>
        </is>
      </c>
      <c r="E1026" t="inlineStr">
        <is>
          <t>VÄXJÖ</t>
        </is>
      </c>
      <c r="G1026" t="n">
        <v>4.6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32490-2023</t>
        </is>
      </c>
      <c r="B1027" s="1" t="n">
        <v>45121</v>
      </c>
      <c r="C1027" s="1" t="n">
        <v>45192</v>
      </c>
      <c r="D1027" t="inlineStr">
        <is>
          <t>KRONOBERGS LÄN</t>
        </is>
      </c>
      <c r="E1027" t="inlineStr">
        <is>
          <t>VÄXJÖ</t>
        </is>
      </c>
      <c r="G1027" t="n">
        <v>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32500-2023</t>
        </is>
      </c>
      <c r="B1028" s="1" t="n">
        <v>45121</v>
      </c>
      <c r="C1028" s="1" t="n">
        <v>45192</v>
      </c>
      <c r="D1028" t="inlineStr">
        <is>
          <t>KRONOBERGS LÄN</t>
        </is>
      </c>
      <c r="E1028" t="inlineStr">
        <is>
          <t>VÄXJÖ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32485-2023</t>
        </is>
      </c>
      <c r="B1029" s="1" t="n">
        <v>45121</v>
      </c>
      <c r="C1029" s="1" t="n">
        <v>45192</v>
      </c>
      <c r="D1029" t="inlineStr">
        <is>
          <t>KRONOBERGS LÄN</t>
        </is>
      </c>
      <c r="E1029" t="inlineStr">
        <is>
          <t>VÄXJÖ</t>
        </is>
      </c>
      <c r="G1029" t="n">
        <v>3.5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32489-2023</t>
        </is>
      </c>
      <c r="B1030" s="1" t="n">
        <v>45121</v>
      </c>
      <c r="C1030" s="1" t="n">
        <v>45192</v>
      </c>
      <c r="D1030" t="inlineStr">
        <is>
          <t>KRONOBERGS LÄN</t>
        </is>
      </c>
      <c r="E1030" t="inlineStr">
        <is>
          <t>VÄXJÖ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32493-2023</t>
        </is>
      </c>
      <c r="B1031" s="1" t="n">
        <v>45121</v>
      </c>
      <c r="C1031" s="1" t="n">
        <v>45192</v>
      </c>
      <c r="D1031" t="inlineStr">
        <is>
          <t>KRONOBERGS LÄN</t>
        </is>
      </c>
      <c r="E1031" t="inlineStr">
        <is>
          <t>VÄXJÖ</t>
        </is>
      </c>
      <c r="G1031" t="n">
        <v>0.3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32498-2023</t>
        </is>
      </c>
      <c r="B1032" s="1" t="n">
        <v>45121</v>
      </c>
      <c r="C1032" s="1" t="n">
        <v>45192</v>
      </c>
      <c r="D1032" t="inlineStr">
        <is>
          <t>KRONOBERGS LÄN</t>
        </is>
      </c>
      <c r="E1032" t="inlineStr">
        <is>
          <t>VÄXJÖ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32504-2023</t>
        </is>
      </c>
      <c r="B1033" s="1" t="n">
        <v>45121</v>
      </c>
      <c r="C1033" s="1" t="n">
        <v>45192</v>
      </c>
      <c r="D1033" t="inlineStr">
        <is>
          <t>KRONOBERGS LÄN</t>
        </is>
      </c>
      <c r="E1033" t="inlineStr">
        <is>
          <t>VÄXJÖ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33808-2023</t>
        </is>
      </c>
      <c r="B1034" s="1" t="n">
        <v>45121</v>
      </c>
      <c r="C1034" s="1" t="n">
        <v>45192</v>
      </c>
      <c r="D1034" t="inlineStr">
        <is>
          <t>KRONOBERGS LÄN</t>
        </is>
      </c>
      <c r="E1034" t="inlineStr">
        <is>
          <t>VÄXJÖ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32488-2023</t>
        </is>
      </c>
      <c r="B1035" s="1" t="n">
        <v>45121</v>
      </c>
      <c r="C1035" s="1" t="n">
        <v>45192</v>
      </c>
      <c r="D1035" t="inlineStr">
        <is>
          <t>KRONOBERGS LÄN</t>
        </is>
      </c>
      <c r="E1035" t="inlineStr">
        <is>
          <t>VÄXJÖ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32492-2023</t>
        </is>
      </c>
      <c r="B1036" s="1" t="n">
        <v>45121</v>
      </c>
      <c r="C1036" s="1" t="n">
        <v>45192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32496-2023</t>
        </is>
      </c>
      <c r="B1037" s="1" t="n">
        <v>45121</v>
      </c>
      <c r="C1037" s="1" t="n">
        <v>45192</v>
      </c>
      <c r="D1037" t="inlineStr">
        <is>
          <t>KRONOBERGS LÄN</t>
        </is>
      </c>
      <c r="E1037" t="inlineStr">
        <is>
          <t>VÄXJÖ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32503-2023</t>
        </is>
      </c>
      <c r="B1038" s="1" t="n">
        <v>45121</v>
      </c>
      <c r="C1038" s="1" t="n">
        <v>45192</v>
      </c>
      <c r="D1038" t="inlineStr">
        <is>
          <t>KRONOBERGS LÄN</t>
        </is>
      </c>
      <c r="E1038" t="inlineStr">
        <is>
          <t>VÄXJÖ</t>
        </is>
      </c>
      <c r="G1038" t="n">
        <v>3.2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32834-2023</t>
        </is>
      </c>
      <c r="B1039" s="1" t="n">
        <v>45124</v>
      </c>
      <c r="C1039" s="1" t="n">
        <v>45192</v>
      </c>
      <c r="D1039" t="inlineStr">
        <is>
          <t>KRONOBERGS LÄN</t>
        </is>
      </c>
      <c r="E1039" t="inlineStr">
        <is>
          <t>VÄXJÖ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33208-2023</t>
        </is>
      </c>
      <c r="B1040" s="1" t="n">
        <v>45127</v>
      </c>
      <c r="C1040" s="1" t="n">
        <v>45192</v>
      </c>
      <c r="D1040" t="inlineStr">
        <is>
          <t>KRONOBERGS LÄN</t>
        </is>
      </c>
      <c r="E1040" t="inlineStr">
        <is>
          <t>VÄXJÖ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33217-2023</t>
        </is>
      </c>
      <c r="B1041" s="1" t="n">
        <v>45127</v>
      </c>
      <c r="C1041" s="1" t="n">
        <v>45192</v>
      </c>
      <c r="D1041" t="inlineStr">
        <is>
          <t>KRONOBERGS LÄN</t>
        </is>
      </c>
      <c r="E1041" t="inlineStr">
        <is>
          <t>VÄXJÖ</t>
        </is>
      </c>
      <c r="G1041" t="n">
        <v>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33223-2023</t>
        </is>
      </c>
      <c r="B1042" s="1" t="n">
        <v>45127</v>
      </c>
      <c r="C1042" s="1" t="n">
        <v>45192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33393-2023</t>
        </is>
      </c>
      <c r="B1043" s="1" t="n">
        <v>45128</v>
      </c>
      <c r="C1043" s="1" t="n">
        <v>45192</v>
      </c>
      <c r="D1043" t="inlineStr">
        <is>
          <t>KRONOBERGS LÄN</t>
        </is>
      </c>
      <c r="E1043" t="inlineStr">
        <is>
          <t>VÄXJÖ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33391-2023</t>
        </is>
      </c>
      <c r="B1044" s="1" t="n">
        <v>45128</v>
      </c>
      <c r="C1044" s="1" t="n">
        <v>45192</v>
      </c>
      <c r="D1044" t="inlineStr">
        <is>
          <t>KRONOBERGS LÄN</t>
        </is>
      </c>
      <c r="E1044" t="inlineStr">
        <is>
          <t>VÄXJÖ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34199-2023</t>
        </is>
      </c>
      <c r="B1045" s="1" t="n">
        <v>45138</v>
      </c>
      <c r="C1045" s="1" t="n">
        <v>45192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34250-2023</t>
        </is>
      </c>
      <c r="B1046" s="1" t="n">
        <v>45138</v>
      </c>
      <c r="C1046" s="1" t="n">
        <v>45192</v>
      </c>
      <c r="D1046" t="inlineStr">
        <is>
          <t>KRONOBERGS LÄN</t>
        </is>
      </c>
      <c r="E1046" t="inlineStr">
        <is>
          <t>VÄXJÖ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34454-2023</t>
        </is>
      </c>
      <c r="B1047" s="1" t="n">
        <v>45139</v>
      </c>
      <c r="C1047" s="1" t="n">
        <v>45192</v>
      </c>
      <c r="D1047" t="inlineStr">
        <is>
          <t>KRONOBERGS LÄN</t>
        </is>
      </c>
      <c r="E1047" t="inlineStr">
        <is>
          <t>VÄXJÖ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34713-2023</t>
        </is>
      </c>
      <c r="B1048" s="1" t="n">
        <v>45141</v>
      </c>
      <c r="C1048" s="1" t="n">
        <v>45192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35061-2023</t>
        </is>
      </c>
      <c r="B1049" s="1" t="n">
        <v>45145</v>
      </c>
      <c r="C1049" s="1" t="n">
        <v>45192</v>
      </c>
      <c r="D1049" t="inlineStr">
        <is>
          <t>KRONOBERGS LÄN</t>
        </is>
      </c>
      <c r="E1049" t="inlineStr">
        <is>
          <t>VÄXJÖ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36348-2023</t>
        </is>
      </c>
      <c r="B1050" s="1" t="n">
        <v>45149</v>
      </c>
      <c r="C1050" s="1" t="n">
        <v>45192</v>
      </c>
      <c r="D1050" t="inlineStr">
        <is>
          <t>KRONOBERGS LÄN</t>
        </is>
      </c>
      <c r="E1050" t="inlineStr">
        <is>
          <t>VÄXJÖ</t>
        </is>
      </c>
      <c r="F1050" t="inlineStr">
        <is>
          <t>Kyrkan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36774-2023</t>
        </is>
      </c>
      <c r="B1051" s="1" t="n">
        <v>45153</v>
      </c>
      <c r="C1051" s="1" t="n">
        <v>45192</v>
      </c>
      <c r="D1051" t="inlineStr">
        <is>
          <t>KRONOBERGS LÄN</t>
        </is>
      </c>
      <c r="E1051" t="inlineStr">
        <is>
          <t>VÄXJÖ</t>
        </is>
      </c>
      <c r="F1051" t="inlineStr">
        <is>
          <t>Kyrkan</t>
        </is>
      </c>
      <c r="G1051" t="n">
        <v>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38030-2023</t>
        </is>
      </c>
      <c r="B1052" s="1" t="n">
        <v>45160</v>
      </c>
      <c r="C1052" s="1" t="n">
        <v>45192</v>
      </c>
      <c r="D1052" t="inlineStr">
        <is>
          <t>KRONOBERGS LÄN</t>
        </is>
      </c>
      <c r="E1052" t="inlineStr">
        <is>
          <t>VÄXJÖ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38172-2023</t>
        </is>
      </c>
      <c r="B1053" s="1" t="n">
        <v>45161</v>
      </c>
      <c r="C1053" s="1" t="n">
        <v>45192</v>
      </c>
      <c r="D1053" t="inlineStr">
        <is>
          <t>KRONOBERGS LÄN</t>
        </is>
      </c>
      <c r="E1053" t="inlineStr">
        <is>
          <t>VÄXJÖ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42758-2023</t>
        </is>
      </c>
      <c r="B1054" s="1" t="n">
        <v>45181</v>
      </c>
      <c r="C1054" s="1" t="n">
        <v>45192</v>
      </c>
      <c r="D1054" t="inlineStr">
        <is>
          <t>KRONOBERGS LÄN</t>
        </is>
      </c>
      <c r="E1054" t="inlineStr">
        <is>
          <t>VÄXJÖ</t>
        </is>
      </c>
      <c r="G1054" t="n">
        <v>2.2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44810-2023</t>
        </is>
      </c>
      <c r="B1055" s="1" t="n">
        <v>45190</v>
      </c>
      <c r="C1055" s="1" t="n">
        <v>45192</v>
      </c>
      <c r="D1055" t="inlineStr">
        <is>
          <t>KRONOBERGS LÄN</t>
        </is>
      </c>
      <c r="E1055" t="inlineStr">
        <is>
          <t>VÄXJÖ</t>
        </is>
      </c>
      <c r="G1055" t="n">
        <v>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44923-2023</t>
        </is>
      </c>
      <c r="B1056" s="1" t="n">
        <v>45190</v>
      </c>
      <c r="C1056" s="1" t="n">
        <v>45192</v>
      </c>
      <c r="D1056" t="inlineStr">
        <is>
          <t>KRONOBERGS LÄN</t>
        </is>
      </c>
      <c r="E1056" t="inlineStr">
        <is>
          <t>VÄXJÖ</t>
        </is>
      </c>
      <c r="G1056" t="n">
        <v>2.3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44860-2023</t>
        </is>
      </c>
      <c r="B1057" s="1" t="n">
        <v>45190</v>
      </c>
      <c r="C1057" s="1" t="n">
        <v>45192</v>
      </c>
      <c r="D1057" t="inlineStr">
        <is>
          <t>KRONOBERGS LÄN</t>
        </is>
      </c>
      <c r="E1057" t="inlineStr">
        <is>
          <t>VÄXJÖ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45059-2023</t>
        </is>
      </c>
      <c r="B1058" s="1" t="n">
        <v>45191</v>
      </c>
      <c r="C1058" s="1" t="n">
        <v>45192</v>
      </c>
      <c r="D1058" t="inlineStr">
        <is>
          <t>KRONOBERGS LÄN</t>
        </is>
      </c>
      <c r="E1058" t="inlineStr">
        <is>
          <t>VÄXJÖ</t>
        </is>
      </c>
      <c r="G1058" t="n">
        <v>1.3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>
      <c r="A1059" t="inlineStr">
        <is>
          <t>A 45061-2023</t>
        </is>
      </c>
      <c r="B1059" s="1" t="n">
        <v>45191</v>
      </c>
      <c r="C1059" s="1" t="n">
        <v>45192</v>
      </c>
      <c r="D1059" t="inlineStr">
        <is>
          <t>KRONOBERGS LÄN</t>
        </is>
      </c>
      <c r="E1059" t="inlineStr">
        <is>
          <t>VÄXJÖ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2023-09-23T07:08:58Z</dcterms:created>
  <dcterms:modified xmlns:dcterms="http://purl.org/dc/terms/" xmlns:xsi="http://www.w3.org/2001/XMLSchema-instance" xsi:type="dcterms:W3CDTF">2023-09-23T07:08:58Z</dcterms:modified>
</cp:coreProperties>
</file>