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45188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45188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45188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45188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45188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45188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45188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45188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45188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45188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45188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45188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45188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45188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45188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10708-2019.xlsx", "A 10708-2019")</f>
        <v/>
      </c>
      <c r="T16">
        <f>HYPERLINK("https://klasma.github.io/Logging_VETLANDA/kartor/A 10708-2019.png", "A 10708-2019")</f>
        <v/>
      </c>
      <c r="V16">
        <f>HYPERLINK("https://klasma.github.io/Logging_VETLANDA/klagomål/A 10708-2019.docx", "A 10708-2019")</f>
        <v/>
      </c>
      <c r="W16">
        <f>HYPERLINK("https://klasma.github.io/Logging_VETLANDA/klagomålsmail/A 10708-2019.docx", "A 10708-2019")</f>
        <v/>
      </c>
      <c r="X16">
        <f>HYPERLINK("https://klasma.github.io/Logging_VETLANDA/tillsyn/A 10708-2019.docx", "A 10708-2019")</f>
        <v/>
      </c>
      <c r="Y16">
        <f>HYPERLINK("https://klasma.github.io/Logging_VETLANDA/tillsynsmail/A 10708-2019.docx", "A 10708-2019")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45188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47248-2019.xlsx", "A 47248-2019")</f>
        <v/>
      </c>
      <c r="T17">
        <f>HYPERLINK("https://klasma.github.io/Logging_VETLANDA/kartor/A 47248-2019.png", "A 47248-2019")</f>
        <v/>
      </c>
      <c r="U17">
        <f>HYPERLINK("https://klasma.github.io/Logging_VETLANDA/knärot/A 47248-2019.png", "A 47248-2019")</f>
        <v/>
      </c>
      <c r="V17">
        <f>HYPERLINK("https://klasma.github.io/Logging_VETLANDA/klagomål/A 47248-2019.docx", "A 47248-2019")</f>
        <v/>
      </c>
      <c r="W17">
        <f>HYPERLINK("https://klasma.github.io/Logging_VETLANDA/klagomålsmail/A 47248-2019.docx", "A 47248-2019")</f>
        <v/>
      </c>
      <c r="X17">
        <f>HYPERLINK("https://klasma.github.io/Logging_VETLANDA/tillsyn/A 47248-2019.docx", "A 47248-2019")</f>
        <v/>
      </c>
      <c r="Y17">
        <f>HYPERLINK("https://klasma.github.io/Logging_VETLANDA/tillsynsmail/A 47248-2019.docx", "A 47248-2019")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45188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47975-2019.xlsx", "A 47975-2019")</f>
        <v/>
      </c>
      <c r="T18">
        <f>HYPERLINK("https://klasma.github.io/Logging_VETLANDA/kartor/A 47975-2019.png", "A 47975-2019")</f>
        <v/>
      </c>
      <c r="V18">
        <f>HYPERLINK("https://klasma.github.io/Logging_VETLANDA/klagomål/A 47975-2019.docx", "A 47975-2019")</f>
        <v/>
      </c>
      <c r="W18">
        <f>HYPERLINK("https://klasma.github.io/Logging_VETLANDA/klagomålsmail/A 47975-2019.docx", "A 47975-2019")</f>
        <v/>
      </c>
      <c r="X18">
        <f>HYPERLINK("https://klasma.github.io/Logging_VETLANDA/tillsyn/A 47975-2019.docx", "A 47975-2019")</f>
        <v/>
      </c>
      <c r="Y18">
        <f>HYPERLINK("https://klasma.github.io/Logging_VETLANDA/tillsynsmail/A 47975-2019.docx", "A 47975-2019")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45188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29942-2020.xlsx", "A 29942-2020")</f>
        <v/>
      </c>
      <c r="T19">
        <f>HYPERLINK("https://klasma.github.io/Logging_VETLANDA/kartor/A 29942-2020.png", "A 29942-2020")</f>
        <v/>
      </c>
      <c r="U19">
        <f>HYPERLINK("https://klasma.github.io/Logging_VETLANDA/knärot/A 29942-2020.png", "A 29942-2020")</f>
        <v/>
      </c>
      <c r="V19">
        <f>HYPERLINK("https://klasma.github.io/Logging_VETLANDA/klagomål/A 29942-2020.docx", "A 29942-2020")</f>
        <v/>
      </c>
      <c r="W19">
        <f>HYPERLINK("https://klasma.github.io/Logging_VETLANDA/klagomålsmail/A 29942-2020.docx", "A 29942-2020")</f>
        <v/>
      </c>
      <c r="X19">
        <f>HYPERLINK("https://klasma.github.io/Logging_VETLANDA/tillsyn/A 29942-2020.docx", "A 29942-2020")</f>
        <v/>
      </c>
      <c r="Y19">
        <f>HYPERLINK("https://klasma.github.io/Logging_VETLANDA/tillsynsmail/A 29942-2020.docx", "A 29942-2020")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45188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33152-2021.xlsx", "A 33152-2021")</f>
        <v/>
      </c>
      <c r="T20">
        <f>HYPERLINK("https://klasma.github.io/Logging_VETLANDA/kartor/A 33152-2021.png", "A 33152-2021")</f>
        <v/>
      </c>
      <c r="V20">
        <f>HYPERLINK("https://klasma.github.io/Logging_VETLANDA/klagomål/A 33152-2021.docx", "A 33152-2021")</f>
        <v/>
      </c>
      <c r="W20">
        <f>HYPERLINK("https://klasma.github.io/Logging_VETLANDA/klagomålsmail/A 33152-2021.docx", "A 33152-2021")</f>
        <v/>
      </c>
      <c r="X20">
        <f>HYPERLINK("https://klasma.github.io/Logging_VETLANDA/tillsyn/A 33152-2021.docx", "A 33152-2021")</f>
        <v/>
      </c>
      <c r="Y20">
        <f>HYPERLINK("https://klasma.github.io/Logging_VETLANDA/tillsynsmail/A 33152-2021.docx", "A 33152-2021")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45188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64029-2021.xlsx", "A 64029-2021")</f>
        <v/>
      </c>
      <c r="T21">
        <f>HYPERLINK("https://klasma.github.io/Logging_VETLANDA/kartor/A 64029-2021.png", "A 64029-2021")</f>
        <v/>
      </c>
      <c r="U21">
        <f>HYPERLINK("https://klasma.github.io/Logging_VETLANDA/knärot/A 64029-2021.png", "A 64029-2021")</f>
        <v/>
      </c>
      <c r="V21">
        <f>HYPERLINK("https://klasma.github.io/Logging_VETLANDA/klagomål/A 64029-2021.docx", "A 64029-2021")</f>
        <v/>
      </c>
      <c r="W21">
        <f>HYPERLINK("https://klasma.github.io/Logging_VETLANDA/klagomålsmail/A 64029-2021.docx", "A 64029-2021")</f>
        <v/>
      </c>
      <c r="X21">
        <f>HYPERLINK("https://klasma.github.io/Logging_VETLANDA/tillsyn/A 64029-2021.docx", "A 64029-2021")</f>
        <v/>
      </c>
      <c r="Y21">
        <f>HYPERLINK("https://klasma.github.io/Logging_VETLANDA/tillsynsmail/A 64029-2021.docx", "A 64029-2021")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45188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72401-2021.xlsx", "A 72401-2021")</f>
        <v/>
      </c>
      <c r="T22">
        <f>HYPERLINK("https://klasma.github.io/Logging_VETLANDA/kartor/A 72401-2021.png", "A 72401-2021")</f>
        <v/>
      </c>
      <c r="V22">
        <f>HYPERLINK("https://klasma.github.io/Logging_VETLANDA/klagomål/A 72401-2021.docx", "A 72401-2021")</f>
        <v/>
      </c>
      <c r="W22">
        <f>HYPERLINK("https://klasma.github.io/Logging_VETLANDA/klagomålsmail/A 72401-2021.docx", "A 72401-2021")</f>
        <v/>
      </c>
      <c r="X22">
        <f>HYPERLINK("https://klasma.github.io/Logging_VETLANDA/tillsyn/A 72401-2021.docx", "A 72401-2021")</f>
        <v/>
      </c>
      <c r="Y22">
        <f>HYPERLINK("https://klasma.github.io/Logging_VETLANDA/tillsynsmail/A 72401-2021.docx", "A 72401-2021")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45188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39819-2022.xlsx", "A 39819-2022")</f>
        <v/>
      </c>
      <c r="T23">
        <f>HYPERLINK("https://klasma.github.io/Logging_VETLANDA/kartor/A 39819-2022.png", "A 39819-2022")</f>
        <v/>
      </c>
      <c r="V23">
        <f>HYPERLINK("https://klasma.github.io/Logging_VETLANDA/klagomål/A 39819-2022.docx", "A 39819-2022")</f>
        <v/>
      </c>
      <c r="W23">
        <f>HYPERLINK("https://klasma.github.io/Logging_VETLANDA/klagomålsmail/A 39819-2022.docx", "A 39819-2022")</f>
        <v/>
      </c>
      <c r="X23">
        <f>HYPERLINK("https://klasma.github.io/Logging_VETLANDA/tillsyn/A 39819-2022.docx", "A 39819-2022")</f>
        <v/>
      </c>
      <c r="Y23">
        <f>HYPERLINK("https://klasma.github.io/Logging_VETLANDA/tillsynsmail/A 39819-2022.docx", "A 39819-2022")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45188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55943-2022.xlsx", "A 55943-2022")</f>
        <v/>
      </c>
      <c r="T24">
        <f>HYPERLINK("https://klasma.github.io/Logging_VETLANDA/kartor/A 55943-2022.png", "A 55943-2022")</f>
        <v/>
      </c>
      <c r="U24">
        <f>HYPERLINK("https://klasma.github.io/Logging_VETLANDA/knärot/A 55943-2022.png", "A 55943-2022")</f>
        <v/>
      </c>
      <c r="V24">
        <f>HYPERLINK("https://klasma.github.io/Logging_VETLANDA/klagomål/A 55943-2022.docx", "A 55943-2022")</f>
        <v/>
      </c>
      <c r="W24">
        <f>HYPERLINK("https://klasma.github.io/Logging_VETLANDA/klagomålsmail/A 55943-2022.docx", "A 55943-2022")</f>
        <v/>
      </c>
      <c r="X24">
        <f>HYPERLINK("https://klasma.github.io/Logging_VETLANDA/tillsyn/A 55943-2022.docx", "A 55943-2022")</f>
        <v/>
      </c>
      <c r="Y24">
        <f>HYPERLINK("https://klasma.github.io/Logging_VETLANDA/tillsynsmail/A 55943-2022.docx", "A 55943-2022")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45188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58768-2022.xlsx", "A 58768-2022")</f>
        <v/>
      </c>
      <c r="T25">
        <f>HYPERLINK("https://klasma.github.io/Logging_VETLANDA/kartor/A 58768-2022.png", "A 58768-2022")</f>
        <v/>
      </c>
      <c r="V25">
        <f>HYPERLINK("https://klasma.github.io/Logging_VETLANDA/klagomål/A 58768-2022.docx", "A 58768-2022")</f>
        <v/>
      </c>
      <c r="W25">
        <f>HYPERLINK("https://klasma.github.io/Logging_VETLANDA/klagomålsmail/A 58768-2022.docx", "A 58768-2022")</f>
        <v/>
      </c>
      <c r="X25">
        <f>HYPERLINK("https://klasma.github.io/Logging_VETLANDA/tillsyn/A 58768-2022.docx", "A 58768-2022")</f>
        <v/>
      </c>
      <c r="Y25">
        <f>HYPERLINK("https://klasma.github.io/Logging_VETLANDA/tillsynsmail/A 58768-2022.docx", "A 58768-2022")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45188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38266-2018.xlsx", "A 38266-2018")</f>
        <v/>
      </c>
      <c r="T26">
        <f>HYPERLINK("https://klasma.github.io/Logging_VETLANDA/kartor/A 38266-2018.png", "A 38266-2018")</f>
        <v/>
      </c>
      <c r="V26">
        <f>HYPERLINK("https://klasma.github.io/Logging_VETLANDA/klagomål/A 38266-2018.docx", "A 38266-2018")</f>
        <v/>
      </c>
      <c r="W26">
        <f>HYPERLINK("https://klasma.github.io/Logging_VETLANDA/klagomålsmail/A 38266-2018.docx", "A 38266-2018")</f>
        <v/>
      </c>
      <c r="X26">
        <f>HYPERLINK("https://klasma.github.io/Logging_VETLANDA/tillsyn/A 38266-2018.docx", "A 38266-2018")</f>
        <v/>
      </c>
      <c r="Y26">
        <f>HYPERLINK("https://klasma.github.io/Logging_VETLANDA/tillsynsmail/A 38266-2018.docx", "A 38266-2018")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45188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12025-2019.xlsx", "A 12025-2019")</f>
        <v/>
      </c>
      <c r="T27">
        <f>HYPERLINK("https://klasma.github.io/Logging_VETLANDA/kartor/A 12025-2019.png", "A 12025-2019")</f>
        <v/>
      </c>
      <c r="V27">
        <f>HYPERLINK("https://klasma.github.io/Logging_VETLANDA/klagomål/A 12025-2019.docx", "A 12025-2019")</f>
        <v/>
      </c>
      <c r="W27">
        <f>HYPERLINK("https://klasma.github.io/Logging_VETLANDA/klagomålsmail/A 12025-2019.docx", "A 12025-2019")</f>
        <v/>
      </c>
      <c r="X27">
        <f>HYPERLINK("https://klasma.github.io/Logging_VETLANDA/tillsyn/A 12025-2019.docx", "A 12025-2019")</f>
        <v/>
      </c>
      <c r="Y27">
        <f>HYPERLINK("https://klasma.github.io/Logging_VETLANDA/tillsynsmail/A 12025-2019.docx", "A 12025-2019")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45188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18024-2019.xlsx", "A 18024-2019")</f>
        <v/>
      </c>
      <c r="T28">
        <f>HYPERLINK("https://klasma.github.io/Logging_VETLANDA/kartor/A 18024-2019.png", "A 18024-2019")</f>
        <v/>
      </c>
      <c r="V28">
        <f>HYPERLINK("https://klasma.github.io/Logging_VETLANDA/klagomål/A 18024-2019.docx", "A 18024-2019")</f>
        <v/>
      </c>
      <c r="W28">
        <f>HYPERLINK("https://klasma.github.io/Logging_VETLANDA/klagomålsmail/A 18024-2019.docx", "A 18024-2019")</f>
        <v/>
      </c>
      <c r="X28">
        <f>HYPERLINK("https://klasma.github.io/Logging_VETLANDA/tillsyn/A 18024-2019.docx", "A 18024-2019")</f>
        <v/>
      </c>
      <c r="Y28">
        <f>HYPERLINK("https://klasma.github.io/Logging_VETLANDA/tillsynsmail/A 18024-2019.docx", "A 18024-2019")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45188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32503-2019.xlsx", "A 32503-2019")</f>
        <v/>
      </c>
      <c r="T29">
        <f>HYPERLINK("https://klasma.github.io/Logging_VETLANDA/kartor/A 32503-2019.png", "A 32503-2019")</f>
        <v/>
      </c>
      <c r="V29">
        <f>HYPERLINK("https://klasma.github.io/Logging_VETLANDA/klagomål/A 32503-2019.docx", "A 32503-2019")</f>
        <v/>
      </c>
      <c r="W29">
        <f>HYPERLINK("https://klasma.github.io/Logging_VETLANDA/klagomålsmail/A 32503-2019.docx", "A 32503-2019")</f>
        <v/>
      </c>
      <c r="X29">
        <f>HYPERLINK("https://klasma.github.io/Logging_VETLANDA/tillsyn/A 32503-2019.docx", "A 32503-2019")</f>
        <v/>
      </c>
      <c r="Y29">
        <f>HYPERLINK("https://klasma.github.io/Logging_VETLANDA/tillsynsmail/A 32503-2019.docx", "A 32503-2019")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45188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45348-2019.xlsx", "A 45348-2019")</f>
        <v/>
      </c>
      <c r="T30">
        <f>HYPERLINK("https://klasma.github.io/Logging_VETLANDA/kartor/A 45348-2019.png", "A 45348-2019")</f>
        <v/>
      </c>
      <c r="V30">
        <f>HYPERLINK("https://klasma.github.io/Logging_VETLANDA/klagomål/A 45348-2019.docx", "A 45348-2019")</f>
        <v/>
      </c>
      <c r="W30">
        <f>HYPERLINK("https://klasma.github.io/Logging_VETLANDA/klagomålsmail/A 45348-2019.docx", "A 45348-2019")</f>
        <v/>
      </c>
      <c r="X30">
        <f>HYPERLINK("https://klasma.github.io/Logging_VETLANDA/tillsyn/A 45348-2019.docx", "A 45348-2019")</f>
        <v/>
      </c>
      <c r="Y30">
        <f>HYPERLINK("https://klasma.github.io/Logging_VETLANDA/tillsynsmail/A 45348-2019.docx", "A 45348-2019")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45188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16952-2020.xlsx", "A 16952-2020")</f>
        <v/>
      </c>
      <c r="T31">
        <f>HYPERLINK("https://klasma.github.io/Logging_VETLANDA/kartor/A 16952-2020.png", "A 16952-2020")</f>
        <v/>
      </c>
      <c r="V31">
        <f>HYPERLINK("https://klasma.github.io/Logging_VETLANDA/klagomål/A 16952-2020.docx", "A 16952-2020")</f>
        <v/>
      </c>
      <c r="W31">
        <f>HYPERLINK("https://klasma.github.io/Logging_VETLANDA/klagomålsmail/A 16952-2020.docx", "A 16952-2020")</f>
        <v/>
      </c>
      <c r="X31">
        <f>HYPERLINK("https://klasma.github.io/Logging_VETLANDA/tillsyn/A 16952-2020.docx", "A 16952-2020")</f>
        <v/>
      </c>
      <c r="Y31">
        <f>HYPERLINK("https://klasma.github.io/Logging_VETLANDA/tillsynsmail/A 16952-2020.docx", "A 16952-2020")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45188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29939-2020.xlsx", "A 29939-2020")</f>
        <v/>
      </c>
      <c r="T32">
        <f>HYPERLINK("https://klasma.github.io/Logging_VETLANDA/kartor/A 29939-2020.png", "A 29939-2020")</f>
        <v/>
      </c>
      <c r="V32">
        <f>HYPERLINK("https://klasma.github.io/Logging_VETLANDA/klagomål/A 29939-2020.docx", "A 29939-2020")</f>
        <v/>
      </c>
      <c r="W32">
        <f>HYPERLINK("https://klasma.github.io/Logging_VETLANDA/klagomålsmail/A 29939-2020.docx", "A 29939-2020")</f>
        <v/>
      </c>
      <c r="X32">
        <f>HYPERLINK("https://klasma.github.io/Logging_VETLANDA/tillsyn/A 29939-2020.docx", "A 29939-2020")</f>
        <v/>
      </c>
      <c r="Y32">
        <f>HYPERLINK("https://klasma.github.io/Logging_VETLANDA/tillsynsmail/A 29939-2020.docx", "A 29939-2020")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45188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36233-2020.xlsx", "A 36233-2020")</f>
        <v/>
      </c>
      <c r="T33">
        <f>HYPERLINK("https://klasma.github.io/Logging_VETLANDA/kartor/A 36233-2020.png", "A 36233-2020")</f>
        <v/>
      </c>
      <c r="V33">
        <f>HYPERLINK("https://klasma.github.io/Logging_VETLANDA/klagomål/A 36233-2020.docx", "A 36233-2020")</f>
        <v/>
      </c>
      <c r="W33">
        <f>HYPERLINK("https://klasma.github.io/Logging_VETLANDA/klagomålsmail/A 36233-2020.docx", "A 36233-2020")</f>
        <v/>
      </c>
      <c r="X33">
        <f>HYPERLINK("https://klasma.github.io/Logging_VETLANDA/tillsyn/A 36233-2020.docx", "A 36233-2020")</f>
        <v/>
      </c>
      <c r="Y33">
        <f>HYPERLINK("https://klasma.github.io/Logging_VETLANDA/tillsynsmail/A 36233-2020.docx", "A 36233-2020")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45188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882-2021.xlsx", "A 882-2021")</f>
        <v/>
      </c>
      <c r="T34">
        <f>HYPERLINK("https://klasma.github.io/Logging_VETLANDA/kartor/A 882-2021.png", "A 882-2021")</f>
        <v/>
      </c>
      <c r="V34">
        <f>HYPERLINK("https://klasma.github.io/Logging_VETLANDA/klagomål/A 882-2021.docx", "A 882-2021")</f>
        <v/>
      </c>
      <c r="W34">
        <f>HYPERLINK("https://klasma.github.io/Logging_VETLANDA/klagomålsmail/A 882-2021.docx", "A 882-2021")</f>
        <v/>
      </c>
      <c r="X34">
        <f>HYPERLINK("https://klasma.github.io/Logging_VETLANDA/tillsyn/A 882-2021.docx", "A 882-2021")</f>
        <v/>
      </c>
      <c r="Y34">
        <f>HYPERLINK("https://klasma.github.io/Logging_VETLANDA/tillsynsmail/A 882-2021.docx", "A 882-2021")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45188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10009-2021.xlsx", "A 10009-2021")</f>
        <v/>
      </c>
      <c r="T35">
        <f>HYPERLINK("https://klasma.github.io/Logging_VETLANDA/kartor/A 10009-2021.png", "A 10009-2021")</f>
        <v/>
      </c>
      <c r="V35">
        <f>HYPERLINK("https://klasma.github.io/Logging_VETLANDA/klagomål/A 10009-2021.docx", "A 10009-2021")</f>
        <v/>
      </c>
      <c r="W35">
        <f>HYPERLINK("https://klasma.github.io/Logging_VETLANDA/klagomålsmail/A 10009-2021.docx", "A 10009-2021")</f>
        <v/>
      </c>
      <c r="X35">
        <f>HYPERLINK("https://klasma.github.io/Logging_VETLANDA/tillsyn/A 10009-2021.docx", "A 10009-2021")</f>
        <v/>
      </c>
      <c r="Y35">
        <f>HYPERLINK("https://klasma.github.io/Logging_VETLANDA/tillsynsmail/A 10009-2021.docx", "A 10009-2021")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45188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45507-2021.xlsx", "A 45507-2021")</f>
        <v/>
      </c>
      <c r="T36">
        <f>HYPERLINK("https://klasma.github.io/Logging_VETLANDA/kartor/A 45507-2021.png", "A 45507-2021")</f>
        <v/>
      </c>
      <c r="V36">
        <f>HYPERLINK("https://klasma.github.io/Logging_VETLANDA/klagomål/A 45507-2021.docx", "A 45507-2021")</f>
        <v/>
      </c>
      <c r="W36">
        <f>HYPERLINK("https://klasma.github.io/Logging_VETLANDA/klagomålsmail/A 45507-2021.docx", "A 45507-2021")</f>
        <v/>
      </c>
      <c r="X36">
        <f>HYPERLINK("https://klasma.github.io/Logging_VETLANDA/tillsyn/A 45507-2021.docx", "A 45507-2021")</f>
        <v/>
      </c>
      <c r="Y36">
        <f>HYPERLINK("https://klasma.github.io/Logging_VETLANDA/tillsynsmail/A 45507-2021.docx", "A 45507-2021")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45188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73375-2021.xlsx", "A 73375-2021")</f>
        <v/>
      </c>
      <c r="T37">
        <f>HYPERLINK("https://klasma.github.io/Logging_VETLANDA/kartor/A 73375-2021.png", "A 73375-2021")</f>
        <v/>
      </c>
      <c r="V37">
        <f>HYPERLINK("https://klasma.github.io/Logging_VETLANDA/klagomål/A 73375-2021.docx", "A 73375-2021")</f>
        <v/>
      </c>
      <c r="W37">
        <f>HYPERLINK("https://klasma.github.io/Logging_VETLANDA/klagomålsmail/A 73375-2021.docx", "A 73375-2021")</f>
        <v/>
      </c>
      <c r="X37">
        <f>HYPERLINK("https://klasma.github.io/Logging_VETLANDA/tillsyn/A 73375-2021.docx", "A 73375-2021")</f>
        <v/>
      </c>
      <c r="Y37">
        <f>HYPERLINK("https://klasma.github.io/Logging_VETLANDA/tillsynsmail/A 73375-2021.docx", "A 73375-2021")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45188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7078-2022.xlsx", "A 7078-2022")</f>
        <v/>
      </c>
      <c r="T38">
        <f>HYPERLINK("https://klasma.github.io/Logging_VETLANDA/kartor/A 7078-2022.png", "A 7078-2022")</f>
        <v/>
      </c>
      <c r="V38">
        <f>HYPERLINK("https://klasma.github.io/Logging_VETLANDA/klagomål/A 7078-2022.docx", "A 7078-2022")</f>
        <v/>
      </c>
      <c r="W38">
        <f>HYPERLINK("https://klasma.github.io/Logging_VETLANDA/klagomålsmail/A 7078-2022.docx", "A 7078-2022")</f>
        <v/>
      </c>
      <c r="X38">
        <f>HYPERLINK("https://klasma.github.io/Logging_VETLANDA/tillsyn/A 7078-2022.docx", "A 7078-2022")</f>
        <v/>
      </c>
      <c r="Y38">
        <f>HYPERLINK("https://klasma.github.io/Logging_VETLANDA/tillsynsmail/A 7078-2022.docx", "A 7078-2022")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45188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17256-2023.xlsx", "A 17256-2023")</f>
        <v/>
      </c>
      <c r="T39">
        <f>HYPERLINK("https://klasma.github.io/Logging_VETLANDA/kartor/A 17256-2023.png", "A 17256-2023")</f>
        <v/>
      </c>
      <c r="V39">
        <f>HYPERLINK("https://klasma.github.io/Logging_VETLANDA/klagomål/A 17256-2023.docx", "A 17256-2023")</f>
        <v/>
      </c>
      <c r="W39">
        <f>HYPERLINK("https://klasma.github.io/Logging_VETLANDA/klagomålsmail/A 17256-2023.docx", "A 17256-2023")</f>
        <v/>
      </c>
      <c r="X39">
        <f>HYPERLINK("https://klasma.github.io/Logging_VETLANDA/tillsyn/A 17256-2023.docx", "A 17256-2023")</f>
        <v/>
      </c>
      <c r="Y39">
        <f>HYPERLINK("https://klasma.github.io/Logging_VETLANDA/tillsynsmail/A 17256-2023.docx", "A 17256-2023")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45188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19201-2023.xlsx", "A 19201-2023")</f>
        <v/>
      </c>
      <c r="T40">
        <f>HYPERLINK("https://klasma.github.io/Logging_VETLANDA/kartor/A 19201-2023.png", "A 19201-2023")</f>
        <v/>
      </c>
      <c r="V40">
        <f>HYPERLINK("https://klasma.github.io/Logging_VETLANDA/klagomål/A 19201-2023.docx", "A 19201-2023")</f>
        <v/>
      </c>
      <c r="W40">
        <f>HYPERLINK("https://klasma.github.io/Logging_VETLANDA/klagomålsmail/A 19201-2023.docx", "A 19201-2023")</f>
        <v/>
      </c>
      <c r="X40">
        <f>HYPERLINK("https://klasma.github.io/Logging_VETLANDA/tillsyn/A 19201-2023.docx", "A 19201-2023")</f>
        <v/>
      </c>
      <c r="Y40">
        <f>HYPERLINK("https://klasma.github.io/Logging_VETLANDA/tillsynsmail/A 19201-2023.docx", "A 19201-2023")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45188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34244-2018.xlsx", "A 34244-2018")</f>
        <v/>
      </c>
      <c r="T41">
        <f>HYPERLINK("https://klasma.github.io/Logging_VETLANDA/kartor/A 34244-2018.png", "A 34244-2018")</f>
        <v/>
      </c>
      <c r="V41">
        <f>HYPERLINK("https://klasma.github.io/Logging_VETLANDA/klagomål/A 34244-2018.docx", "A 34244-2018")</f>
        <v/>
      </c>
      <c r="W41">
        <f>HYPERLINK("https://klasma.github.io/Logging_VETLANDA/klagomålsmail/A 34244-2018.docx", "A 34244-2018")</f>
        <v/>
      </c>
      <c r="X41">
        <f>HYPERLINK("https://klasma.github.io/Logging_VETLANDA/tillsyn/A 34244-2018.docx", "A 34244-2018")</f>
        <v/>
      </c>
      <c r="Y41">
        <f>HYPERLINK("https://klasma.github.io/Logging_VETLANDA/tillsynsmail/A 34244-2018.docx", "A 34244-2018")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45188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36024-2018.xlsx", "A 36024-2018")</f>
        <v/>
      </c>
      <c r="T42">
        <f>HYPERLINK("https://klasma.github.io/Logging_VETLANDA/kartor/A 36024-2018.png", "A 36024-2018")</f>
        <v/>
      </c>
      <c r="V42">
        <f>HYPERLINK("https://klasma.github.io/Logging_VETLANDA/klagomål/A 36024-2018.docx", "A 36024-2018")</f>
        <v/>
      </c>
      <c r="W42">
        <f>HYPERLINK("https://klasma.github.io/Logging_VETLANDA/klagomålsmail/A 36024-2018.docx", "A 36024-2018")</f>
        <v/>
      </c>
      <c r="X42">
        <f>HYPERLINK("https://klasma.github.io/Logging_VETLANDA/tillsyn/A 36024-2018.docx", "A 36024-2018")</f>
        <v/>
      </c>
      <c r="Y42">
        <f>HYPERLINK("https://klasma.github.io/Logging_VETLANDA/tillsynsmail/A 36024-2018.docx", "A 36024-2018")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45188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36077-2018.xlsx", "A 36077-2018")</f>
        <v/>
      </c>
      <c r="T43">
        <f>HYPERLINK("https://klasma.github.io/Logging_VETLANDA/kartor/A 36077-2018.png", "A 36077-2018")</f>
        <v/>
      </c>
      <c r="U43">
        <f>HYPERLINK("https://klasma.github.io/Logging_VETLANDA/knärot/A 36077-2018.png", "A 36077-2018")</f>
        <v/>
      </c>
      <c r="V43">
        <f>HYPERLINK("https://klasma.github.io/Logging_VETLANDA/klagomål/A 36077-2018.docx", "A 36077-2018")</f>
        <v/>
      </c>
      <c r="W43">
        <f>HYPERLINK("https://klasma.github.io/Logging_VETLANDA/klagomålsmail/A 36077-2018.docx", "A 36077-2018")</f>
        <v/>
      </c>
      <c r="X43">
        <f>HYPERLINK("https://klasma.github.io/Logging_VETLANDA/tillsyn/A 36077-2018.docx", "A 36077-2018")</f>
        <v/>
      </c>
      <c r="Y43">
        <f>HYPERLINK("https://klasma.github.io/Logging_VETLANDA/tillsynsmail/A 36077-2018.docx", "A 36077-2018")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45188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39566-2018.xlsx", "A 39566-2018")</f>
        <v/>
      </c>
      <c r="T44">
        <f>HYPERLINK("https://klasma.github.io/Logging_VETLANDA/kartor/A 39566-2018.png", "A 39566-2018")</f>
        <v/>
      </c>
      <c r="V44">
        <f>HYPERLINK("https://klasma.github.io/Logging_VETLANDA/klagomål/A 39566-2018.docx", "A 39566-2018")</f>
        <v/>
      </c>
      <c r="W44">
        <f>HYPERLINK("https://klasma.github.io/Logging_VETLANDA/klagomålsmail/A 39566-2018.docx", "A 39566-2018")</f>
        <v/>
      </c>
      <c r="X44">
        <f>HYPERLINK("https://klasma.github.io/Logging_VETLANDA/tillsyn/A 39566-2018.docx", "A 39566-2018")</f>
        <v/>
      </c>
      <c r="Y44">
        <f>HYPERLINK("https://klasma.github.io/Logging_VETLANDA/tillsynsmail/A 39566-2018.docx", "A 39566-2018")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45188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54407-2018.xlsx", "A 54407-2018")</f>
        <v/>
      </c>
      <c r="T45">
        <f>HYPERLINK("https://klasma.github.io/Logging_VETLANDA/kartor/A 54407-2018.png", "A 54407-2018")</f>
        <v/>
      </c>
      <c r="V45">
        <f>HYPERLINK("https://klasma.github.io/Logging_VETLANDA/klagomål/A 54407-2018.docx", "A 54407-2018")</f>
        <v/>
      </c>
      <c r="W45">
        <f>HYPERLINK("https://klasma.github.io/Logging_VETLANDA/klagomålsmail/A 54407-2018.docx", "A 54407-2018")</f>
        <v/>
      </c>
      <c r="X45">
        <f>HYPERLINK("https://klasma.github.io/Logging_VETLANDA/tillsyn/A 54407-2018.docx", "A 54407-2018")</f>
        <v/>
      </c>
      <c r="Y45">
        <f>HYPERLINK("https://klasma.github.io/Logging_VETLANDA/tillsynsmail/A 54407-2018.docx", "A 54407-2018")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45188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58545-2018.xlsx", "A 58545-2018")</f>
        <v/>
      </c>
      <c r="T46">
        <f>HYPERLINK("https://klasma.github.io/Logging_VETLANDA/kartor/A 58545-2018.png", "A 58545-2018")</f>
        <v/>
      </c>
      <c r="V46">
        <f>HYPERLINK("https://klasma.github.io/Logging_VETLANDA/klagomål/A 58545-2018.docx", "A 58545-2018")</f>
        <v/>
      </c>
      <c r="W46">
        <f>HYPERLINK("https://klasma.github.io/Logging_VETLANDA/klagomålsmail/A 58545-2018.docx", "A 58545-2018")</f>
        <v/>
      </c>
      <c r="X46">
        <f>HYPERLINK("https://klasma.github.io/Logging_VETLANDA/tillsyn/A 58545-2018.docx", "A 58545-2018")</f>
        <v/>
      </c>
      <c r="Y46">
        <f>HYPERLINK("https://klasma.github.io/Logging_VETLANDA/tillsynsmail/A 58545-2018.docx", "A 58545-2018")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45188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60040-2018.xlsx", "A 60040-2018")</f>
        <v/>
      </c>
      <c r="T47">
        <f>HYPERLINK("https://klasma.github.io/Logging_VETLANDA/kartor/A 60040-2018.png", "A 60040-2018")</f>
        <v/>
      </c>
      <c r="U47">
        <f>HYPERLINK("https://klasma.github.io/Logging_VETLANDA/knärot/A 60040-2018.png", "A 60040-2018")</f>
        <v/>
      </c>
      <c r="V47">
        <f>HYPERLINK("https://klasma.github.io/Logging_VETLANDA/klagomål/A 60040-2018.docx", "A 60040-2018")</f>
        <v/>
      </c>
      <c r="W47">
        <f>HYPERLINK("https://klasma.github.io/Logging_VETLANDA/klagomålsmail/A 60040-2018.docx", "A 60040-2018")</f>
        <v/>
      </c>
      <c r="X47">
        <f>HYPERLINK("https://klasma.github.io/Logging_VETLANDA/tillsyn/A 60040-2018.docx", "A 60040-2018")</f>
        <v/>
      </c>
      <c r="Y47">
        <f>HYPERLINK("https://klasma.github.io/Logging_VETLANDA/tillsynsmail/A 60040-2018.docx", "A 60040-2018")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45188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65631-2018.xlsx", "A 65631-2018")</f>
        <v/>
      </c>
      <c r="T48">
        <f>HYPERLINK("https://klasma.github.io/Logging_VETLANDA/kartor/A 65631-2018.png", "A 65631-2018")</f>
        <v/>
      </c>
      <c r="V48">
        <f>HYPERLINK("https://klasma.github.io/Logging_VETLANDA/klagomål/A 65631-2018.docx", "A 65631-2018")</f>
        <v/>
      </c>
      <c r="W48">
        <f>HYPERLINK("https://klasma.github.io/Logging_VETLANDA/klagomålsmail/A 65631-2018.docx", "A 65631-2018")</f>
        <v/>
      </c>
      <c r="X48">
        <f>HYPERLINK("https://klasma.github.io/Logging_VETLANDA/tillsyn/A 65631-2018.docx", "A 65631-2018")</f>
        <v/>
      </c>
      <c r="Y48">
        <f>HYPERLINK("https://klasma.github.io/Logging_VETLANDA/tillsynsmail/A 65631-2018.docx", "A 65631-2018")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45188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71791-2018.xlsx", "A 71791-2018")</f>
        <v/>
      </c>
      <c r="T49">
        <f>HYPERLINK("https://klasma.github.io/Logging_VETLANDA/kartor/A 71791-2018.png", "A 71791-2018")</f>
        <v/>
      </c>
      <c r="V49">
        <f>HYPERLINK("https://klasma.github.io/Logging_VETLANDA/klagomål/A 71791-2018.docx", "A 71791-2018")</f>
        <v/>
      </c>
      <c r="W49">
        <f>HYPERLINK("https://klasma.github.io/Logging_VETLANDA/klagomålsmail/A 71791-2018.docx", "A 71791-2018")</f>
        <v/>
      </c>
      <c r="X49">
        <f>HYPERLINK("https://klasma.github.io/Logging_VETLANDA/tillsyn/A 71791-2018.docx", "A 71791-2018")</f>
        <v/>
      </c>
      <c r="Y49">
        <f>HYPERLINK("https://klasma.github.io/Logging_VETLANDA/tillsynsmail/A 71791-2018.docx", "A 71791-2018")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45188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5571-2019.xlsx", "A 5571-2019")</f>
        <v/>
      </c>
      <c r="T50">
        <f>HYPERLINK("https://klasma.github.io/Logging_VETLANDA/kartor/A 5571-2019.png", "A 5571-2019")</f>
        <v/>
      </c>
      <c r="V50">
        <f>HYPERLINK("https://klasma.github.io/Logging_VETLANDA/klagomål/A 5571-2019.docx", "A 5571-2019")</f>
        <v/>
      </c>
      <c r="W50">
        <f>HYPERLINK("https://klasma.github.io/Logging_VETLANDA/klagomålsmail/A 5571-2019.docx", "A 5571-2019")</f>
        <v/>
      </c>
      <c r="X50">
        <f>HYPERLINK("https://klasma.github.io/Logging_VETLANDA/tillsyn/A 5571-2019.docx", "A 5571-2019")</f>
        <v/>
      </c>
      <c r="Y50">
        <f>HYPERLINK("https://klasma.github.io/Logging_VETLANDA/tillsynsmail/A 5571-2019.docx", "A 5571-2019")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45188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11495-2019.xlsx", "A 11495-2019")</f>
        <v/>
      </c>
      <c r="T51">
        <f>HYPERLINK("https://klasma.github.io/Logging_VETLANDA/kartor/A 11495-2019.png", "A 11495-2019")</f>
        <v/>
      </c>
      <c r="V51">
        <f>HYPERLINK("https://klasma.github.io/Logging_VETLANDA/klagomål/A 11495-2019.docx", "A 11495-2019")</f>
        <v/>
      </c>
      <c r="W51">
        <f>HYPERLINK("https://klasma.github.io/Logging_VETLANDA/klagomålsmail/A 11495-2019.docx", "A 11495-2019")</f>
        <v/>
      </c>
      <c r="X51">
        <f>HYPERLINK("https://klasma.github.io/Logging_VETLANDA/tillsyn/A 11495-2019.docx", "A 11495-2019")</f>
        <v/>
      </c>
      <c r="Y51">
        <f>HYPERLINK("https://klasma.github.io/Logging_VETLANDA/tillsynsmail/A 11495-2019.docx", "A 11495-2019")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45188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12981-2019.xlsx", "A 12981-2019")</f>
        <v/>
      </c>
      <c r="T52">
        <f>HYPERLINK("https://klasma.github.io/Logging_VETLANDA/kartor/A 12981-2019.png", "A 12981-2019")</f>
        <v/>
      </c>
      <c r="V52">
        <f>HYPERLINK("https://klasma.github.io/Logging_VETLANDA/klagomål/A 12981-2019.docx", "A 12981-2019")</f>
        <v/>
      </c>
      <c r="W52">
        <f>HYPERLINK("https://klasma.github.io/Logging_VETLANDA/klagomålsmail/A 12981-2019.docx", "A 12981-2019")</f>
        <v/>
      </c>
      <c r="X52">
        <f>HYPERLINK("https://klasma.github.io/Logging_VETLANDA/tillsyn/A 12981-2019.docx", "A 12981-2019")</f>
        <v/>
      </c>
      <c r="Y52">
        <f>HYPERLINK("https://klasma.github.io/Logging_VETLANDA/tillsynsmail/A 12981-2019.docx", "A 12981-2019")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45188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20306-2019.xlsx", "A 20306-2019")</f>
        <v/>
      </c>
      <c r="T53">
        <f>HYPERLINK("https://klasma.github.io/Logging_VETLANDA/kartor/A 20306-2019.png", "A 20306-2019")</f>
        <v/>
      </c>
      <c r="V53">
        <f>HYPERLINK("https://klasma.github.io/Logging_VETLANDA/klagomål/A 20306-2019.docx", "A 20306-2019")</f>
        <v/>
      </c>
      <c r="W53">
        <f>HYPERLINK("https://klasma.github.io/Logging_VETLANDA/klagomålsmail/A 20306-2019.docx", "A 20306-2019")</f>
        <v/>
      </c>
      <c r="X53">
        <f>HYPERLINK("https://klasma.github.io/Logging_VETLANDA/tillsyn/A 20306-2019.docx", "A 20306-2019")</f>
        <v/>
      </c>
      <c r="Y53">
        <f>HYPERLINK("https://klasma.github.io/Logging_VETLANDA/tillsynsmail/A 20306-2019.docx", "A 20306-2019")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45188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20308-2019.xlsx", "A 20308-2019")</f>
        <v/>
      </c>
      <c r="T54">
        <f>HYPERLINK("https://klasma.github.io/Logging_VETLANDA/kartor/A 20308-2019.png", "A 20308-2019")</f>
        <v/>
      </c>
      <c r="U54">
        <f>HYPERLINK("https://klasma.github.io/Logging_VETLANDA/knärot/A 20308-2019.png", "A 20308-2019")</f>
        <v/>
      </c>
      <c r="V54">
        <f>HYPERLINK("https://klasma.github.io/Logging_VETLANDA/klagomål/A 20308-2019.docx", "A 20308-2019")</f>
        <v/>
      </c>
      <c r="W54">
        <f>HYPERLINK("https://klasma.github.io/Logging_VETLANDA/klagomålsmail/A 20308-2019.docx", "A 20308-2019")</f>
        <v/>
      </c>
      <c r="X54">
        <f>HYPERLINK("https://klasma.github.io/Logging_VETLANDA/tillsyn/A 20308-2019.docx", "A 20308-2019")</f>
        <v/>
      </c>
      <c r="Y54">
        <f>HYPERLINK("https://klasma.github.io/Logging_VETLANDA/tillsynsmail/A 20308-2019.docx", "A 20308-2019")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45188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23988-2019.xlsx", "A 23988-2019")</f>
        <v/>
      </c>
      <c r="T55">
        <f>HYPERLINK("https://klasma.github.io/Logging_VETLANDA/kartor/A 23988-2019.png", "A 23988-2019")</f>
        <v/>
      </c>
      <c r="V55">
        <f>HYPERLINK("https://klasma.github.io/Logging_VETLANDA/klagomål/A 23988-2019.docx", "A 23988-2019")</f>
        <v/>
      </c>
      <c r="W55">
        <f>HYPERLINK("https://klasma.github.io/Logging_VETLANDA/klagomålsmail/A 23988-2019.docx", "A 23988-2019")</f>
        <v/>
      </c>
      <c r="X55">
        <f>HYPERLINK("https://klasma.github.io/Logging_VETLANDA/tillsyn/A 23988-2019.docx", "A 23988-2019")</f>
        <v/>
      </c>
      <c r="Y55">
        <f>HYPERLINK("https://klasma.github.io/Logging_VETLANDA/tillsynsmail/A 23988-2019.docx", "A 23988-2019")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45188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25880-2019.xlsx", "A 25880-2019")</f>
        <v/>
      </c>
      <c r="T56">
        <f>HYPERLINK("https://klasma.github.io/Logging_VETLANDA/kartor/A 25880-2019.png", "A 25880-2019")</f>
        <v/>
      </c>
      <c r="U56">
        <f>HYPERLINK("https://klasma.github.io/Logging_VETLANDA/knärot/A 25880-2019.png", "A 25880-2019")</f>
        <v/>
      </c>
      <c r="V56">
        <f>HYPERLINK("https://klasma.github.io/Logging_VETLANDA/klagomål/A 25880-2019.docx", "A 25880-2019")</f>
        <v/>
      </c>
      <c r="W56">
        <f>HYPERLINK("https://klasma.github.io/Logging_VETLANDA/klagomålsmail/A 25880-2019.docx", "A 25880-2019")</f>
        <v/>
      </c>
      <c r="X56">
        <f>HYPERLINK("https://klasma.github.io/Logging_VETLANDA/tillsyn/A 25880-2019.docx", "A 25880-2019")</f>
        <v/>
      </c>
      <c r="Y56">
        <f>HYPERLINK("https://klasma.github.io/Logging_VETLANDA/tillsynsmail/A 25880-2019.docx", "A 25880-2019")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45188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29578-2019.xlsx", "A 29578-2019")</f>
        <v/>
      </c>
      <c r="T57">
        <f>HYPERLINK("https://klasma.github.io/Logging_VETLANDA/kartor/A 29578-2019.png", "A 29578-2019")</f>
        <v/>
      </c>
      <c r="U57">
        <f>HYPERLINK("https://klasma.github.io/Logging_VETLANDA/knärot/A 29578-2019.png", "A 29578-2019")</f>
        <v/>
      </c>
      <c r="V57">
        <f>HYPERLINK("https://klasma.github.io/Logging_VETLANDA/klagomål/A 29578-2019.docx", "A 29578-2019")</f>
        <v/>
      </c>
      <c r="W57">
        <f>HYPERLINK("https://klasma.github.io/Logging_VETLANDA/klagomålsmail/A 29578-2019.docx", "A 29578-2019")</f>
        <v/>
      </c>
      <c r="X57">
        <f>HYPERLINK("https://klasma.github.io/Logging_VETLANDA/tillsyn/A 29578-2019.docx", "A 29578-2019")</f>
        <v/>
      </c>
      <c r="Y57">
        <f>HYPERLINK("https://klasma.github.io/Logging_VETLANDA/tillsynsmail/A 29578-2019.docx", "A 29578-2019")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45188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30971-2019.xlsx", "A 30971-2019")</f>
        <v/>
      </c>
      <c r="T58">
        <f>HYPERLINK("https://klasma.github.io/Logging_VETLANDA/kartor/A 30971-2019.png", "A 30971-2019")</f>
        <v/>
      </c>
      <c r="V58">
        <f>HYPERLINK("https://klasma.github.io/Logging_VETLANDA/klagomål/A 30971-2019.docx", "A 30971-2019")</f>
        <v/>
      </c>
      <c r="W58">
        <f>HYPERLINK("https://klasma.github.io/Logging_VETLANDA/klagomålsmail/A 30971-2019.docx", "A 30971-2019")</f>
        <v/>
      </c>
      <c r="X58">
        <f>HYPERLINK("https://klasma.github.io/Logging_VETLANDA/tillsyn/A 30971-2019.docx", "A 30971-2019")</f>
        <v/>
      </c>
      <c r="Y58">
        <f>HYPERLINK("https://klasma.github.io/Logging_VETLANDA/tillsynsmail/A 30971-2019.docx", "A 30971-2019")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45188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45093-2019.xlsx", "A 45093-2019")</f>
        <v/>
      </c>
      <c r="T59">
        <f>HYPERLINK("https://klasma.github.io/Logging_VETLANDA/kartor/A 45093-2019.png", "A 45093-2019")</f>
        <v/>
      </c>
      <c r="V59">
        <f>HYPERLINK("https://klasma.github.io/Logging_VETLANDA/klagomål/A 45093-2019.docx", "A 45093-2019")</f>
        <v/>
      </c>
      <c r="W59">
        <f>HYPERLINK("https://klasma.github.io/Logging_VETLANDA/klagomålsmail/A 45093-2019.docx", "A 45093-2019")</f>
        <v/>
      </c>
      <c r="X59">
        <f>HYPERLINK("https://klasma.github.io/Logging_VETLANDA/tillsyn/A 45093-2019.docx", "A 45093-2019")</f>
        <v/>
      </c>
      <c r="Y59">
        <f>HYPERLINK("https://klasma.github.io/Logging_VETLANDA/tillsynsmail/A 45093-2019.docx", "A 45093-2019")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45188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46208-2019.xlsx", "A 46208-2019")</f>
        <v/>
      </c>
      <c r="T60">
        <f>HYPERLINK("https://klasma.github.io/Logging_VETLANDA/kartor/A 46208-2019.png", "A 46208-2019")</f>
        <v/>
      </c>
      <c r="V60">
        <f>HYPERLINK("https://klasma.github.io/Logging_VETLANDA/klagomål/A 46208-2019.docx", "A 46208-2019")</f>
        <v/>
      </c>
      <c r="W60">
        <f>HYPERLINK("https://klasma.github.io/Logging_VETLANDA/klagomålsmail/A 46208-2019.docx", "A 46208-2019")</f>
        <v/>
      </c>
      <c r="X60">
        <f>HYPERLINK("https://klasma.github.io/Logging_VETLANDA/tillsyn/A 46208-2019.docx", "A 46208-2019")</f>
        <v/>
      </c>
      <c r="Y60">
        <f>HYPERLINK("https://klasma.github.io/Logging_VETLANDA/tillsynsmail/A 46208-2019.docx", "A 46208-2019")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45188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47251-2019.xlsx", "A 47251-2019")</f>
        <v/>
      </c>
      <c r="T61">
        <f>HYPERLINK("https://klasma.github.io/Logging_VETLANDA/kartor/A 47251-2019.png", "A 47251-2019")</f>
        <v/>
      </c>
      <c r="U61">
        <f>HYPERLINK("https://klasma.github.io/Logging_VETLANDA/knärot/A 47251-2019.png", "A 47251-2019")</f>
        <v/>
      </c>
      <c r="V61">
        <f>HYPERLINK("https://klasma.github.io/Logging_VETLANDA/klagomål/A 47251-2019.docx", "A 47251-2019")</f>
        <v/>
      </c>
      <c r="W61">
        <f>HYPERLINK("https://klasma.github.io/Logging_VETLANDA/klagomålsmail/A 47251-2019.docx", "A 47251-2019")</f>
        <v/>
      </c>
      <c r="X61">
        <f>HYPERLINK("https://klasma.github.io/Logging_VETLANDA/tillsyn/A 47251-2019.docx", "A 47251-2019")</f>
        <v/>
      </c>
      <c r="Y61">
        <f>HYPERLINK("https://klasma.github.io/Logging_VETLANDA/tillsynsmail/A 47251-2019.docx", "A 47251-2019")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45188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53433-2019.xlsx", "A 53433-2019")</f>
        <v/>
      </c>
      <c r="T62">
        <f>HYPERLINK("https://klasma.github.io/Logging_VETLANDA/kartor/A 53433-2019.png", "A 53433-2019")</f>
        <v/>
      </c>
      <c r="V62">
        <f>HYPERLINK("https://klasma.github.io/Logging_VETLANDA/klagomål/A 53433-2019.docx", "A 53433-2019")</f>
        <v/>
      </c>
      <c r="W62">
        <f>HYPERLINK("https://klasma.github.io/Logging_VETLANDA/klagomålsmail/A 53433-2019.docx", "A 53433-2019")</f>
        <v/>
      </c>
      <c r="X62">
        <f>HYPERLINK("https://klasma.github.io/Logging_VETLANDA/tillsyn/A 53433-2019.docx", "A 53433-2019")</f>
        <v/>
      </c>
      <c r="Y62">
        <f>HYPERLINK("https://klasma.github.io/Logging_VETLANDA/tillsynsmail/A 53433-2019.docx", "A 53433-2019")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45188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67950-2019.xlsx", "A 67950-2019")</f>
        <v/>
      </c>
      <c r="T63">
        <f>HYPERLINK("https://klasma.github.io/Logging_VETLANDA/kartor/A 67950-2019.png", "A 67950-2019")</f>
        <v/>
      </c>
      <c r="U63">
        <f>HYPERLINK("https://klasma.github.io/Logging_VETLANDA/knärot/A 67950-2019.png", "A 67950-2019")</f>
        <v/>
      </c>
      <c r="V63">
        <f>HYPERLINK("https://klasma.github.io/Logging_VETLANDA/klagomål/A 67950-2019.docx", "A 67950-2019")</f>
        <v/>
      </c>
      <c r="W63">
        <f>HYPERLINK("https://klasma.github.io/Logging_VETLANDA/klagomålsmail/A 67950-2019.docx", "A 67950-2019")</f>
        <v/>
      </c>
      <c r="X63">
        <f>HYPERLINK("https://klasma.github.io/Logging_VETLANDA/tillsyn/A 67950-2019.docx", "A 67950-2019")</f>
        <v/>
      </c>
      <c r="Y63">
        <f>HYPERLINK("https://klasma.github.io/Logging_VETLANDA/tillsynsmail/A 67950-2019.docx", "A 67950-2019")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45188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36801-2020.xlsx", "A 36801-2020")</f>
        <v/>
      </c>
      <c r="T64">
        <f>HYPERLINK("https://klasma.github.io/Logging_VETLANDA/kartor/A 36801-2020.png", "A 36801-2020")</f>
        <v/>
      </c>
      <c r="V64">
        <f>HYPERLINK("https://klasma.github.io/Logging_VETLANDA/klagomål/A 36801-2020.docx", "A 36801-2020")</f>
        <v/>
      </c>
      <c r="W64">
        <f>HYPERLINK("https://klasma.github.io/Logging_VETLANDA/klagomålsmail/A 36801-2020.docx", "A 36801-2020")</f>
        <v/>
      </c>
      <c r="X64">
        <f>HYPERLINK("https://klasma.github.io/Logging_VETLANDA/tillsyn/A 36801-2020.docx", "A 36801-2020")</f>
        <v/>
      </c>
      <c r="Y64">
        <f>HYPERLINK("https://klasma.github.io/Logging_VETLANDA/tillsynsmail/A 36801-2020.docx", "A 36801-2020")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45188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39588-2020.xlsx", "A 39588-2020")</f>
        <v/>
      </c>
      <c r="T65">
        <f>HYPERLINK("https://klasma.github.io/Logging_VETLANDA/kartor/A 39588-2020.png", "A 39588-2020")</f>
        <v/>
      </c>
      <c r="V65">
        <f>HYPERLINK("https://klasma.github.io/Logging_VETLANDA/klagomål/A 39588-2020.docx", "A 39588-2020")</f>
        <v/>
      </c>
      <c r="W65">
        <f>HYPERLINK("https://klasma.github.io/Logging_VETLANDA/klagomålsmail/A 39588-2020.docx", "A 39588-2020")</f>
        <v/>
      </c>
      <c r="X65">
        <f>HYPERLINK("https://klasma.github.io/Logging_VETLANDA/tillsyn/A 39588-2020.docx", "A 39588-2020")</f>
        <v/>
      </c>
      <c r="Y65">
        <f>HYPERLINK("https://klasma.github.io/Logging_VETLANDA/tillsynsmail/A 39588-2020.docx", "A 39588-2020")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45188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69070-2020.xlsx", "A 69070-2020")</f>
        <v/>
      </c>
      <c r="T66">
        <f>HYPERLINK("https://klasma.github.io/Logging_VETLANDA/kartor/A 69070-2020.png", "A 69070-2020")</f>
        <v/>
      </c>
      <c r="V66">
        <f>HYPERLINK("https://klasma.github.io/Logging_VETLANDA/klagomål/A 69070-2020.docx", "A 69070-2020")</f>
        <v/>
      </c>
      <c r="W66">
        <f>HYPERLINK("https://klasma.github.io/Logging_VETLANDA/klagomålsmail/A 69070-2020.docx", "A 69070-2020")</f>
        <v/>
      </c>
      <c r="X66">
        <f>HYPERLINK("https://klasma.github.io/Logging_VETLANDA/tillsyn/A 69070-2020.docx", "A 69070-2020")</f>
        <v/>
      </c>
      <c r="Y66">
        <f>HYPERLINK("https://klasma.github.io/Logging_VETLANDA/tillsynsmail/A 69070-2020.docx", "A 69070-2020")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45188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14385-2021.xlsx", "A 14385-2021")</f>
        <v/>
      </c>
      <c r="T67">
        <f>HYPERLINK("https://klasma.github.io/Logging_VETLANDA/kartor/A 14385-2021.png", "A 14385-2021")</f>
        <v/>
      </c>
      <c r="V67">
        <f>HYPERLINK("https://klasma.github.io/Logging_VETLANDA/klagomål/A 14385-2021.docx", "A 14385-2021")</f>
        <v/>
      </c>
      <c r="W67">
        <f>HYPERLINK("https://klasma.github.io/Logging_VETLANDA/klagomålsmail/A 14385-2021.docx", "A 14385-2021")</f>
        <v/>
      </c>
      <c r="X67">
        <f>HYPERLINK("https://klasma.github.io/Logging_VETLANDA/tillsyn/A 14385-2021.docx", "A 14385-2021")</f>
        <v/>
      </c>
      <c r="Y67">
        <f>HYPERLINK("https://klasma.github.io/Logging_VETLANDA/tillsynsmail/A 14385-2021.docx", "A 14385-2021")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45188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18270-2021.xlsx", "A 18270-2021")</f>
        <v/>
      </c>
      <c r="T68">
        <f>HYPERLINK("https://klasma.github.io/Logging_VETLANDA/kartor/A 18270-2021.png", "A 18270-2021")</f>
        <v/>
      </c>
      <c r="V68">
        <f>HYPERLINK("https://klasma.github.io/Logging_VETLANDA/klagomål/A 18270-2021.docx", "A 18270-2021")</f>
        <v/>
      </c>
      <c r="W68">
        <f>HYPERLINK("https://klasma.github.io/Logging_VETLANDA/klagomålsmail/A 18270-2021.docx", "A 18270-2021")</f>
        <v/>
      </c>
      <c r="X68">
        <f>HYPERLINK("https://klasma.github.io/Logging_VETLANDA/tillsyn/A 18270-2021.docx", "A 18270-2021")</f>
        <v/>
      </c>
      <c r="Y68">
        <f>HYPERLINK("https://klasma.github.io/Logging_VETLANDA/tillsynsmail/A 18270-2021.docx", "A 18270-2021")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45188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44177-2021.xlsx", "A 44177-2021")</f>
        <v/>
      </c>
      <c r="T69">
        <f>HYPERLINK("https://klasma.github.io/Logging_VETLANDA/kartor/A 44177-2021.png", "A 44177-2021")</f>
        <v/>
      </c>
      <c r="V69">
        <f>HYPERLINK("https://klasma.github.io/Logging_VETLANDA/klagomål/A 44177-2021.docx", "A 44177-2021")</f>
        <v/>
      </c>
      <c r="W69">
        <f>HYPERLINK("https://klasma.github.io/Logging_VETLANDA/klagomålsmail/A 44177-2021.docx", "A 44177-2021")</f>
        <v/>
      </c>
      <c r="X69">
        <f>HYPERLINK("https://klasma.github.io/Logging_VETLANDA/tillsyn/A 44177-2021.docx", "A 44177-2021")</f>
        <v/>
      </c>
      <c r="Y69">
        <f>HYPERLINK("https://klasma.github.io/Logging_VETLANDA/tillsynsmail/A 44177-2021.docx", "A 44177-2021")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45188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46862-2021.xlsx", "A 46862-2021")</f>
        <v/>
      </c>
      <c r="T70">
        <f>HYPERLINK("https://klasma.github.io/Logging_VETLANDA/kartor/A 46862-2021.png", "A 46862-2021")</f>
        <v/>
      </c>
      <c r="V70">
        <f>HYPERLINK("https://klasma.github.io/Logging_VETLANDA/klagomål/A 46862-2021.docx", "A 46862-2021")</f>
        <v/>
      </c>
      <c r="W70">
        <f>HYPERLINK("https://klasma.github.io/Logging_VETLANDA/klagomålsmail/A 46862-2021.docx", "A 46862-2021")</f>
        <v/>
      </c>
      <c r="X70">
        <f>HYPERLINK("https://klasma.github.io/Logging_VETLANDA/tillsyn/A 46862-2021.docx", "A 46862-2021")</f>
        <v/>
      </c>
      <c r="Y70">
        <f>HYPERLINK("https://klasma.github.io/Logging_VETLANDA/tillsynsmail/A 46862-2021.docx", "A 46862-2021")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45188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49388-2021.xlsx", "A 49388-2021")</f>
        <v/>
      </c>
      <c r="T71">
        <f>HYPERLINK("https://klasma.github.io/Logging_VETLANDA/kartor/A 49388-2021.png", "A 49388-2021")</f>
        <v/>
      </c>
      <c r="V71">
        <f>HYPERLINK("https://klasma.github.io/Logging_VETLANDA/klagomål/A 49388-2021.docx", "A 49388-2021")</f>
        <v/>
      </c>
      <c r="W71">
        <f>HYPERLINK("https://klasma.github.io/Logging_VETLANDA/klagomålsmail/A 49388-2021.docx", "A 49388-2021")</f>
        <v/>
      </c>
      <c r="X71">
        <f>HYPERLINK("https://klasma.github.io/Logging_VETLANDA/tillsyn/A 49388-2021.docx", "A 49388-2021")</f>
        <v/>
      </c>
      <c r="Y71">
        <f>HYPERLINK("https://klasma.github.io/Logging_VETLANDA/tillsynsmail/A 49388-2021.docx", "A 49388-2021")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45188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51852-2021.xlsx", "A 51852-2021")</f>
        <v/>
      </c>
      <c r="T72">
        <f>HYPERLINK("https://klasma.github.io/Logging_VETLANDA/kartor/A 51852-2021.png", "A 51852-2021")</f>
        <v/>
      </c>
      <c r="V72">
        <f>HYPERLINK("https://klasma.github.io/Logging_VETLANDA/klagomål/A 51852-2021.docx", "A 51852-2021")</f>
        <v/>
      </c>
      <c r="W72">
        <f>HYPERLINK("https://klasma.github.io/Logging_VETLANDA/klagomålsmail/A 51852-2021.docx", "A 51852-2021")</f>
        <v/>
      </c>
      <c r="X72">
        <f>HYPERLINK("https://klasma.github.io/Logging_VETLANDA/tillsyn/A 51852-2021.docx", "A 51852-2021")</f>
        <v/>
      </c>
      <c r="Y72">
        <f>HYPERLINK("https://klasma.github.io/Logging_VETLANDA/tillsynsmail/A 51852-2021.docx", "A 51852-2021")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45188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64995-2021.xlsx", "A 64995-2021")</f>
        <v/>
      </c>
      <c r="T73">
        <f>HYPERLINK("https://klasma.github.io/Logging_VETLANDA/kartor/A 64995-2021.png", "A 64995-2021")</f>
        <v/>
      </c>
      <c r="V73">
        <f>HYPERLINK("https://klasma.github.io/Logging_VETLANDA/klagomål/A 64995-2021.docx", "A 64995-2021")</f>
        <v/>
      </c>
      <c r="W73">
        <f>HYPERLINK("https://klasma.github.io/Logging_VETLANDA/klagomålsmail/A 64995-2021.docx", "A 64995-2021")</f>
        <v/>
      </c>
      <c r="X73">
        <f>HYPERLINK("https://klasma.github.io/Logging_VETLANDA/tillsyn/A 64995-2021.docx", "A 64995-2021")</f>
        <v/>
      </c>
      <c r="Y73">
        <f>HYPERLINK("https://klasma.github.io/Logging_VETLANDA/tillsynsmail/A 64995-2021.docx", "A 64995-2021")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45188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5498-2022.xlsx", "A 5498-2022")</f>
        <v/>
      </c>
      <c r="T74">
        <f>HYPERLINK("https://klasma.github.io/Logging_VETLANDA/kartor/A 5498-2022.png", "A 5498-2022")</f>
        <v/>
      </c>
      <c r="V74">
        <f>HYPERLINK("https://klasma.github.io/Logging_VETLANDA/klagomål/A 5498-2022.docx", "A 5498-2022")</f>
        <v/>
      </c>
      <c r="W74">
        <f>HYPERLINK("https://klasma.github.io/Logging_VETLANDA/klagomålsmail/A 5498-2022.docx", "A 5498-2022")</f>
        <v/>
      </c>
      <c r="X74">
        <f>HYPERLINK("https://klasma.github.io/Logging_VETLANDA/tillsyn/A 5498-2022.docx", "A 5498-2022")</f>
        <v/>
      </c>
      <c r="Y74">
        <f>HYPERLINK("https://klasma.github.io/Logging_VETLANDA/tillsynsmail/A 5498-2022.docx", "A 5498-2022")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45188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13006-2022.xlsx", "A 13006-2022")</f>
        <v/>
      </c>
      <c r="T75">
        <f>HYPERLINK("https://klasma.github.io/Logging_VETLANDA/kartor/A 13006-2022.png", "A 13006-2022")</f>
        <v/>
      </c>
      <c r="U75">
        <f>HYPERLINK("https://klasma.github.io/Logging_VETLANDA/knärot/A 13006-2022.png", "A 13006-2022")</f>
        <v/>
      </c>
      <c r="V75">
        <f>HYPERLINK("https://klasma.github.io/Logging_VETLANDA/klagomål/A 13006-2022.docx", "A 13006-2022")</f>
        <v/>
      </c>
      <c r="W75">
        <f>HYPERLINK("https://klasma.github.io/Logging_VETLANDA/klagomålsmail/A 13006-2022.docx", "A 13006-2022")</f>
        <v/>
      </c>
      <c r="X75">
        <f>HYPERLINK("https://klasma.github.io/Logging_VETLANDA/tillsyn/A 13006-2022.docx", "A 13006-2022")</f>
        <v/>
      </c>
      <c r="Y75">
        <f>HYPERLINK("https://klasma.github.io/Logging_VETLANDA/tillsynsmail/A 13006-2022.docx", "A 13006-2022")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45188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26920-2022.xlsx", "A 26920-2022")</f>
        <v/>
      </c>
      <c r="T76">
        <f>HYPERLINK("https://klasma.github.io/Logging_VETLANDA/kartor/A 26920-2022.png", "A 26920-2022")</f>
        <v/>
      </c>
      <c r="V76">
        <f>HYPERLINK("https://klasma.github.io/Logging_VETLANDA/klagomål/A 26920-2022.docx", "A 26920-2022")</f>
        <v/>
      </c>
      <c r="W76">
        <f>HYPERLINK("https://klasma.github.io/Logging_VETLANDA/klagomålsmail/A 26920-2022.docx", "A 26920-2022")</f>
        <v/>
      </c>
      <c r="X76">
        <f>HYPERLINK("https://klasma.github.io/Logging_VETLANDA/tillsyn/A 26920-2022.docx", "A 26920-2022")</f>
        <v/>
      </c>
      <c r="Y76">
        <f>HYPERLINK("https://klasma.github.io/Logging_VETLANDA/tillsynsmail/A 26920-2022.docx", "A 26920-2022")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45188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28349-2022.xlsx", "A 28349-2022")</f>
        <v/>
      </c>
      <c r="T77">
        <f>HYPERLINK("https://klasma.github.io/Logging_VETLANDA/kartor/A 28349-2022.png", "A 28349-2022")</f>
        <v/>
      </c>
      <c r="V77">
        <f>HYPERLINK("https://klasma.github.io/Logging_VETLANDA/klagomål/A 28349-2022.docx", "A 28349-2022")</f>
        <v/>
      </c>
      <c r="W77">
        <f>HYPERLINK("https://klasma.github.io/Logging_VETLANDA/klagomålsmail/A 28349-2022.docx", "A 28349-2022")</f>
        <v/>
      </c>
      <c r="X77">
        <f>HYPERLINK("https://klasma.github.io/Logging_VETLANDA/tillsyn/A 28349-2022.docx", "A 28349-2022")</f>
        <v/>
      </c>
      <c r="Y77">
        <f>HYPERLINK("https://klasma.github.io/Logging_VETLANDA/tillsynsmail/A 28349-2022.docx", "A 28349-2022")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45188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39612-2022.xlsx", "A 39612-2022")</f>
        <v/>
      </c>
      <c r="T78">
        <f>HYPERLINK("https://klasma.github.io/Logging_VETLANDA/kartor/A 39612-2022.png", "A 39612-2022")</f>
        <v/>
      </c>
      <c r="V78">
        <f>HYPERLINK("https://klasma.github.io/Logging_VETLANDA/klagomål/A 39612-2022.docx", "A 39612-2022")</f>
        <v/>
      </c>
      <c r="W78">
        <f>HYPERLINK("https://klasma.github.io/Logging_VETLANDA/klagomålsmail/A 39612-2022.docx", "A 39612-2022")</f>
        <v/>
      </c>
      <c r="X78">
        <f>HYPERLINK("https://klasma.github.io/Logging_VETLANDA/tillsyn/A 39612-2022.docx", "A 39612-2022")</f>
        <v/>
      </c>
      <c r="Y78">
        <f>HYPERLINK("https://klasma.github.io/Logging_VETLANDA/tillsynsmail/A 39612-2022.docx", "A 39612-2022")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45188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39857-2022.xlsx", "A 39857-2022")</f>
        <v/>
      </c>
      <c r="T79">
        <f>HYPERLINK("https://klasma.github.io/Logging_VETLANDA/kartor/A 39857-2022.png", "A 39857-2022")</f>
        <v/>
      </c>
      <c r="V79">
        <f>HYPERLINK("https://klasma.github.io/Logging_VETLANDA/klagomål/A 39857-2022.docx", "A 39857-2022")</f>
        <v/>
      </c>
      <c r="W79">
        <f>HYPERLINK("https://klasma.github.io/Logging_VETLANDA/klagomålsmail/A 39857-2022.docx", "A 39857-2022")</f>
        <v/>
      </c>
      <c r="X79">
        <f>HYPERLINK("https://klasma.github.io/Logging_VETLANDA/tillsyn/A 39857-2022.docx", "A 39857-2022")</f>
        <v/>
      </c>
      <c r="Y79">
        <f>HYPERLINK("https://klasma.github.io/Logging_VETLANDA/tillsynsmail/A 39857-2022.docx", "A 39857-2022")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45188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42142-2022.xlsx", "A 42142-2022")</f>
        <v/>
      </c>
      <c r="T80">
        <f>HYPERLINK("https://klasma.github.io/Logging_VETLANDA/kartor/A 42142-2022.png", "A 42142-2022")</f>
        <v/>
      </c>
      <c r="V80">
        <f>HYPERLINK("https://klasma.github.io/Logging_VETLANDA/klagomål/A 42142-2022.docx", "A 42142-2022")</f>
        <v/>
      </c>
      <c r="W80">
        <f>HYPERLINK("https://klasma.github.io/Logging_VETLANDA/klagomålsmail/A 42142-2022.docx", "A 42142-2022")</f>
        <v/>
      </c>
      <c r="X80">
        <f>HYPERLINK("https://klasma.github.io/Logging_VETLANDA/tillsyn/A 42142-2022.docx", "A 42142-2022")</f>
        <v/>
      </c>
      <c r="Y80">
        <f>HYPERLINK("https://klasma.github.io/Logging_VETLANDA/tillsynsmail/A 42142-2022.docx", "A 42142-2022")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45188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43385-2022.xlsx", "A 43385-2022")</f>
        <v/>
      </c>
      <c r="T81">
        <f>HYPERLINK("https://klasma.github.io/Logging_VETLANDA/kartor/A 43385-2022.png", "A 43385-2022")</f>
        <v/>
      </c>
      <c r="V81">
        <f>HYPERLINK("https://klasma.github.io/Logging_VETLANDA/klagomål/A 43385-2022.docx", "A 43385-2022")</f>
        <v/>
      </c>
      <c r="W81">
        <f>HYPERLINK("https://klasma.github.io/Logging_VETLANDA/klagomålsmail/A 43385-2022.docx", "A 43385-2022")</f>
        <v/>
      </c>
      <c r="X81">
        <f>HYPERLINK("https://klasma.github.io/Logging_VETLANDA/tillsyn/A 43385-2022.docx", "A 43385-2022")</f>
        <v/>
      </c>
      <c r="Y81">
        <f>HYPERLINK("https://klasma.github.io/Logging_VETLANDA/tillsynsmail/A 43385-2022.docx", "A 43385-2022")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45188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53741-2022.xlsx", "A 53741-2022")</f>
        <v/>
      </c>
      <c r="T82">
        <f>HYPERLINK("https://klasma.github.io/Logging_VETLANDA/kartor/A 53741-2022.png", "A 53741-2022")</f>
        <v/>
      </c>
      <c r="V82">
        <f>HYPERLINK("https://klasma.github.io/Logging_VETLANDA/klagomål/A 53741-2022.docx", "A 53741-2022")</f>
        <v/>
      </c>
      <c r="W82">
        <f>HYPERLINK("https://klasma.github.io/Logging_VETLANDA/klagomålsmail/A 53741-2022.docx", "A 53741-2022")</f>
        <v/>
      </c>
      <c r="X82">
        <f>HYPERLINK("https://klasma.github.io/Logging_VETLANDA/tillsyn/A 53741-2022.docx", "A 53741-2022")</f>
        <v/>
      </c>
      <c r="Y82">
        <f>HYPERLINK("https://klasma.github.io/Logging_VETLANDA/tillsynsmail/A 53741-2022.docx", "A 53741-2022")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45188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56262-2022.xlsx", "A 56262-2022")</f>
        <v/>
      </c>
      <c r="T83">
        <f>HYPERLINK("https://klasma.github.io/Logging_VETLANDA/kartor/A 56262-2022.png", "A 56262-2022")</f>
        <v/>
      </c>
      <c r="V83">
        <f>HYPERLINK("https://klasma.github.io/Logging_VETLANDA/klagomål/A 56262-2022.docx", "A 56262-2022")</f>
        <v/>
      </c>
      <c r="W83">
        <f>HYPERLINK("https://klasma.github.io/Logging_VETLANDA/klagomålsmail/A 56262-2022.docx", "A 56262-2022")</f>
        <v/>
      </c>
      <c r="X83">
        <f>HYPERLINK("https://klasma.github.io/Logging_VETLANDA/tillsyn/A 56262-2022.docx", "A 56262-2022")</f>
        <v/>
      </c>
      <c r="Y83">
        <f>HYPERLINK("https://klasma.github.io/Logging_VETLANDA/tillsynsmail/A 56262-2022.docx", "A 56262-2022")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45188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59894-2022.xlsx", "A 59894-2022")</f>
        <v/>
      </c>
      <c r="T84">
        <f>HYPERLINK("https://klasma.github.io/Logging_VETLANDA/kartor/A 59894-2022.png", "A 59894-2022")</f>
        <v/>
      </c>
      <c r="V84">
        <f>HYPERLINK("https://klasma.github.io/Logging_VETLANDA/klagomål/A 59894-2022.docx", "A 59894-2022")</f>
        <v/>
      </c>
      <c r="W84">
        <f>HYPERLINK("https://klasma.github.io/Logging_VETLANDA/klagomålsmail/A 59894-2022.docx", "A 59894-2022")</f>
        <v/>
      </c>
      <c r="X84">
        <f>HYPERLINK("https://klasma.github.io/Logging_VETLANDA/tillsyn/A 59894-2022.docx", "A 59894-2022")</f>
        <v/>
      </c>
      <c r="Y84">
        <f>HYPERLINK("https://klasma.github.io/Logging_VETLANDA/tillsynsmail/A 59894-2022.docx", "A 59894-2022")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45188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5369-2023.xlsx", "A 5369-2023")</f>
        <v/>
      </c>
      <c r="T85">
        <f>HYPERLINK("https://klasma.github.io/Logging_VETLANDA/kartor/A 5369-2023.png", "A 5369-2023")</f>
        <v/>
      </c>
      <c r="V85">
        <f>HYPERLINK("https://klasma.github.io/Logging_VETLANDA/klagomål/A 5369-2023.docx", "A 5369-2023")</f>
        <v/>
      </c>
      <c r="W85">
        <f>HYPERLINK("https://klasma.github.io/Logging_VETLANDA/klagomålsmail/A 5369-2023.docx", "A 5369-2023")</f>
        <v/>
      </c>
      <c r="X85">
        <f>HYPERLINK("https://klasma.github.io/Logging_VETLANDA/tillsyn/A 5369-2023.docx", "A 5369-2023")</f>
        <v/>
      </c>
      <c r="Y85">
        <f>HYPERLINK("https://klasma.github.io/Logging_VETLANDA/tillsynsmail/A 5369-2023.docx", "A 5369-2023")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45188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12223-2023.xlsx", "A 12223-2023")</f>
        <v/>
      </c>
      <c r="T86">
        <f>HYPERLINK("https://klasma.github.io/Logging_VETLANDA/kartor/A 12223-2023.png", "A 12223-2023")</f>
        <v/>
      </c>
      <c r="V86">
        <f>HYPERLINK("https://klasma.github.io/Logging_VETLANDA/klagomål/A 12223-2023.docx", "A 12223-2023")</f>
        <v/>
      </c>
      <c r="W86">
        <f>HYPERLINK("https://klasma.github.io/Logging_VETLANDA/klagomålsmail/A 12223-2023.docx", "A 12223-2023")</f>
        <v/>
      </c>
      <c r="X86">
        <f>HYPERLINK("https://klasma.github.io/Logging_VETLANDA/tillsyn/A 12223-2023.docx", "A 12223-2023")</f>
        <v/>
      </c>
      <c r="Y86">
        <f>HYPERLINK("https://klasma.github.io/Logging_VETLANDA/tillsynsmail/A 12223-2023.docx", "A 12223-2023")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45188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15659-2023.xlsx", "A 15659-2023")</f>
        <v/>
      </c>
      <c r="T87">
        <f>HYPERLINK("https://klasma.github.io/Logging_VETLANDA/kartor/A 15659-2023.png", "A 15659-2023")</f>
        <v/>
      </c>
      <c r="V87">
        <f>HYPERLINK("https://klasma.github.io/Logging_VETLANDA/klagomål/A 15659-2023.docx", "A 15659-2023")</f>
        <v/>
      </c>
      <c r="W87">
        <f>HYPERLINK("https://klasma.github.io/Logging_VETLANDA/klagomålsmail/A 15659-2023.docx", "A 15659-2023")</f>
        <v/>
      </c>
      <c r="X87">
        <f>HYPERLINK("https://klasma.github.io/Logging_VETLANDA/tillsyn/A 15659-2023.docx", "A 15659-2023")</f>
        <v/>
      </c>
      <c r="Y87">
        <f>HYPERLINK("https://klasma.github.io/Logging_VETLANDA/tillsynsmail/A 15659-2023.docx", "A 15659-2023")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45188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24945-2023.xlsx", "A 24945-2023")</f>
        <v/>
      </c>
      <c r="T88">
        <f>HYPERLINK("https://klasma.github.io/Logging_VETLANDA/kartor/A 24945-2023.png", "A 24945-2023")</f>
        <v/>
      </c>
      <c r="V88">
        <f>HYPERLINK("https://klasma.github.io/Logging_VETLANDA/klagomål/A 24945-2023.docx", "A 24945-2023")</f>
        <v/>
      </c>
      <c r="W88">
        <f>HYPERLINK("https://klasma.github.io/Logging_VETLANDA/klagomålsmail/A 24945-2023.docx", "A 24945-2023")</f>
        <v/>
      </c>
      <c r="X88">
        <f>HYPERLINK("https://klasma.github.io/Logging_VETLANDA/tillsyn/A 24945-2023.docx", "A 24945-2023")</f>
        <v/>
      </c>
      <c r="Y88">
        <f>HYPERLINK("https://klasma.github.io/Logging_VETLANDA/tillsynsmail/A 24945-2023.docx", "A 24945-2023")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45188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27548-2023.xlsx", "A 27548-2023")</f>
        <v/>
      </c>
      <c r="T89">
        <f>HYPERLINK("https://klasma.github.io/Logging_VETLANDA/kartor/A 27548-2023.png", "A 27548-2023")</f>
        <v/>
      </c>
      <c r="V89">
        <f>HYPERLINK("https://klasma.github.io/Logging_VETLANDA/klagomål/A 27548-2023.docx", "A 27548-2023")</f>
        <v/>
      </c>
      <c r="W89">
        <f>HYPERLINK("https://klasma.github.io/Logging_VETLANDA/klagomålsmail/A 27548-2023.docx", "A 27548-2023")</f>
        <v/>
      </c>
      <c r="X89">
        <f>HYPERLINK("https://klasma.github.io/Logging_VETLANDA/tillsyn/A 27548-2023.docx", "A 27548-2023")</f>
        <v/>
      </c>
      <c r="Y89">
        <f>HYPERLINK("https://klasma.github.io/Logging_VETLANDA/tillsynsmail/A 27548-2023.docx", "A 27548-2023")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45188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28407-2023.xlsx", "A 28407-2023")</f>
        <v/>
      </c>
      <c r="T90">
        <f>HYPERLINK("https://klasma.github.io/Logging_VETLANDA/kartor/A 28407-2023.png", "A 28407-2023")</f>
        <v/>
      </c>
      <c r="U90">
        <f>HYPERLINK("https://klasma.github.io/Logging_VETLANDA/knärot/A 28407-2023.png", "A 28407-2023")</f>
        <v/>
      </c>
      <c r="V90">
        <f>HYPERLINK("https://klasma.github.io/Logging_VETLANDA/klagomål/A 28407-2023.docx", "A 28407-2023")</f>
        <v/>
      </c>
      <c r="W90">
        <f>HYPERLINK("https://klasma.github.io/Logging_VETLANDA/klagomålsmail/A 28407-2023.docx", "A 28407-2023")</f>
        <v/>
      </c>
      <c r="X90">
        <f>HYPERLINK("https://klasma.github.io/Logging_VETLANDA/tillsyn/A 28407-2023.docx", "A 28407-2023")</f>
        <v/>
      </c>
      <c r="Y90">
        <f>HYPERLINK("https://klasma.github.io/Logging_VETLANDA/tillsynsmail/A 28407-2023.docx", "A 28407-2023")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45188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29027-2023.xlsx", "A 29027-2023")</f>
        <v/>
      </c>
      <c r="T91">
        <f>HYPERLINK("https://klasma.github.io/Logging_VETLANDA/kartor/A 29027-2023.png", "A 29027-2023")</f>
        <v/>
      </c>
      <c r="U91">
        <f>HYPERLINK("https://klasma.github.io/Logging_VETLANDA/knärot/A 29027-2023.png", "A 29027-2023")</f>
        <v/>
      </c>
      <c r="V91">
        <f>HYPERLINK("https://klasma.github.io/Logging_VETLANDA/klagomål/A 29027-2023.docx", "A 29027-2023")</f>
        <v/>
      </c>
      <c r="W91">
        <f>HYPERLINK("https://klasma.github.io/Logging_VETLANDA/klagomålsmail/A 29027-2023.docx", "A 29027-2023")</f>
        <v/>
      </c>
      <c r="X91">
        <f>HYPERLINK("https://klasma.github.io/Logging_VETLANDA/tillsyn/A 29027-2023.docx", "A 29027-2023")</f>
        <v/>
      </c>
      <c r="Y91">
        <f>HYPERLINK("https://klasma.github.io/Logging_VETLANDA/tillsynsmail/A 29027-2023.docx", "A 29027-2023")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45188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34092-2023.xlsx", "A 34092-2023")</f>
        <v/>
      </c>
      <c r="T92">
        <f>HYPERLINK("https://klasma.github.io/Logging_VETLANDA/kartor/A 34092-2023.png", "A 34092-2023")</f>
        <v/>
      </c>
      <c r="V92">
        <f>HYPERLINK("https://klasma.github.io/Logging_VETLANDA/klagomål/A 34092-2023.docx", "A 34092-2023")</f>
        <v/>
      </c>
      <c r="W92">
        <f>HYPERLINK("https://klasma.github.io/Logging_VETLANDA/klagomålsmail/A 34092-2023.docx", "A 34092-2023")</f>
        <v/>
      </c>
      <c r="X92">
        <f>HYPERLINK("https://klasma.github.io/Logging_VETLANDA/tillsyn/A 34092-2023.docx", "A 34092-2023")</f>
        <v/>
      </c>
      <c r="Y92">
        <f>HYPERLINK("https://klasma.github.io/Logging_VETLANDA/tillsynsmail/A 34092-2023.docx", "A 34092-2023")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45188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45188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45188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45188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45188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45188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45188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45188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45188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45188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45188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45188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45188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45188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45188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45188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45188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45188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45188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45188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45188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45188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45188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45188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45188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45188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45188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45188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45188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45188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45188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45188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45188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45188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45188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45188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45188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45188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45188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45188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45188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45188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45188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45188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45188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45188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45188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45188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45188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45188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45188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45188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45188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45188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45188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45188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45188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45188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45188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45188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45188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45188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45188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45188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45188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45188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45188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45188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45188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45188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45188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45188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45188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45188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45188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45188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45188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45188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45188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45188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45188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65893-2018.png", "A 65893-2018")</f>
        <v/>
      </c>
      <c r="V173">
        <f>HYPERLINK("https://klasma.github.io/Logging_VETLANDA/klagomål/A 65893-2018.docx", "A 65893-2018")</f>
        <v/>
      </c>
      <c r="W173">
        <f>HYPERLINK("https://klasma.github.io/Logging_VETLANDA/klagomålsmail/A 65893-2018.docx", "A 65893-2018")</f>
        <v/>
      </c>
      <c r="X173">
        <f>HYPERLINK("https://klasma.github.io/Logging_VETLANDA/tillsyn/A 65893-2018.docx", "A 65893-2018")</f>
        <v/>
      </c>
      <c r="Y173">
        <f>HYPERLINK("https://klasma.github.io/Logging_VETLANDA/tillsynsmail/A 65893-2018.docx", "A 65893-2018")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45188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45188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45188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45188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45188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45188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45188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45188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45188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45188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45188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45188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45188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45188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45188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45188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45188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45188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45188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45188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45188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45188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45188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45188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45188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45188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45188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45188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45188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45188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45188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45188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45188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45188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45188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45188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45188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45188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45188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45188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45188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45188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45188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45188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45188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45188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45188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45188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45188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45188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45188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45188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45188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45188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45188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45188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45188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45188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45188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45188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45188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45188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45188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45188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45188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45188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45188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45188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45188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45188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45188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45188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45188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45188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45188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45188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45188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45188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45188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45188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45188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45188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45188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45188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45188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45188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45188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45188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45188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45188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45188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45188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45188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45188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45188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45188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45188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45188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45188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45188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45188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45188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45188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45188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45188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45188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45188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45188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45188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45188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45188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45188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45188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45188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45188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45188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45188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45188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45188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45188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45188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45188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45188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45188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45188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45188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45188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45188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45188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45188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45188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45188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45188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45188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45188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45188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45188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45188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45188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45188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45188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45188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45188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45188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45188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45188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45188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45188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45188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45188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45188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45188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45188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45188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45188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45188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45188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45188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45188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45188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45188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45188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45188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45188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45188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45188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45188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45188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45188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45188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45188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45188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45188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45188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45188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45188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45188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45188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45188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45188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45188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45188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45188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45188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45188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45188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45188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45188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45188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45188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45188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45188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45188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45188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45188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45188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45188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45188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45188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45188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45188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45188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45188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45188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45188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45188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45188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45188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45188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45188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45188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45188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45188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45188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45188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45188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45188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45188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45188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45188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45188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45188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45188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45188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45188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45188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45188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45188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45188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45188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45188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45188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45188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45188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45188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45188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45188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45188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45188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45188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45188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45188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45188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45188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45188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45188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45188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45188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45188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45188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45188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45188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45188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45188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45188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45188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45188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45188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45188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45188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45188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45188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45188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45188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45188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45188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45188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45188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45188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45188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45188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45188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45188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45188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45188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45188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45188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45188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45188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45188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45188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45188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45188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45188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45188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45188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45188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45188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45188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45188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45188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45188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45188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45188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45188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45188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45188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45188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45188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45188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45188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45188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45188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45188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45188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45188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45188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45188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45188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45188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45188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45188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45188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45188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45188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45188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45188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45188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45188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45188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45188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45188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45188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45188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45188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45188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45188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45188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45188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45188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45188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45188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45188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45188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45188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45188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45188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45188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45188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45188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45188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45188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45188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45188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32870-2020.png", "A 32870-2020")</f>
        <v/>
      </c>
      <c r="V517">
        <f>HYPERLINK("https://klasma.github.io/Logging_VETLANDA/klagomål/A 32870-2020.docx", "A 32870-2020")</f>
        <v/>
      </c>
      <c r="W517">
        <f>HYPERLINK("https://klasma.github.io/Logging_VETLANDA/klagomålsmail/A 32870-2020.docx", "A 32870-2020")</f>
        <v/>
      </c>
      <c r="X517">
        <f>HYPERLINK("https://klasma.github.io/Logging_VETLANDA/tillsyn/A 32870-2020.docx", "A 32870-2020")</f>
        <v/>
      </c>
      <c r="Y517">
        <f>HYPERLINK("https://klasma.github.io/Logging_VETLANDA/tillsynsmail/A 32870-2020.docx", "A 32870-2020")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45188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45188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45188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45188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45188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45188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45188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45188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45188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45188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45188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45188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45188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45188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45188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45188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45188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45188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45188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45188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45188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45188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45188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45188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45188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45188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45188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45188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45188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45188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45188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45188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45188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45188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45188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45188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45188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45188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45188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45188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45188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45188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45188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45188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45188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45188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45188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45188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45188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45188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45188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45188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45188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45188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45188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45188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45188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45188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45188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45188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45188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45188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45188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45188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45188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45188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45188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45188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45188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45188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45188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45188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45188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45188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45188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45188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45188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45188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45188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45188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45188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45188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45188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45188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45188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45188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45188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45188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45188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45188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45188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45188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45188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45188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45188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45188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45188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45188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45188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45188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45188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45188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45188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45188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45188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45188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45188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45188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45188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45188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45188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45188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45188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45188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45188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45188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45188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45188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45188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45188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45188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45188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45188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45188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45188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45188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45188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45188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45188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45188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45188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45188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45188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45188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45188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45188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45188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45188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45188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45188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45188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45188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45188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45188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45188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45188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45188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45188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45188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45188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45188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45188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45188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45188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45188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45188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45188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45188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45188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45188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45188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45188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45188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45188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45188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45188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45188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45188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45188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45188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45188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45188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45188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45188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45188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45188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45188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45188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45188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45188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45188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45188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45188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45188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45188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45188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45188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45188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45188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45188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45188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45188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45188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45188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45188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45188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45188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45188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45188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45188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45188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45188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45188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45188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45188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45188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45188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45188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45188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45188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45188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45188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45188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45188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45188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45188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45188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45188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45188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45188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45188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45188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45188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45188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45188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45188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45188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45188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45188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45188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45188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45188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45188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45188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45188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45188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45188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45188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45188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45188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45188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45188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45188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45188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45188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45188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45188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45188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45188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45188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45188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45188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45188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45188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45188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45188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45188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45188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45188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45188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45188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45188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45188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8452-2022.png", "A 8452-2022")</f>
        <v/>
      </c>
      <c r="V780">
        <f>HYPERLINK("https://klasma.github.io/Logging_VETLANDA/klagomål/A 8452-2022.docx", "A 8452-2022")</f>
        <v/>
      </c>
      <c r="W780">
        <f>HYPERLINK("https://klasma.github.io/Logging_VETLANDA/klagomålsmail/A 8452-2022.docx", "A 8452-2022")</f>
        <v/>
      </c>
      <c r="X780">
        <f>HYPERLINK("https://klasma.github.io/Logging_VETLANDA/tillsyn/A 8452-2022.docx", "A 8452-2022")</f>
        <v/>
      </c>
      <c r="Y780">
        <f>HYPERLINK("https://klasma.github.io/Logging_VETLANDA/tillsynsmail/A 8452-2022.docx", "A 8452-2022")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45188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45188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45188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45188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45188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45188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45188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45188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45188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45188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45188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45188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45188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45188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45188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45188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45188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45188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45188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45188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45188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45188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45188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45188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45188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45188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45188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45188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45188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45188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45188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45188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45188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45188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45188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45188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45188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45188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45188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45188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45188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45188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45188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45188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45188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45188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45188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45188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45188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45188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45188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45188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45188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45188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45188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45188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45188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45188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45188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45188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45188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45188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45188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45188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45188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45188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45188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45188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45188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45188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45188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45188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45188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45188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45188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45188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45188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45188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45188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45188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45188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45188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45188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45188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45188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45188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45188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45188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45188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45188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45188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45188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45188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45188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45188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45188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45188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45188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45188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45188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45188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45188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45188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45188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45188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45188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45188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45188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45188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45188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45188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45188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45188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45188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45188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45188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45188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45188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45188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45188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45188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45188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45188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45188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45188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45188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45188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45188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45188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45188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45188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45188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45188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45188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45188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45188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45188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45188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45188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45188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45188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45188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45188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45188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45188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45188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45188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45188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45188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45188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45188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45188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45188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45188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45188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45188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45188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45188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45188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45188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45188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45188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45188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45188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45188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45188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45188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45188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45188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45188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45188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45188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45188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45188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45188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45188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45188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45188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45188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45188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45188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45188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45188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45188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45188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45188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45188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45188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45188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45188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45188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45188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45188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45188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45188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45188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45188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45188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45188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45188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45188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45188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45188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45188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45188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45188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45188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45188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45188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45188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45188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45188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45188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45188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45188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45188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45188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45188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45188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45188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45188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45188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45188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45188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45188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45188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45188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45188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45188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45188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41754-2023</t>
        </is>
      </c>
      <c r="B1011" s="1" t="n">
        <v>45176</v>
      </c>
      <c r="C1011" s="1" t="n">
        <v>45188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>
      <c r="A1012" t="inlineStr">
        <is>
          <t>A 42757-2023</t>
        </is>
      </c>
      <c r="B1012" s="1" t="n">
        <v>45181</v>
      </c>
      <c r="C1012" s="1" t="n">
        <v>45188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2023-09-19T06:45:16Z</dcterms:created>
  <dcterms:modified xmlns:dcterms="http://purl.org/dc/terms/" xmlns:xsi="http://www.w3.org/2001/XMLSchema-instance" xsi:type="dcterms:W3CDTF">2023-09-19T06:45:16Z</dcterms:modified>
</cp:coreProperties>
</file>