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10483-2021</t>
        </is>
      </c>
      <c r="B2" s="1" t="n">
        <v>44257</v>
      </c>
      <c r="C2" s="1" t="n">
        <v>45181</v>
      </c>
      <c r="D2" t="inlineStr">
        <is>
          <t>ÖSTERGÖTLANDS LÄN</t>
        </is>
      </c>
      <c r="E2" t="inlineStr">
        <is>
          <t>YDRE</t>
        </is>
      </c>
      <c r="G2" t="n">
        <v>1.1</v>
      </c>
      <c r="H2" t="n">
        <v>0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Smalskaftslav
Vedtrappmossa
Bårdlav
Trädporella
Västlig hakmossa</t>
        </is>
      </c>
      <c r="S2">
        <f>HYPERLINK("https://klasma.github.io/Logging_YDRE/artfynd/A 10483-2021.xlsx")</f>
        <v/>
      </c>
      <c r="T2">
        <f>HYPERLINK("https://klasma.github.io/Logging_YDRE/kartor/A 10483-2021.png")</f>
        <v/>
      </c>
      <c r="V2">
        <f>HYPERLINK("https://klasma.github.io/Logging_YDRE/klagomål/A 10483-2021.docx")</f>
        <v/>
      </c>
      <c r="W2">
        <f>HYPERLINK("https://klasma.github.io/Logging_YDRE/klagomålsmail/A 10483-2021.docx")</f>
        <v/>
      </c>
      <c r="X2">
        <f>HYPERLINK("https://klasma.github.io/Logging_YDRE/tillsyn/A 10483-2021.docx")</f>
        <v/>
      </c>
      <c r="Y2">
        <f>HYPERLINK("https://klasma.github.io/Logging_YDRE/tillsynsmail/A 10483-2021.docx")</f>
        <v/>
      </c>
    </row>
    <row r="3" ht="15" customHeight="1">
      <c r="A3" t="inlineStr">
        <is>
          <t>A 58553-2018</t>
        </is>
      </c>
      <c r="B3" s="1" t="n">
        <v>43409</v>
      </c>
      <c r="C3" s="1" t="n">
        <v>45181</v>
      </c>
      <c r="D3" t="inlineStr">
        <is>
          <t>ÖSTERGÖTLANDS LÄN</t>
        </is>
      </c>
      <c r="E3" t="inlineStr">
        <is>
          <t>YDRE</t>
        </is>
      </c>
      <c r="G3" t="n">
        <v>2.3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Nordfladdermus
Dvärgpipistrell
Större brunfladdermus</t>
        </is>
      </c>
      <c r="S3">
        <f>HYPERLINK("https://klasma.github.io/Logging_YDRE/artfynd/A 58553-2018.xlsx")</f>
        <v/>
      </c>
      <c r="T3">
        <f>HYPERLINK("https://klasma.github.io/Logging_YDRE/kartor/A 58553-2018.png")</f>
        <v/>
      </c>
      <c r="V3">
        <f>HYPERLINK("https://klasma.github.io/Logging_YDRE/klagomål/A 58553-2018.docx")</f>
        <v/>
      </c>
      <c r="W3">
        <f>HYPERLINK("https://klasma.github.io/Logging_YDRE/klagomålsmail/A 58553-2018.docx")</f>
        <v/>
      </c>
      <c r="X3">
        <f>HYPERLINK("https://klasma.github.io/Logging_YDRE/tillsyn/A 58553-2018.docx")</f>
        <v/>
      </c>
      <c r="Y3">
        <f>HYPERLINK("https://klasma.github.io/Logging_YDRE/tillsynsmail/A 58553-2018.docx")</f>
        <v/>
      </c>
    </row>
    <row r="4" ht="15" customHeight="1">
      <c r="A4" t="inlineStr">
        <is>
          <t>A 11419-2019</t>
        </is>
      </c>
      <c r="B4" s="1" t="n">
        <v>43517</v>
      </c>
      <c r="C4" s="1" t="n">
        <v>45181</v>
      </c>
      <c r="D4" t="inlineStr">
        <is>
          <t>ÖSTERGÖTLANDS LÄN</t>
        </is>
      </c>
      <c r="E4" t="inlineStr">
        <is>
          <t>YDRE</t>
        </is>
      </c>
      <c r="G4" t="n">
        <v>3.4</v>
      </c>
      <c r="H4" t="n">
        <v>0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s="2" t="inlineStr">
        <is>
          <t>Lake
Slåttergubbe
Bergsimpa</t>
        </is>
      </c>
      <c r="S4">
        <f>HYPERLINK("https://klasma.github.io/Logging_YDRE/artfynd/A 11419-2019.xlsx")</f>
        <v/>
      </c>
      <c r="T4">
        <f>HYPERLINK("https://klasma.github.io/Logging_YDRE/kartor/A 11419-2019.png")</f>
        <v/>
      </c>
      <c r="V4">
        <f>HYPERLINK("https://klasma.github.io/Logging_YDRE/klagomål/A 11419-2019.docx")</f>
        <v/>
      </c>
      <c r="W4">
        <f>HYPERLINK("https://klasma.github.io/Logging_YDRE/klagomålsmail/A 11419-2019.docx")</f>
        <v/>
      </c>
      <c r="X4">
        <f>HYPERLINK("https://klasma.github.io/Logging_YDRE/tillsyn/A 11419-2019.docx")</f>
        <v/>
      </c>
      <c r="Y4">
        <f>HYPERLINK("https://klasma.github.io/Logging_YDRE/tillsynsmail/A 11419-2019.docx")</f>
        <v/>
      </c>
    </row>
    <row r="5" ht="15" customHeight="1">
      <c r="A5" t="inlineStr">
        <is>
          <t>A 22259-2023</t>
        </is>
      </c>
      <c r="B5" s="1" t="n">
        <v>45070</v>
      </c>
      <c r="C5" s="1" t="n">
        <v>45181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2.8</v>
      </c>
      <c r="H5" t="n">
        <v>1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1</v>
      </c>
      <c r="Q5" t="n">
        <v>3</v>
      </c>
      <c r="R5" s="2" t="inlineStr">
        <is>
          <t>Trumpetfibbla
Nubbfibbla
Talltita</t>
        </is>
      </c>
      <c r="S5">
        <f>HYPERLINK("https://klasma.github.io/Logging_YDRE/artfynd/A 22259-2023.xlsx")</f>
        <v/>
      </c>
      <c r="T5">
        <f>HYPERLINK("https://klasma.github.io/Logging_YDRE/kartor/A 22259-2023.png")</f>
        <v/>
      </c>
      <c r="V5">
        <f>HYPERLINK("https://klasma.github.io/Logging_YDRE/klagomål/A 22259-2023.docx")</f>
        <v/>
      </c>
      <c r="W5">
        <f>HYPERLINK("https://klasma.github.io/Logging_YDRE/klagomålsmail/A 22259-2023.docx")</f>
        <v/>
      </c>
      <c r="X5">
        <f>HYPERLINK("https://klasma.github.io/Logging_YDRE/tillsyn/A 22259-2023.docx")</f>
        <v/>
      </c>
      <c r="Y5">
        <f>HYPERLINK("https://klasma.github.io/Logging_YDRE/tillsynsmail/A 22259-2023.docx")</f>
        <v/>
      </c>
    </row>
    <row r="6" ht="15" customHeight="1">
      <c r="A6" t="inlineStr">
        <is>
          <t>A 57755-2018</t>
        </is>
      </c>
      <c r="B6" s="1" t="n">
        <v>43405</v>
      </c>
      <c r="C6" s="1" t="n">
        <v>45181</v>
      </c>
      <c r="D6" t="inlineStr">
        <is>
          <t>ÖSTERGÖTLANDS LÄN</t>
        </is>
      </c>
      <c r="E6" t="inlineStr">
        <is>
          <t>YDRE</t>
        </is>
      </c>
      <c r="G6" t="n">
        <v>4.3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Bronshjon
Kattfotslav</t>
        </is>
      </c>
      <c r="S6">
        <f>HYPERLINK("https://klasma.github.io/Logging_YDRE/artfynd/A 57755-2018.xlsx")</f>
        <v/>
      </c>
      <c r="T6">
        <f>HYPERLINK("https://klasma.github.io/Logging_YDRE/kartor/A 57755-2018.png")</f>
        <v/>
      </c>
      <c r="V6">
        <f>HYPERLINK("https://klasma.github.io/Logging_YDRE/klagomål/A 57755-2018.docx")</f>
        <v/>
      </c>
      <c r="W6">
        <f>HYPERLINK("https://klasma.github.io/Logging_YDRE/klagomålsmail/A 57755-2018.docx")</f>
        <v/>
      </c>
      <c r="X6">
        <f>HYPERLINK("https://klasma.github.io/Logging_YDRE/tillsyn/A 57755-2018.docx")</f>
        <v/>
      </c>
      <c r="Y6">
        <f>HYPERLINK("https://klasma.github.io/Logging_YDRE/tillsynsmail/A 57755-2018.docx")</f>
        <v/>
      </c>
    </row>
    <row r="7" ht="15" customHeight="1">
      <c r="A7" t="inlineStr">
        <is>
          <t>A 25498-2022</t>
        </is>
      </c>
      <c r="B7" s="1" t="n">
        <v>44732</v>
      </c>
      <c r="C7" s="1" t="n">
        <v>45181</v>
      </c>
      <c r="D7" t="inlineStr">
        <is>
          <t>ÖSTERGÖTLANDS LÄN</t>
        </is>
      </c>
      <c r="E7" t="inlineStr">
        <is>
          <t>YDRE</t>
        </is>
      </c>
      <c r="F7" t="inlineStr">
        <is>
          <t>Kyrkan</t>
        </is>
      </c>
      <c r="G7" t="n">
        <v>71.09999999999999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Brunpudrad nållav
Garnlav</t>
        </is>
      </c>
      <c r="S7">
        <f>HYPERLINK("https://klasma.github.io/Logging_YDRE/artfynd/A 25498-2022.xlsx")</f>
        <v/>
      </c>
      <c r="T7">
        <f>HYPERLINK("https://klasma.github.io/Logging_YDRE/kartor/A 25498-2022.png")</f>
        <v/>
      </c>
      <c r="V7">
        <f>HYPERLINK("https://klasma.github.io/Logging_YDRE/klagomål/A 25498-2022.docx")</f>
        <v/>
      </c>
      <c r="W7">
        <f>HYPERLINK("https://klasma.github.io/Logging_YDRE/klagomålsmail/A 25498-2022.docx")</f>
        <v/>
      </c>
      <c r="X7">
        <f>HYPERLINK("https://klasma.github.io/Logging_YDRE/tillsyn/A 25498-2022.docx")</f>
        <v/>
      </c>
      <c r="Y7">
        <f>HYPERLINK("https://klasma.github.io/Logging_YDRE/tillsynsmail/A 25498-2022.docx")</f>
        <v/>
      </c>
    </row>
    <row r="8" ht="15" customHeight="1">
      <c r="A8" t="inlineStr">
        <is>
          <t>A 34179-2023</t>
        </is>
      </c>
      <c r="B8" s="1" t="n">
        <v>45138</v>
      </c>
      <c r="C8" s="1" t="n">
        <v>45181</v>
      </c>
      <c r="D8" t="inlineStr">
        <is>
          <t>ÖSTERGÖTLANDS LÄN</t>
        </is>
      </c>
      <c r="E8" t="inlineStr">
        <is>
          <t>YDRE</t>
        </is>
      </c>
      <c r="G8" t="n">
        <v>4.7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Mattlummer
Revlummer</t>
        </is>
      </c>
      <c r="S8">
        <f>HYPERLINK("https://klasma.github.io/Logging_YDRE/artfynd/A 34179-2023.xlsx")</f>
        <v/>
      </c>
      <c r="T8">
        <f>HYPERLINK("https://klasma.github.io/Logging_YDRE/kartor/A 34179-2023.png")</f>
        <v/>
      </c>
      <c r="V8">
        <f>HYPERLINK("https://klasma.github.io/Logging_YDRE/klagomål/A 34179-2023.docx")</f>
        <v/>
      </c>
      <c r="W8">
        <f>HYPERLINK("https://klasma.github.io/Logging_YDRE/klagomålsmail/A 34179-2023.docx")</f>
        <v/>
      </c>
      <c r="X8">
        <f>HYPERLINK("https://klasma.github.io/Logging_YDRE/tillsyn/A 34179-2023.docx")</f>
        <v/>
      </c>
      <c r="Y8">
        <f>HYPERLINK("https://klasma.github.io/Logging_YDRE/tillsynsmail/A 34179-2023.docx")</f>
        <v/>
      </c>
    </row>
    <row r="9" ht="15" customHeight="1">
      <c r="A9" t="inlineStr">
        <is>
          <t>A 12639-2019</t>
        </is>
      </c>
      <c r="B9" s="1" t="n">
        <v>43524</v>
      </c>
      <c r="C9" s="1" t="n">
        <v>45181</v>
      </c>
      <c r="D9" t="inlineStr">
        <is>
          <t>ÖSTERGÖTLANDS LÄN</t>
        </is>
      </c>
      <c r="E9" t="inlineStr">
        <is>
          <t>YDRE</t>
        </is>
      </c>
      <c r="G9" t="n">
        <v>2.2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Lake</t>
        </is>
      </c>
      <c r="S9">
        <f>HYPERLINK("https://klasma.github.io/Logging_YDRE/artfynd/A 12639-2019.xlsx")</f>
        <v/>
      </c>
      <c r="T9">
        <f>HYPERLINK("https://klasma.github.io/Logging_YDRE/kartor/A 12639-2019.png")</f>
        <v/>
      </c>
      <c r="V9">
        <f>HYPERLINK("https://klasma.github.io/Logging_YDRE/klagomål/A 12639-2019.docx")</f>
        <v/>
      </c>
      <c r="W9">
        <f>HYPERLINK("https://klasma.github.io/Logging_YDRE/klagomålsmail/A 12639-2019.docx")</f>
        <v/>
      </c>
      <c r="X9">
        <f>HYPERLINK("https://klasma.github.io/Logging_YDRE/tillsyn/A 12639-2019.docx")</f>
        <v/>
      </c>
      <c r="Y9">
        <f>HYPERLINK("https://klasma.github.io/Logging_YDRE/tillsynsmail/A 12639-2019.docx")</f>
        <v/>
      </c>
    </row>
    <row r="10" ht="15" customHeight="1">
      <c r="A10" t="inlineStr">
        <is>
          <t>A 35863-2019</t>
        </is>
      </c>
      <c r="B10" s="1" t="n">
        <v>43665</v>
      </c>
      <c r="C10" s="1" t="n">
        <v>45181</v>
      </c>
      <c r="D10" t="inlineStr">
        <is>
          <t>ÖSTERGÖTLANDS LÄN</t>
        </is>
      </c>
      <c r="E10" t="inlineStr">
        <is>
          <t>YDRE</t>
        </is>
      </c>
      <c r="G10" t="n">
        <v>10.3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HYPERLINK("https://klasma.github.io/Logging_YDRE/artfynd/A 35863-2019.xlsx")</f>
        <v/>
      </c>
      <c r="T10">
        <f>HYPERLINK("https://klasma.github.io/Logging_YDRE/kartor/A 35863-2019.png")</f>
        <v/>
      </c>
      <c r="U10">
        <f>HYPERLINK("https://klasma.github.io/Logging_YDRE/knärot/A 35863-2019.png")</f>
        <v/>
      </c>
      <c r="V10">
        <f>HYPERLINK("https://klasma.github.io/Logging_YDRE/klagomål/A 35863-2019.docx")</f>
        <v/>
      </c>
      <c r="W10">
        <f>HYPERLINK("https://klasma.github.io/Logging_YDRE/klagomålsmail/A 35863-2019.docx")</f>
        <v/>
      </c>
      <c r="X10">
        <f>HYPERLINK("https://klasma.github.io/Logging_YDRE/tillsyn/A 35863-2019.docx")</f>
        <v/>
      </c>
      <c r="Y10">
        <f>HYPERLINK("https://klasma.github.io/Logging_YDRE/tillsynsmail/A 35863-2019.docx")</f>
        <v/>
      </c>
    </row>
    <row r="11" ht="15" customHeight="1">
      <c r="A11" t="inlineStr">
        <is>
          <t>A 14959-2020</t>
        </is>
      </c>
      <c r="B11" s="1" t="n">
        <v>43910</v>
      </c>
      <c r="C11" s="1" t="n">
        <v>45181</v>
      </c>
      <c r="D11" t="inlineStr">
        <is>
          <t>ÖSTERGÖTLANDS LÄN</t>
        </is>
      </c>
      <c r="E11" t="inlineStr">
        <is>
          <t>YDRE</t>
        </is>
      </c>
      <c r="G11" t="n">
        <v>1.4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Smal guldkornsfibbla</t>
        </is>
      </c>
      <c r="S11">
        <f>HYPERLINK("https://klasma.github.io/Logging_YDRE/artfynd/A 14959-2020.xlsx")</f>
        <v/>
      </c>
      <c r="T11">
        <f>HYPERLINK("https://klasma.github.io/Logging_YDRE/kartor/A 14959-2020.png")</f>
        <v/>
      </c>
      <c r="V11">
        <f>HYPERLINK("https://klasma.github.io/Logging_YDRE/klagomål/A 14959-2020.docx")</f>
        <v/>
      </c>
      <c r="W11">
        <f>HYPERLINK("https://klasma.github.io/Logging_YDRE/klagomålsmail/A 14959-2020.docx")</f>
        <v/>
      </c>
      <c r="X11">
        <f>HYPERLINK("https://klasma.github.io/Logging_YDRE/tillsyn/A 14959-2020.docx")</f>
        <v/>
      </c>
      <c r="Y11">
        <f>HYPERLINK("https://klasma.github.io/Logging_YDRE/tillsynsmail/A 14959-2020.docx")</f>
        <v/>
      </c>
    </row>
    <row r="12" ht="15" customHeight="1">
      <c r="A12" t="inlineStr">
        <is>
          <t>A 44877-2020</t>
        </is>
      </c>
      <c r="B12" s="1" t="n">
        <v>44087</v>
      </c>
      <c r="C12" s="1" t="n">
        <v>45181</v>
      </c>
      <c r="D12" t="inlineStr">
        <is>
          <t>ÖSTERGÖTLANDS LÄN</t>
        </is>
      </c>
      <c r="E12" t="inlineStr">
        <is>
          <t>YDRE</t>
        </is>
      </c>
      <c r="F12" t="inlineStr">
        <is>
          <t>Sveaskog</t>
        </is>
      </c>
      <c r="G12" t="n">
        <v>5.1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Flagellkvastmossa</t>
        </is>
      </c>
      <c r="S12">
        <f>HYPERLINK("https://klasma.github.io/Logging_YDRE/artfynd/A 44877-2020.xlsx")</f>
        <v/>
      </c>
      <c r="T12">
        <f>HYPERLINK("https://klasma.github.io/Logging_YDRE/kartor/A 44877-2020.png")</f>
        <v/>
      </c>
      <c r="V12">
        <f>HYPERLINK("https://klasma.github.io/Logging_YDRE/klagomål/A 44877-2020.docx")</f>
        <v/>
      </c>
      <c r="W12">
        <f>HYPERLINK("https://klasma.github.io/Logging_YDRE/klagomålsmail/A 44877-2020.docx")</f>
        <v/>
      </c>
      <c r="X12">
        <f>HYPERLINK("https://klasma.github.io/Logging_YDRE/tillsyn/A 44877-2020.docx")</f>
        <v/>
      </c>
      <c r="Y12">
        <f>HYPERLINK("https://klasma.github.io/Logging_YDRE/tillsynsmail/A 44877-2020.docx")</f>
        <v/>
      </c>
    </row>
    <row r="13" ht="15" customHeight="1">
      <c r="A13" t="inlineStr">
        <is>
          <t>A 68768-2020</t>
        </is>
      </c>
      <c r="B13" s="1" t="n">
        <v>44187</v>
      </c>
      <c r="C13" s="1" t="n">
        <v>45181</v>
      </c>
      <c r="D13" t="inlineStr">
        <is>
          <t>ÖSTERGÖTLANDS LÄN</t>
        </is>
      </c>
      <c r="E13" t="inlineStr">
        <is>
          <t>YDRE</t>
        </is>
      </c>
      <c r="G13" t="n">
        <v>3.2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Smålom</t>
        </is>
      </c>
      <c r="S13">
        <f>HYPERLINK("https://klasma.github.io/Logging_YDRE/artfynd/A 68768-2020.xlsx")</f>
        <v/>
      </c>
      <c r="T13">
        <f>HYPERLINK("https://klasma.github.io/Logging_YDRE/kartor/A 68768-2020.png")</f>
        <v/>
      </c>
      <c r="V13">
        <f>HYPERLINK("https://klasma.github.io/Logging_YDRE/klagomål/A 68768-2020.docx")</f>
        <v/>
      </c>
      <c r="W13">
        <f>HYPERLINK("https://klasma.github.io/Logging_YDRE/klagomålsmail/A 68768-2020.docx")</f>
        <v/>
      </c>
      <c r="X13">
        <f>HYPERLINK("https://klasma.github.io/Logging_YDRE/tillsyn/A 68768-2020.docx")</f>
        <v/>
      </c>
      <c r="Y13">
        <f>HYPERLINK("https://klasma.github.io/Logging_YDRE/tillsynsmail/A 68768-2020.docx")</f>
        <v/>
      </c>
    </row>
    <row r="14" ht="15" customHeight="1">
      <c r="A14" t="inlineStr">
        <is>
          <t>A 28953-2021</t>
        </is>
      </c>
      <c r="B14" s="1" t="n">
        <v>44358</v>
      </c>
      <c r="C14" s="1" t="n">
        <v>45181</v>
      </c>
      <c r="D14" t="inlineStr">
        <is>
          <t>ÖSTERGÖTLANDS LÄN</t>
        </is>
      </c>
      <c r="E14" t="inlineStr">
        <is>
          <t>YDRE</t>
        </is>
      </c>
      <c r="G14" t="n">
        <v>2.2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Hårklomossa</t>
        </is>
      </c>
      <c r="S14">
        <f>HYPERLINK("https://klasma.github.io/Logging_YDRE/artfynd/A 28953-2021.xlsx")</f>
        <v/>
      </c>
      <c r="T14">
        <f>HYPERLINK("https://klasma.github.io/Logging_YDRE/kartor/A 28953-2021.png")</f>
        <v/>
      </c>
      <c r="V14">
        <f>HYPERLINK("https://klasma.github.io/Logging_YDRE/klagomål/A 28953-2021.docx")</f>
        <v/>
      </c>
      <c r="W14">
        <f>HYPERLINK("https://klasma.github.io/Logging_YDRE/klagomålsmail/A 28953-2021.docx")</f>
        <v/>
      </c>
      <c r="X14">
        <f>HYPERLINK("https://klasma.github.io/Logging_YDRE/tillsyn/A 28953-2021.docx")</f>
        <v/>
      </c>
      <c r="Y14">
        <f>HYPERLINK("https://klasma.github.io/Logging_YDRE/tillsynsmail/A 28953-2021.docx")</f>
        <v/>
      </c>
    </row>
    <row r="15" ht="15" customHeight="1">
      <c r="A15" t="inlineStr">
        <is>
          <t>A 53277-2021</t>
        </is>
      </c>
      <c r="B15" s="1" t="n">
        <v>44468</v>
      </c>
      <c r="C15" s="1" t="n">
        <v>45181</v>
      </c>
      <c r="D15" t="inlineStr">
        <is>
          <t>ÖSTERGÖTLANDS LÄN</t>
        </is>
      </c>
      <c r="E15" t="inlineStr">
        <is>
          <t>YDRE</t>
        </is>
      </c>
      <c r="F15" t="inlineStr">
        <is>
          <t>Sveaskog</t>
        </is>
      </c>
      <c r="G15" t="n">
        <v>2.4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HYPERLINK("https://klasma.github.io/Logging_YDRE/artfynd/A 53277-2021.xlsx")</f>
        <v/>
      </c>
      <c r="T15">
        <f>HYPERLINK("https://klasma.github.io/Logging_YDRE/kartor/A 53277-2021.png")</f>
        <v/>
      </c>
      <c r="V15">
        <f>HYPERLINK("https://klasma.github.io/Logging_YDRE/klagomål/A 53277-2021.docx")</f>
        <v/>
      </c>
      <c r="W15">
        <f>HYPERLINK("https://klasma.github.io/Logging_YDRE/klagomålsmail/A 53277-2021.docx")</f>
        <v/>
      </c>
      <c r="X15">
        <f>HYPERLINK("https://klasma.github.io/Logging_YDRE/tillsyn/A 53277-2021.docx")</f>
        <v/>
      </c>
      <c r="Y15">
        <f>HYPERLINK("https://klasma.github.io/Logging_YDRE/tillsynsmail/A 53277-2021.docx")</f>
        <v/>
      </c>
    </row>
    <row r="16" ht="15" customHeight="1">
      <c r="A16" t="inlineStr">
        <is>
          <t>A 53316-2021</t>
        </is>
      </c>
      <c r="B16" s="1" t="n">
        <v>44468</v>
      </c>
      <c r="C16" s="1" t="n">
        <v>45181</v>
      </c>
      <c r="D16" t="inlineStr">
        <is>
          <t>ÖSTERGÖTLANDS LÄN</t>
        </is>
      </c>
      <c r="E16" t="inlineStr">
        <is>
          <t>YDRE</t>
        </is>
      </c>
      <c r="F16" t="inlineStr">
        <is>
          <t>Sveaskog</t>
        </is>
      </c>
      <c r="G16" t="n">
        <v>5.6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Gullviva</t>
        </is>
      </c>
      <c r="S16">
        <f>HYPERLINK("https://klasma.github.io/Logging_YDRE/artfynd/A 53316-2021.xlsx")</f>
        <v/>
      </c>
      <c r="T16">
        <f>HYPERLINK("https://klasma.github.io/Logging_YDRE/kartor/A 53316-2021.png")</f>
        <v/>
      </c>
      <c r="V16">
        <f>HYPERLINK("https://klasma.github.io/Logging_YDRE/klagomål/A 53316-2021.docx")</f>
        <v/>
      </c>
      <c r="W16">
        <f>HYPERLINK("https://klasma.github.io/Logging_YDRE/klagomålsmail/A 53316-2021.docx")</f>
        <v/>
      </c>
      <c r="X16">
        <f>HYPERLINK("https://klasma.github.io/Logging_YDRE/tillsyn/A 53316-2021.docx")</f>
        <v/>
      </c>
      <c r="Y16">
        <f>HYPERLINK("https://klasma.github.io/Logging_YDRE/tillsynsmail/A 53316-2021.docx")</f>
        <v/>
      </c>
    </row>
    <row r="17" ht="15" customHeight="1">
      <c r="A17" t="inlineStr">
        <is>
          <t>A 42354-2022</t>
        </is>
      </c>
      <c r="B17" s="1" t="n">
        <v>44831</v>
      </c>
      <c r="C17" s="1" t="n">
        <v>45181</v>
      </c>
      <c r="D17" t="inlineStr">
        <is>
          <t>ÖSTERGÖTLANDS LÄN</t>
        </is>
      </c>
      <c r="E17" t="inlineStr">
        <is>
          <t>YDRE</t>
        </is>
      </c>
      <c r="F17" t="inlineStr">
        <is>
          <t>Övriga Aktiebolag</t>
        </is>
      </c>
      <c r="G17" t="n">
        <v>9.1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Mosippa</t>
        </is>
      </c>
      <c r="S17">
        <f>HYPERLINK("https://klasma.github.io/Logging_YDRE/artfynd/A 42354-2022.xlsx")</f>
        <v/>
      </c>
      <c r="T17">
        <f>HYPERLINK("https://klasma.github.io/Logging_YDRE/kartor/A 42354-2022.png")</f>
        <v/>
      </c>
      <c r="V17">
        <f>HYPERLINK("https://klasma.github.io/Logging_YDRE/klagomål/A 42354-2022.docx")</f>
        <v/>
      </c>
      <c r="W17">
        <f>HYPERLINK("https://klasma.github.io/Logging_YDRE/klagomålsmail/A 42354-2022.docx")</f>
        <v/>
      </c>
      <c r="X17">
        <f>HYPERLINK("https://klasma.github.io/Logging_YDRE/tillsyn/A 42354-2022.docx")</f>
        <v/>
      </c>
      <c r="Y17">
        <f>HYPERLINK("https://klasma.github.io/Logging_YDRE/tillsynsmail/A 42354-2022.docx")</f>
        <v/>
      </c>
    </row>
    <row r="18" ht="15" customHeight="1">
      <c r="A18" t="inlineStr">
        <is>
          <t>A 52667-2022</t>
        </is>
      </c>
      <c r="B18" s="1" t="n">
        <v>44874</v>
      </c>
      <c r="C18" s="1" t="n">
        <v>45181</v>
      </c>
      <c r="D18" t="inlineStr">
        <is>
          <t>ÖSTERGÖTLANDS LÄN</t>
        </is>
      </c>
      <c r="E18" t="inlineStr">
        <is>
          <t>YDRE</t>
        </is>
      </c>
      <c r="G18" t="n">
        <v>1.2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Mattlummer</t>
        </is>
      </c>
      <c r="S18">
        <f>HYPERLINK("https://klasma.github.io/Logging_YDRE/artfynd/A 52667-2022.xlsx")</f>
        <v/>
      </c>
      <c r="T18">
        <f>HYPERLINK("https://klasma.github.io/Logging_YDRE/kartor/A 52667-2022.png")</f>
        <v/>
      </c>
      <c r="V18">
        <f>HYPERLINK("https://klasma.github.io/Logging_YDRE/klagomål/A 52667-2022.docx")</f>
        <v/>
      </c>
      <c r="W18">
        <f>HYPERLINK("https://klasma.github.io/Logging_YDRE/klagomålsmail/A 52667-2022.docx")</f>
        <v/>
      </c>
      <c r="X18">
        <f>HYPERLINK("https://klasma.github.io/Logging_YDRE/tillsyn/A 52667-2022.docx")</f>
        <v/>
      </c>
      <c r="Y18">
        <f>HYPERLINK("https://klasma.github.io/Logging_YDRE/tillsynsmail/A 52667-2022.docx")</f>
        <v/>
      </c>
    </row>
    <row r="19" ht="15" customHeight="1">
      <c r="A19" t="inlineStr">
        <is>
          <t>A 25855-2023</t>
        </is>
      </c>
      <c r="B19" s="1" t="n">
        <v>45090</v>
      </c>
      <c r="C19" s="1" t="n">
        <v>45181</v>
      </c>
      <c r="D19" t="inlineStr">
        <is>
          <t>ÖSTERGÖTLANDS LÄN</t>
        </is>
      </c>
      <c r="E19" t="inlineStr">
        <is>
          <t>YDRE</t>
        </is>
      </c>
      <c r="F19" t="inlineStr">
        <is>
          <t>Sveaskog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Skogsalm</t>
        </is>
      </c>
      <c r="S19">
        <f>HYPERLINK("https://klasma.github.io/Logging_YDRE/artfynd/A 25855-2023.xlsx")</f>
        <v/>
      </c>
      <c r="T19">
        <f>HYPERLINK("https://klasma.github.io/Logging_YDRE/kartor/A 25855-2023.png")</f>
        <v/>
      </c>
      <c r="V19">
        <f>HYPERLINK("https://klasma.github.io/Logging_YDRE/klagomål/A 25855-2023.docx")</f>
        <v/>
      </c>
      <c r="W19">
        <f>HYPERLINK("https://klasma.github.io/Logging_YDRE/klagomålsmail/A 25855-2023.docx")</f>
        <v/>
      </c>
      <c r="X19">
        <f>HYPERLINK("https://klasma.github.io/Logging_YDRE/tillsyn/A 25855-2023.docx")</f>
        <v/>
      </c>
      <c r="Y19">
        <f>HYPERLINK("https://klasma.github.io/Logging_YDRE/tillsynsmail/A 25855-2023.docx")</f>
        <v/>
      </c>
    </row>
    <row r="20" ht="15" customHeight="1">
      <c r="A20" t="inlineStr">
        <is>
          <t>A 38097-2018</t>
        </is>
      </c>
      <c r="B20" s="1" t="n">
        <v>43336</v>
      </c>
      <c r="C20" s="1" t="n">
        <v>45181</v>
      </c>
      <c r="D20" t="inlineStr">
        <is>
          <t>ÖSTERGÖTLANDS LÄN</t>
        </is>
      </c>
      <c r="E20" t="inlineStr">
        <is>
          <t>YDRE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38301-2018</t>
        </is>
      </c>
      <c r="B21" s="1" t="n">
        <v>43339</v>
      </c>
      <c r="C21" s="1" t="n">
        <v>45181</v>
      </c>
      <c r="D21" t="inlineStr">
        <is>
          <t>ÖSTERGÖTLANDS LÄN</t>
        </is>
      </c>
      <c r="E21" t="inlineStr">
        <is>
          <t>YDRE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43595-2018</t>
        </is>
      </c>
      <c r="B22" s="1" t="n">
        <v>43354</v>
      </c>
      <c r="C22" s="1" t="n">
        <v>45181</v>
      </c>
      <c r="D22" t="inlineStr">
        <is>
          <t>ÖSTERGÖTLANDS LÄN</t>
        </is>
      </c>
      <c r="E22" t="inlineStr">
        <is>
          <t>YDRE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42970-2018</t>
        </is>
      </c>
      <c r="B23" s="1" t="n">
        <v>43355</v>
      </c>
      <c r="C23" s="1" t="n">
        <v>45181</v>
      </c>
      <c r="D23" t="inlineStr">
        <is>
          <t>ÖSTERGÖTLANDS LÄN</t>
        </is>
      </c>
      <c r="E23" t="inlineStr">
        <is>
          <t>YDRE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42882-2018</t>
        </is>
      </c>
      <c r="B24" s="1" t="n">
        <v>43355</v>
      </c>
      <c r="C24" s="1" t="n">
        <v>45181</v>
      </c>
      <c r="D24" t="inlineStr">
        <is>
          <t>ÖSTERGÖTLANDS LÄN</t>
        </is>
      </c>
      <c r="E24" t="inlineStr">
        <is>
          <t>YDRE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44439-2018</t>
        </is>
      </c>
      <c r="B25" s="1" t="n">
        <v>43356</v>
      </c>
      <c r="C25" s="1" t="n">
        <v>45181</v>
      </c>
      <c r="D25" t="inlineStr">
        <is>
          <t>ÖSTERGÖTLANDS LÄN</t>
        </is>
      </c>
      <c r="E25" t="inlineStr">
        <is>
          <t>YDRE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45174-2018</t>
        </is>
      </c>
      <c r="B26" s="1" t="n">
        <v>43362</v>
      </c>
      <c r="C26" s="1" t="n">
        <v>45181</v>
      </c>
      <c r="D26" t="inlineStr">
        <is>
          <t>ÖSTERGÖTLANDS LÄN</t>
        </is>
      </c>
      <c r="E26" t="inlineStr">
        <is>
          <t>YDRE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48999-2018</t>
        </is>
      </c>
      <c r="B27" s="1" t="n">
        <v>43375</v>
      </c>
      <c r="C27" s="1" t="n">
        <v>45181</v>
      </c>
      <c r="D27" t="inlineStr">
        <is>
          <t>ÖSTERGÖTLANDS LÄN</t>
        </is>
      </c>
      <c r="E27" t="inlineStr">
        <is>
          <t>YDRE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49000-2018</t>
        </is>
      </c>
      <c r="B28" s="1" t="n">
        <v>43375</v>
      </c>
      <c r="C28" s="1" t="n">
        <v>45181</v>
      </c>
      <c r="D28" t="inlineStr">
        <is>
          <t>ÖSTERGÖTLANDS LÄN</t>
        </is>
      </c>
      <c r="E28" t="inlineStr">
        <is>
          <t>YDRE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50589-2018</t>
        </is>
      </c>
      <c r="B29" s="1" t="n">
        <v>43381</v>
      </c>
      <c r="C29" s="1" t="n">
        <v>45181</v>
      </c>
      <c r="D29" t="inlineStr">
        <is>
          <t>ÖSTERGÖTLANDS LÄN</t>
        </is>
      </c>
      <c r="E29" t="inlineStr">
        <is>
          <t>YDRE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51892-2018</t>
        </is>
      </c>
      <c r="B30" s="1" t="n">
        <v>43385</v>
      </c>
      <c r="C30" s="1" t="n">
        <v>45181</v>
      </c>
      <c r="D30" t="inlineStr">
        <is>
          <t>ÖSTERGÖTLANDS LÄN</t>
        </is>
      </c>
      <c r="E30" t="inlineStr">
        <is>
          <t>YDRE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51891-2018</t>
        </is>
      </c>
      <c r="B31" s="1" t="n">
        <v>43385</v>
      </c>
      <c r="C31" s="1" t="n">
        <v>45181</v>
      </c>
      <c r="D31" t="inlineStr">
        <is>
          <t>ÖSTERGÖTLANDS LÄN</t>
        </is>
      </c>
      <c r="E31" t="inlineStr">
        <is>
          <t>YDRE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53999-2018</t>
        </is>
      </c>
      <c r="B32" s="1" t="n">
        <v>43389</v>
      </c>
      <c r="C32" s="1" t="n">
        <v>45181</v>
      </c>
      <c r="D32" t="inlineStr">
        <is>
          <t>ÖSTERGÖTLANDS LÄN</t>
        </is>
      </c>
      <c r="E32" t="inlineStr">
        <is>
          <t>YDRE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54376-2018</t>
        </is>
      </c>
      <c r="B33" s="1" t="n">
        <v>43390</v>
      </c>
      <c r="C33" s="1" t="n">
        <v>45181</v>
      </c>
      <c r="D33" t="inlineStr">
        <is>
          <t>ÖSTERGÖTLANDS LÄN</t>
        </is>
      </c>
      <c r="E33" t="inlineStr">
        <is>
          <t>YDRE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54418-2018</t>
        </is>
      </c>
      <c r="B34" s="1" t="n">
        <v>43390</v>
      </c>
      <c r="C34" s="1" t="n">
        <v>45181</v>
      </c>
      <c r="D34" t="inlineStr">
        <is>
          <t>ÖSTERGÖTLANDS LÄN</t>
        </is>
      </c>
      <c r="E34" t="inlineStr">
        <is>
          <t>YDRE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53960-2018</t>
        </is>
      </c>
      <c r="B35" s="1" t="n">
        <v>43392</v>
      </c>
      <c r="C35" s="1" t="n">
        <v>45181</v>
      </c>
      <c r="D35" t="inlineStr">
        <is>
          <t>ÖSTERGÖTLANDS LÄN</t>
        </is>
      </c>
      <c r="E35" t="inlineStr">
        <is>
          <t>YDRE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56188-2018</t>
        </is>
      </c>
      <c r="B36" s="1" t="n">
        <v>43399</v>
      </c>
      <c r="C36" s="1" t="n">
        <v>45181</v>
      </c>
      <c r="D36" t="inlineStr">
        <is>
          <t>ÖSTERGÖTLANDS LÄN</t>
        </is>
      </c>
      <c r="E36" t="inlineStr">
        <is>
          <t>YDRE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59568-2018</t>
        </is>
      </c>
      <c r="B37" s="1" t="n">
        <v>43403</v>
      </c>
      <c r="C37" s="1" t="n">
        <v>45181</v>
      </c>
      <c r="D37" t="inlineStr">
        <is>
          <t>ÖSTERGÖTLANDS LÄN</t>
        </is>
      </c>
      <c r="E37" t="inlineStr">
        <is>
          <t>YDRE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60461-2018</t>
        </is>
      </c>
      <c r="B38" s="1" t="n">
        <v>43403</v>
      </c>
      <c r="C38" s="1" t="n">
        <v>45181</v>
      </c>
      <c r="D38" t="inlineStr">
        <is>
          <t>ÖSTERGÖTLANDS LÄN</t>
        </is>
      </c>
      <c r="E38" t="inlineStr">
        <is>
          <t>YDRE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60927-2018</t>
        </is>
      </c>
      <c r="B39" s="1" t="n">
        <v>43411</v>
      </c>
      <c r="C39" s="1" t="n">
        <v>45181</v>
      </c>
      <c r="D39" t="inlineStr">
        <is>
          <t>ÖSTERGÖTLANDS LÄN</t>
        </is>
      </c>
      <c r="E39" t="inlineStr">
        <is>
          <t>YDRE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60972-2018</t>
        </is>
      </c>
      <c r="B40" s="1" t="n">
        <v>43411</v>
      </c>
      <c r="C40" s="1" t="n">
        <v>45181</v>
      </c>
      <c r="D40" t="inlineStr">
        <is>
          <t>ÖSTERGÖTLANDS LÄN</t>
        </is>
      </c>
      <c r="E40" t="inlineStr">
        <is>
          <t>YDRE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60962-2018</t>
        </is>
      </c>
      <c r="B41" s="1" t="n">
        <v>43411</v>
      </c>
      <c r="C41" s="1" t="n">
        <v>45181</v>
      </c>
      <c r="D41" t="inlineStr">
        <is>
          <t>ÖSTERGÖTLANDS LÄN</t>
        </is>
      </c>
      <c r="E41" t="inlineStr">
        <is>
          <t>YDRE</t>
        </is>
      </c>
      <c r="G41" t="n">
        <v>2.7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60123-2018</t>
        </is>
      </c>
      <c r="B42" s="1" t="n">
        <v>43412</v>
      </c>
      <c r="C42" s="1" t="n">
        <v>45181</v>
      </c>
      <c r="D42" t="inlineStr">
        <is>
          <t>ÖSTERGÖTLANDS LÄN</t>
        </is>
      </c>
      <c r="E42" t="inlineStr">
        <is>
          <t>YDRE</t>
        </is>
      </c>
      <c r="G42" t="n">
        <v>5.8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62022-2018</t>
        </is>
      </c>
      <c r="B43" s="1" t="n">
        <v>43416</v>
      </c>
      <c r="C43" s="1" t="n">
        <v>45181</v>
      </c>
      <c r="D43" t="inlineStr">
        <is>
          <t>ÖSTERGÖTLANDS LÄN</t>
        </is>
      </c>
      <c r="E43" t="inlineStr">
        <is>
          <t>YDRE</t>
        </is>
      </c>
      <c r="G43" t="n">
        <v>10.9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60957-2018</t>
        </is>
      </c>
      <c r="B44" s="1" t="n">
        <v>43423</v>
      </c>
      <c r="C44" s="1" t="n">
        <v>45181</v>
      </c>
      <c r="D44" t="inlineStr">
        <is>
          <t>ÖSTERGÖTLANDS LÄN</t>
        </is>
      </c>
      <c r="E44" t="inlineStr">
        <is>
          <t>YDRE</t>
        </is>
      </c>
      <c r="F44" t="inlineStr">
        <is>
          <t>Kyrkan</t>
        </is>
      </c>
      <c r="G44" t="n">
        <v>6.4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61545-2018</t>
        </is>
      </c>
      <c r="B45" s="1" t="n">
        <v>43424</v>
      </c>
      <c r="C45" s="1" t="n">
        <v>45181</v>
      </c>
      <c r="D45" t="inlineStr">
        <is>
          <t>ÖSTERGÖTLANDS LÄN</t>
        </is>
      </c>
      <c r="E45" t="inlineStr">
        <is>
          <t>YDRE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62214-2018</t>
        </is>
      </c>
      <c r="B46" s="1" t="n">
        <v>43425</v>
      </c>
      <c r="C46" s="1" t="n">
        <v>45181</v>
      </c>
      <c r="D46" t="inlineStr">
        <is>
          <t>ÖSTERGÖTLANDS LÄN</t>
        </is>
      </c>
      <c r="E46" t="inlineStr">
        <is>
          <t>YDRE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65611-2018</t>
        </is>
      </c>
      <c r="B47" s="1" t="n">
        <v>43425</v>
      </c>
      <c r="C47" s="1" t="n">
        <v>45181</v>
      </c>
      <c r="D47" t="inlineStr">
        <is>
          <t>ÖSTERGÖTLANDS LÄN</t>
        </is>
      </c>
      <c r="E47" t="inlineStr">
        <is>
          <t>YDRE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65448-2018</t>
        </is>
      </c>
      <c r="B48" s="1" t="n">
        <v>43433</v>
      </c>
      <c r="C48" s="1" t="n">
        <v>45181</v>
      </c>
      <c r="D48" t="inlineStr">
        <is>
          <t>ÖSTERGÖTLANDS LÄN</t>
        </is>
      </c>
      <c r="E48" t="inlineStr">
        <is>
          <t>YDRE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65531-2018</t>
        </is>
      </c>
      <c r="B49" s="1" t="n">
        <v>43433</v>
      </c>
      <c r="C49" s="1" t="n">
        <v>45181</v>
      </c>
      <c r="D49" t="inlineStr">
        <is>
          <t>ÖSTERGÖTLANDS LÄN</t>
        </is>
      </c>
      <c r="E49" t="inlineStr">
        <is>
          <t>YDRE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65407-2018</t>
        </is>
      </c>
      <c r="B50" s="1" t="n">
        <v>43433</v>
      </c>
      <c r="C50" s="1" t="n">
        <v>45181</v>
      </c>
      <c r="D50" t="inlineStr">
        <is>
          <t>ÖSTERGÖTLANDS LÄN</t>
        </is>
      </c>
      <c r="E50" t="inlineStr">
        <is>
          <t>YDRE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66037-2018</t>
        </is>
      </c>
      <c r="B51" s="1" t="n">
        <v>43434</v>
      </c>
      <c r="C51" s="1" t="n">
        <v>45181</v>
      </c>
      <c r="D51" t="inlineStr">
        <is>
          <t>ÖSTERGÖTLANDS LÄN</t>
        </is>
      </c>
      <c r="E51" t="inlineStr">
        <is>
          <t>YDRE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67459-2018</t>
        </is>
      </c>
      <c r="B52" s="1" t="n">
        <v>43439</v>
      </c>
      <c r="C52" s="1" t="n">
        <v>45181</v>
      </c>
      <c r="D52" t="inlineStr">
        <is>
          <t>ÖSTERGÖTLANDS LÄN</t>
        </is>
      </c>
      <c r="E52" t="inlineStr">
        <is>
          <t>YDRE</t>
        </is>
      </c>
      <c r="F52" t="inlineStr">
        <is>
          <t>Sveaskog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67455-2018</t>
        </is>
      </c>
      <c r="B53" s="1" t="n">
        <v>43439</v>
      </c>
      <c r="C53" s="1" t="n">
        <v>45181</v>
      </c>
      <c r="D53" t="inlineStr">
        <is>
          <t>ÖSTERGÖTLANDS LÄN</t>
        </is>
      </c>
      <c r="E53" t="inlineStr">
        <is>
          <t>YDRE</t>
        </is>
      </c>
      <c r="F53" t="inlineStr">
        <is>
          <t>Sveaskog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67891-2018</t>
        </is>
      </c>
      <c r="B54" s="1" t="n">
        <v>43440</v>
      </c>
      <c r="C54" s="1" t="n">
        <v>45181</v>
      </c>
      <c r="D54" t="inlineStr">
        <is>
          <t>ÖSTERGÖTLANDS LÄN</t>
        </is>
      </c>
      <c r="E54" t="inlineStr">
        <is>
          <t>YDRE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69058-2018</t>
        </is>
      </c>
      <c r="B55" s="1" t="n">
        <v>43445</v>
      </c>
      <c r="C55" s="1" t="n">
        <v>45181</v>
      </c>
      <c r="D55" t="inlineStr">
        <is>
          <t>ÖSTERGÖTLANDS LÄN</t>
        </is>
      </c>
      <c r="E55" t="inlineStr">
        <is>
          <t>YDRE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70312-2018</t>
        </is>
      </c>
      <c r="B56" s="1" t="n">
        <v>43445</v>
      </c>
      <c r="C56" s="1" t="n">
        <v>45181</v>
      </c>
      <c r="D56" t="inlineStr">
        <is>
          <t>ÖSTERGÖTLANDS LÄN</t>
        </is>
      </c>
      <c r="E56" t="inlineStr">
        <is>
          <t>YDRE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70614-2018</t>
        </is>
      </c>
      <c r="B57" s="1" t="n">
        <v>43451</v>
      </c>
      <c r="C57" s="1" t="n">
        <v>45181</v>
      </c>
      <c r="D57" t="inlineStr">
        <is>
          <t>ÖSTERGÖTLANDS LÄN</t>
        </is>
      </c>
      <c r="E57" t="inlineStr">
        <is>
          <t>YDRE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71300-2018</t>
        </is>
      </c>
      <c r="B58" s="1" t="n">
        <v>43451</v>
      </c>
      <c r="C58" s="1" t="n">
        <v>45181</v>
      </c>
      <c r="D58" t="inlineStr">
        <is>
          <t>ÖSTERGÖTLANDS LÄN</t>
        </is>
      </c>
      <c r="E58" t="inlineStr">
        <is>
          <t>YDRE</t>
        </is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71050-2018</t>
        </is>
      </c>
      <c r="B59" s="1" t="n">
        <v>43452</v>
      </c>
      <c r="C59" s="1" t="n">
        <v>45181</v>
      </c>
      <c r="D59" t="inlineStr">
        <is>
          <t>ÖSTERGÖTLANDS LÄN</t>
        </is>
      </c>
      <c r="E59" t="inlineStr">
        <is>
          <t>YDRE</t>
        </is>
      </c>
      <c r="G59" t="n">
        <v>18.1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648-2019</t>
        </is>
      </c>
      <c r="B60" s="1" t="n">
        <v>43455</v>
      </c>
      <c r="C60" s="1" t="n">
        <v>45181</v>
      </c>
      <c r="D60" t="inlineStr">
        <is>
          <t>ÖSTERGÖTLANDS LÄN</t>
        </is>
      </c>
      <c r="E60" t="inlineStr">
        <is>
          <t>YDRE</t>
        </is>
      </c>
      <c r="G60" t="n">
        <v>8.800000000000001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71903-2018</t>
        </is>
      </c>
      <c r="B61" s="1" t="n">
        <v>43455</v>
      </c>
      <c r="C61" s="1" t="n">
        <v>45181</v>
      </c>
      <c r="D61" t="inlineStr">
        <is>
          <t>ÖSTERGÖTLANDS LÄN</t>
        </is>
      </c>
      <c r="E61" t="inlineStr">
        <is>
          <t>YDRE</t>
        </is>
      </c>
      <c r="F61" t="inlineStr">
        <is>
          <t>Kyrkan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2188-2019</t>
        </is>
      </c>
      <c r="B62" s="1" t="n">
        <v>43468</v>
      </c>
      <c r="C62" s="1" t="n">
        <v>45181</v>
      </c>
      <c r="D62" t="inlineStr">
        <is>
          <t>ÖSTERGÖTLANDS LÄN</t>
        </is>
      </c>
      <c r="E62" t="inlineStr">
        <is>
          <t>YDRE</t>
        </is>
      </c>
      <c r="G62" t="n">
        <v>5.3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2197-2019</t>
        </is>
      </c>
      <c r="B63" s="1" t="n">
        <v>43468</v>
      </c>
      <c r="C63" s="1" t="n">
        <v>45181</v>
      </c>
      <c r="D63" t="inlineStr">
        <is>
          <t>ÖSTERGÖTLANDS LÄN</t>
        </is>
      </c>
      <c r="E63" t="inlineStr">
        <is>
          <t>YDRE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2226-2019</t>
        </is>
      </c>
      <c r="B64" s="1" t="n">
        <v>43475</v>
      </c>
      <c r="C64" s="1" t="n">
        <v>45181</v>
      </c>
      <c r="D64" t="inlineStr">
        <is>
          <t>ÖSTERGÖTLANDS LÄN</t>
        </is>
      </c>
      <c r="E64" t="inlineStr">
        <is>
          <t>YDRE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2222-2019</t>
        </is>
      </c>
      <c r="B65" s="1" t="n">
        <v>43475</v>
      </c>
      <c r="C65" s="1" t="n">
        <v>45181</v>
      </c>
      <c r="D65" t="inlineStr">
        <is>
          <t>ÖSTERGÖTLANDS LÄN</t>
        </is>
      </c>
      <c r="E65" t="inlineStr">
        <is>
          <t>YDRE</t>
        </is>
      </c>
      <c r="G65" t="n">
        <v>4.5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4868-2019</t>
        </is>
      </c>
      <c r="B66" s="1" t="n">
        <v>43479</v>
      </c>
      <c r="C66" s="1" t="n">
        <v>45181</v>
      </c>
      <c r="D66" t="inlineStr">
        <is>
          <t>ÖSTERGÖTLANDS LÄN</t>
        </is>
      </c>
      <c r="E66" t="inlineStr">
        <is>
          <t>YDRE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4870-2019</t>
        </is>
      </c>
      <c r="B67" s="1" t="n">
        <v>43479</v>
      </c>
      <c r="C67" s="1" t="n">
        <v>45181</v>
      </c>
      <c r="D67" t="inlineStr">
        <is>
          <t>ÖSTERGÖTLANDS LÄN</t>
        </is>
      </c>
      <c r="E67" t="inlineStr">
        <is>
          <t>YDRE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3260-2019</t>
        </is>
      </c>
      <c r="B68" s="1" t="n">
        <v>43480</v>
      </c>
      <c r="C68" s="1" t="n">
        <v>45181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6.8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4650-2019</t>
        </is>
      </c>
      <c r="B69" s="1" t="n">
        <v>43486</v>
      </c>
      <c r="C69" s="1" t="n">
        <v>45181</v>
      </c>
      <c r="D69" t="inlineStr">
        <is>
          <t>ÖSTERGÖTLANDS LÄN</t>
        </is>
      </c>
      <c r="E69" t="inlineStr">
        <is>
          <t>YDRE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4968-2019</t>
        </is>
      </c>
      <c r="B70" s="1" t="n">
        <v>43487</v>
      </c>
      <c r="C70" s="1" t="n">
        <v>45181</v>
      </c>
      <c r="D70" t="inlineStr">
        <is>
          <t>ÖSTERGÖTLANDS LÄN</t>
        </is>
      </c>
      <c r="E70" t="inlineStr">
        <is>
          <t>YDRE</t>
        </is>
      </c>
      <c r="F70" t="inlineStr">
        <is>
          <t>Sveaskog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7155-2019</t>
        </is>
      </c>
      <c r="B71" s="1" t="n">
        <v>43489</v>
      </c>
      <c r="C71" s="1" t="n">
        <v>45181</v>
      </c>
      <c r="D71" t="inlineStr">
        <is>
          <t>ÖSTERGÖTLANDS LÄN</t>
        </is>
      </c>
      <c r="E71" t="inlineStr">
        <is>
          <t>YDRE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6604-2019</t>
        </is>
      </c>
      <c r="B72" s="1" t="n">
        <v>43494</v>
      </c>
      <c r="C72" s="1" t="n">
        <v>45181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6593-2019</t>
        </is>
      </c>
      <c r="B73" s="1" t="n">
        <v>43494</v>
      </c>
      <c r="C73" s="1" t="n">
        <v>45181</v>
      </c>
      <c r="D73" t="inlineStr">
        <is>
          <t>ÖSTERGÖTLANDS LÄN</t>
        </is>
      </c>
      <c r="E73" t="inlineStr">
        <is>
          <t>YDRE</t>
        </is>
      </c>
      <c r="F73" t="inlineStr">
        <is>
          <t>Sveaskog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7024-2019</t>
        </is>
      </c>
      <c r="B74" s="1" t="n">
        <v>43495</v>
      </c>
      <c r="C74" s="1" t="n">
        <v>45181</v>
      </c>
      <c r="D74" t="inlineStr">
        <is>
          <t>ÖSTERGÖTLANDS LÄN</t>
        </is>
      </c>
      <c r="E74" t="inlineStr">
        <is>
          <t>YDRE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7341-2019</t>
        </is>
      </c>
      <c r="B75" s="1" t="n">
        <v>43496</v>
      </c>
      <c r="C75" s="1" t="n">
        <v>45181</v>
      </c>
      <c r="D75" t="inlineStr">
        <is>
          <t>ÖSTERGÖTLANDS LÄN</t>
        </is>
      </c>
      <c r="E75" t="inlineStr">
        <is>
          <t>YDRE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7257-2019</t>
        </is>
      </c>
      <c r="B76" s="1" t="n">
        <v>43496</v>
      </c>
      <c r="C76" s="1" t="n">
        <v>45181</v>
      </c>
      <c r="D76" t="inlineStr">
        <is>
          <t>ÖSTERGÖTLANDS LÄN</t>
        </is>
      </c>
      <c r="E76" t="inlineStr">
        <is>
          <t>YDRE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8410-2019</t>
        </is>
      </c>
      <c r="B77" s="1" t="n">
        <v>43502</v>
      </c>
      <c r="C77" s="1" t="n">
        <v>45181</v>
      </c>
      <c r="D77" t="inlineStr">
        <is>
          <t>ÖSTERGÖTLANDS LÄN</t>
        </is>
      </c>
      <c r="E77" t="inlineStr">
        <is>
          <t>YDRE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8905-2019</t>
        </is>
      </c>
      <c r="B78" s="1" t="n">
        <v>43503</v>
      </c>
      <c r="C78" s="1" t="n">
        <v>45181</v>
      </c>
      <c r="D78" t="inlineStr">
        <is>
          <t>ÖSTERGÖTLANDS LÄN</t>
        </is>
      </c>
      <c r="E78" t="inlineStr">
        <is>
          <t>YDRE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9840-2019</t>
        </is>
      </c>
      <c r="B79" s="1" t="n">
        <v>43509</v>
      </c>
      <c r="C79" s="1" t="n">
        <v>45181</v>
      </c>
      <c r="D79" t="inlineStr">
        <is>
          <t>ÖSTERGÖTLANDS LÄN</t>
        </is>
      </c>
      <c r="E79" t="inlineStr">
        <is>
          <t>YDRE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10523-2019</t>
        </is>
      </c>
      <c r="B80" s="1" t="n">
        <v>43514</v>
      </c>
      <c r="C80" s="1" t="n">
        <v>45181</v>
      </c>
      <c r="D80" t="inlineStr">
        <is>
          <t>ÖSTERGÖTLANDS LÄN</t>
        </is>
      </c>
      <c r="E80" t="inlineStr">
        <is>
          <t>YDRE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10522-2019</t>
        </is>
      </c>
      <c r="B81" s="1" t="n">
        <v>43514</v>
      </c>
      <c r="C81" s="1" t="n">
        <v>45181</v>
      </c>
      <c r="D81" t="inlineStr">
        <is>
          <t>ÖSTERGÖTLANDS LÄN</t>
        </is>
      </c>
      <c r="E81" t="inlineStr">
        <is>
          <t>YDRE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11411-2019</t>
        </is>
      </c>
      <c r="B82" s="1" t="n">
        <v>43517</v>
      </c>
      <c r="C82" s="1" t="n">
        <v>45181</v>
      </c>
      <c r="D82" t="inlineStr">
        <is>
          <t>ÖSTERGÖTLANDS LÄN</t>
        </is>
      </c>
      <c r="E82" t="inlineStr">
        <is>
          <t>YDRE</t>
        </is>
      </c>
      <c r="G82" t="n">
        <v>6.7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11970-2019</t>
        </is>
      </c>
      <c r="B83" s="1" t="n">
        <v>43521</v>
      </c>
      <c r="C83" s="1" t="n">
        <v>45181</v>
      </c>
      <c r="D83" t="inlineStr">
        <is>
          <t>ÖSTERGÖTLANDS LÄN</t>
        </is>
      </c>
      <c r="E83" t="inlineStr">
        <is>
          <t>YDRE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11971-2019</t>
        </is>
      </c>
      <c r="B84" s="1" t="n">
        <v>43521</v>
      </c>
      <c r="C84" s="1" t="n">
        <v>45181</v>
      </c>
      <c r="D84" t="inlineStr">
        <is>
          <t>ÖSTERGÖTLANDS LÄN</t>
        </is>
      </c>
      <c r="E84" t="inlineStr">
        <is>
          <t>YDRE</t>
        </is>
      </c>
      <c r="G84" t="n">
        <v>7.8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12623-2019</t>
        </is>
      </c>
      <c r="B85" s="1" t="n">
        <v>43524</v>
      </c>
      <c r="C85" s="1" t="n">
        <v>45181</v>
      </c>
      <c r="D85" t="inlineStr">
        <is>
          <t>ÖSTERGÖTLANDS LÄN</t>
        </is>
      </c>
      <c r="E85" t="inlineStr">
        <is>
          <t>YDRE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12635-2019</t>
        </is>
      </c>
      <c r="B86" s="1" t="n">
        <v>43524</v>
      </c>
      <c r="C86" s="1" t="n">
        <v>45181</v>
      </c>
      <c r="D86" t="inlineStr">
        <is>
          <t>ÖSTERGÖTLANDS LÄN</t>
        </is>
      </c>
      <c r="E86" t="inlineStr">
        <is>
          <t>YDRE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12653-2019</t>
        </is>
      </c>
      <c r="B87" s="1" t="n">
        <v>43524</v>
      </c>
      <c r="C87" s="1" t="n">
        <v>45181</v>
      </c>
      <c r="D87" t="inlineStr">
        <is>
          <t>ÖSTERGÖTLANDS LÄN</t>
        </is>
      </c>
      <c r="E87" t="inlineStr">
        <is>
          <t>YDRE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12658-2019</t>
        </is>
      </c>
      <c r="B88" s="1" t="n">
        <v>43524</v>
      </c>
      <c r="C88" s="1" t="n">
        <v>45181</v>
      </c>
      <c r="D88" t="inlineStr">
        <is>
          <t>ÖSTERGÖTLANDS LÄN</t>
        </is>
      </c>
      <c r="E88" t="inlineStr">
        <is>
          <t>YDRE</t>
        </is>
      </c>
      <c r="G88" t="n">
        <v>16.7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12654-2019</t>
        </is>
      </c>
      <c r="B89" s="1" t="n">
        <v>43524</v>
      </c>
      <c r="C89" s="1" t="n">
        <v>45181</v>
      </c>
      <c r="D89" t="inlineStr">
        <is>
          <t>ÖSTERGÖTLANDS LÄN</t>
        </is>
      </c>
      <c r="E89" t="inlineStr">
        <is>
          <t>YDRE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12647-2019</t>
        </is>
      </c>
      <c r="B90" s="1" t="n">
        <v>43524</v>
      </c>
      <c r="C90" s="1" t="n">
        <v>45181</v>
      </c>
      <c r="D90" t="inlineStr">
        <is>
          <t>ÖSTERGÖTLANDS LÄN</t>
        </is>
      </c>
      <c r="E90" t="inlineStr">
        <is>
          <t>YDRE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13054-2019</t>
        </is>
      </c>
      <c r="B91" s="1" t="n">
        <v>43528</v>
      </c>
      <c r="C91" s="1" t="n">
        <v>45181</v>
      </c>
      <c r="D91" t="inlineStr">
        <is>
          <t>ÖSTERGÖTLANDS LÄN</t>
        </is>
      </c>
      <c r="E91" t="inlineStr">
        <is>
          <t>YDRE</t>
        </is>
      </c>
      <c r="G91" t="n">
        <v>6.8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13147-2019</t>
        </is>
      </c>
      <c r="B92" s="1" t="n">
        <v>43528</v>
      </c>
      <c r="C92" s="1" t="n">
        <v>45181</v>
      </c>
      <c r="D92" t="inlineStr">
        <is>
          <t>ÖSTERGÖTLANDS LÄN</t>
        </is>
      </c>
      <c r="E92" t="inlineStr">
        <is>
          <t>YDRE</t>
        </is>
      </c>
      <c r="F92" t="inlineStr">
        <is>
          <t>Övriga Aktiebolag</t>
        </is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14090-2019</t>
        </is>
      </c>
      <c r="B93" s="1" t="n">
        <v>43532</v>
      </c>
      <c r="C93" s="1" t="n">
        <v>45181</v>
      </c>
      <c r="D93" t="inlineStr">
        <is>
          <t>ÖSTERGÖTLANDS LÄN</t>
        </is>
      </c>
      <c r="E93" t="inlineStr">
        <is>
          <t>YDRE</t>
        </is>
      </c>
      <c r="G93" t="n">
        <v>3.9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15953-2019</t>
        </is>
      </c>
      <c r="B94" s="1" t="n">
        <v>43544</v>
      </c>
      <c r="C94" s="1" t="n">
        <v>45181</v>
      </c>
      <c r="D94" t="inlineStr">
        <is>
          <t>ÖSTERGÖTLANDS LÄN</t>
        </is>
      </c>
      <c r="E94" t="inlineStr">
        <is>
          <t>YDRE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16493-2019</t>
        </is>
      </c>
      <c r="B95" s="1" t="n">
        <v>43546</v>
      </c>
      <c r="C95" s="1" t="n">
        <v>45181</v>
      </c>
      <c r="D95" t="inlineStr">
        <is>
          <t>ÖSTERGÖTLANDS LÄN</t>
        </is>
      </c>
      <c r="E95" t="inlineStr">
        <is>
          <t>YDRE</t>
        </is>
      </c>
      <c r="F95" t="inlineStr">
        <is>
          <t>Övriga Aktiebolag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17492-2019</t>
        </is>
      </c>
      <c r="B96" s="1" t="n">
        <v>43553</v>
      </c>
      <c r="C96" s="1" t="n">
        <v>45181</v>
      </c>
      <c r="D96" t="inlineStr">
        <is>
          <t>ÖSTERGÖTLANDS LÄN</t>
        </is>
      </c>
      <c r="E96" t="inlineStr">
        <is>
          <t>YDRE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17493-2019</t>
        </is>
      </c>
      <c r="B97" s="1" t="n">
        <v>43553</v>
      </c>
      <c r="C97" s="1" t="n">
        <v>45181</v>
      </c>
      <c r="D97" t="inlineStr">
        <is>
          <t>ÖSTERGÖTLANDS LÄN</t>
        </is>
      </c>
      <c r="E97" t="inlineStr">
        <is>
          <t>YDRE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18097-2019</t>
        </is>
      </c>
      <c r="B98" s="1" t="n">
        <v>43558</v>
      </c>
      <c r="C98" s="1" t="n">
        <v>45181</v>
      </c>
      <c r="D98" t="inlineStr">
        <is>
          <t>ÖSTERGÖTLANDS LÄN</t>
        </is>
      </c>
      <c r="E98" t="inlineStr">
        <is>
          <t>YDRE</t>
        </is>
      </c>
      <c r="G98" t="n">
        <v>4.3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18663-2019</t>
        </is>
      </c>
      <c r="B99" s="1" t="n">
        <v>43560</v>
      </c>
      <c r="C99" s="1" t="n">
        <v>45181</v>
      </c>
      <c r="D99" t="inlineStr">
        <is>
          <t>ÖSTERGÖTLANDS LÄN</t>
        </is>
      </c>
      <c r="E99" t="inlineStr">
        <is>
          <t>YDRE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19185-2019</t>
        </is>
      </c>
      <c r="B100" s="1" t="n">
        <v>43564</v>
      </c>
      <c r="C100" s="1" t="n">
        <v>45181</v>
      </c>
      <c r="D100" t="inlineStr">
        <is>
          <t>ÖSTERGÖTLANDS LÄN</t>
        </is>
      </c>
      <c r="E100" t="inlineStr">
        <is>
          <t>YDRE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22205-2019</t>
        </is>
      </c>
      <c r="B101" s="1" t="n">
        <v>43585</v>
      </c>
      <c r="C101" s="1" t="n">
        <v>45181</v>
      </c>
      <c r="D101" t="inlineStr">
        <is>
          <t>ÖSTERGÖTLANDS LÄN</t>
        </is>
      </c>
      <c r="E101" t="inlineStr">
        <is>
          <t>YDRE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22578-2019</t>
        </is>
      </c>
      <c r="B102" s="1" t="n">
        <v>43587</v>
      </c>
      <c r="C102" s="1" t="n">
        <v>45181</v>
      </c>
      <c r="D102" t="inlineStr">
        <is>
          <t>ÖSTERGÖTLANDS LÄN</t>
        </is>
      </c>
      <c r="E102" t="inlineStr">
        <is>
          <t>YDRE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23394-2019</t>
        </is>
      </c>
      <c r="B103" s="1" t="n">
        <v>43593</v>
      </c>
      <c r="C103" s="1" t="n">
        <v>45181</v>
      </c>
      <c r="D103" t="inlineStr">
        <is>
          <t>ÖSTERGÖTLANDS LÄN</t>
        </is>
      </c>
      <c r="E103" t="inlineStr">
        <is>
          <t>YDRE</t>
        </is>
      </c>
      <c r="F103" t="inlineStr">
        <is>
          <t>Övriga Aktiebolag</t>
        </is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23692-2019</t>
        </is>
      </c>
      <c r="B104" s="1" t="n">
        <v>43594</v>
      </c>
      <c r="C104" s="1" t="n">
        <v>45181</v>
      </c>
      <c r="D104" t="inlineStr">
        <is>
          <t>ÖSTERGÖTLANDS LÄN</t>
        </is>
      </c>
      <c r="E104" t="inlineStr">
        <is>
          <t>YDRE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23690-2019</t>
        </is>
      </c>
      <c r="B105" s="1" t="n">
        <v>43594</v>
      </c>
      <c r="C105" s="1" t="n">
        <v>45181</v>
      </c>
      <c r="D105" t="inlineStr">
        <is>
          <t>ÖSTERGÖTLANDS LÄN</t>
        </is>
      </c>
      <c r="E105" t="inlineStr">
        <is>
          <t>YDRE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23872-2019</t>
        </is>
      </c>
      <c r="B106" s="1" t="n">
        <v>43595</v>
      </c>
      <c r="C106" s="1" t="n">
        <v>45181</v>
      </c>
      <c r="D106" t="inlineStr">
        <is>
          <t>ÖSTERGÖTLANDS LÄN</t>
        </is>
      </c>
      <c r="E106" t="inlineStr">
        <is>
          <t>YDRE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24742-2019</t>
        </is>
      </c>
      <c r="B107" s="1" t="n">
        <v>43601</v>
      </c>
      <c r="C107" s="1" t="n">
        <v>45181</v>
      </c>
      <c r="D107" t="inlineStr">
        <is>
          <t>ÖSTERGÖTLANDS LÄN</t>
        </is>
      </c>
      <c r="E107" t="inlineStr">
        <is>
          <t>YDRE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25079-2019</t>
        </is>
      </c>
      <c r="B108" s="1" t="n">
        <v>43605</v>
      </c>
      <c r="C108" s="1" t="n">
        <v>45181</v>
      </c>
      <c r="D108" t="inlineStr">
        <is>
          <t>ÖSTERGÖTLANDS LÄN</t>
        </is>
      </c>
      <c r="E108" t="inlineStr">
        <is>
          <t>YDRE</t>
        </is>
      </c>
      <c r="F108" t="inlineStr">
        <is>
          <t>Övriga Aktiebolag</t>
        </is>
      </c>
      <c r="G108" t="n">
        <v>3.6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25853-2019</t>
        </is>
      </c>
      <c r="B109" s="1" t="n">
        <v>43608</v>
      </c>
      <c r="C109" s="1" t="n">
        <v>45181</v>
      </c>
      <c r="D109" t="inlineStr">
        <is>
          <t>ÖSTERGÖTLANDS LÄN</t>
        </is>
      </c>
      <c r="E109" t="inlineStr">
        <is>
          <t>YDRE</t>
        </is>
      </c>
      <c r="F109" t="inlineStr">
        <is>
          <t>Övriga Aktiebolag</t>
        </is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28491-2019</t>
        </is>
      </c>
      <c r="B110" s="1" t="n">
        <v>43626</v>
      </c>
      <c r="C110" s="1" t="n">
        <v>45181</v>
      </c>
      <c r="D110" t="inlineStr">
        <is>
          <t>ÖSTERGÖTLANDS LÄN</t>
        </is>
      </c>
      <c r="E110" t="inlineStr">
        <is>
          <t>YDRE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29086-2019</t>
        </is>
      </c>
      <c r="B111" s="1" t="n">
        <v>43628</v>
      </c>
      <c r="C111" s="1" t="n">
        <v>45181</v>
      </c>
      <c r="D111" t="inlineStr">
        <is>
          <t>ÖSTERGÖTLANDS LÄN</t>
        </is>
      </c>
      <c r="E111" t="inlineStr">
        <is>
          <t>YDRE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30134-2019</t>
        </is>
      </c>
      <c r="B112" s="1" t="n">
        <v>43630</v>
      </c>
      <c r="C112" s="1" t="n">
        <v>45181</v>
      </c>
      <c r="D112" t="inlineStr">
        <is>
          <t>ÖSTERGÖTLANDS LÄN</t>
        </is>
      </c>
      <c r="E112" t="inlineStr">
        <is>
          <t>YDRE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30179-2019</t>
        </is>
      </c>
      <c r="B113" s="1" t="n">
        <v>43634</v>
      </c>
      <c r="C113" s="1" t="n">
        <v>45181</v>
      </c>
      <c r="D113" t="inlineStr">
        <is>
          <t>ÖSTERGÖTLANDS LÄN</t>
        </is>
      </c>
      <c r="E113" t="inlineStr">
        <is>
          <t>YDRE</t>
        </is>
      </c>
      <c r="G113" t="n">
        <v>3.4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32656-2019</t>
        </is>
      </c>
      <c r="B114" s="1" t="n">
        <v>43647</v>
      </c>
      <c r="C114" s="1" t="n">
        <v>45181</v>
      </c>
      <c r="D114" t="inlineStr">
        <is>
          <t>ÖSTERGÖTLANDS LÄN</t>
        </is>
      </c>
      <c r="E114" t="inlineStr">
        <is>
          <t>YDRE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35130-2019</t>
        </is>
      </c>
      <c r="B115" s="1" t="n">
        <v>43661</v>
      </c>
      <c r="C115" s="1" t="n">
        <v>45181</v>
      </c>
      <c r="D115" t="inlineStr">
        <is>
          <t>ÖSTERGÖTLANDS LÄN</t>
        </is>
      </c>
      <c r="E115" t="inlineStr">
        <is>
          <t>YDRE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37454-2019</t>
        </is>
      </c>
      <c r="B116" s="1" t="n">
        <v>43679</v>
      </c>
      <c r="C116" s="1" t="n">
        <v>45181</v>
      </c>
      <c r="D116" t="inlineStr">
        <is>
          <t>ÖSTERGÖTLANDS LÄN</t>
        </is>
      </c>
      <c r="E116" t="inlineStr">
        <is>
          <t>YDRE</t>
        </is>
      </c>
      <c r="G116" t="n">
        <v>10.7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38095-2019</t>
        </is>
      </c>
      <c r="B117" s="1" t="n">
        <v>43682</v>
      </c>
      <c r="C117" s="1" t="n">
        <v>45181</v>
      </c>
      <c r="D117" t="inlineStr">
        <is>
          <t>ÖSTERGÖTLANDS LÄN</t>
        </is>
      </c>
      <c r="E117" t="inlineStr">
        <is>
          <t>YDRE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37906-2019</t>
        </is>
      </c>
      <c r="B118" s="1" t="n">
        <v>43683</v>
      </c>
      <c r="C118" s="1" t="n">
        <v>45181</v>
      </c>
      <c r="D118" t="inlineStr">
        <is>
          <t>ÖSTERGÖTLANDS LÄN</t>
        </is>
      </c>
      <c r="E118" t="inlineStr">
        <is>
          <t>YDRE</t>
        </is>
      </c>
      <c r="G118" t="n">
        <v>6.2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39667-2019</t>
        </is>
      </c>
      <c r="B119" s="1" t="n">
        <v>43689</v>
      </c>
      <c r="C119" s="1" t="n">
        <v>45181</v>
      </c>
      <c r="D119" t="inlineStr">
        <is>
          <t>ÖSTERGÖTLANDS LÄN</t>
        </is>
      </c>
      <c r="E119" t="inlineStr">
        <is>
          <t>YDRE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39876-2019</t>
        </is>
      </c>
      <c r="B120" s="1" t="n">
        <v>43692</v>
      </c>
      <c r="C120" s="1" t="n">
        <v>45181</v>
      </c>
      <c r="D120" t="inlineStr">
        <is>
          <t>ÖSTERGÖTLANDS LÄN</t>
        </is>
      </c>
      <c r="E120" t="inlineStr">
        <is>
          <t>YDRE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39878-2019</t>
        </is>
      </c>
      <c r="B121" s="1" t="n">
        <v>43692</v>
      </c>
      <c r="C121" s="1" t="n">
        <v>45181</v>
      </c>
      <c r="D121" t="inlineStr">
        <is>
          <t>ÖSTERGÖTLANDS LÄN</t>
        </is>
      </c>
      <c r="E121" t="inlineStr">
        <is>
          <t>YDRE</t>
        </is>
      </c>
      <c r="G121" t="n">
        <v>17.7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42495-2019</t>
        </is>
      </c>
      <c r="B122" s="1" t="n">
        <v>43699</v>
      </c>
      <c r="C122" s="1" t="n">
        <v>45181</v>
      </c>
      <c r="D122" t="inlineStr">
        <is>
          <t>ÖSTERGÖTLANDS LÄN</t>
        </is>
      </c>
      <c r="E122" t="inlineStr">
        <is>
          <t>YDRE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43162-2019</t>
        </is>
      </c>
      <c r="B123" s="1" t="n">
        <v>43705</v>
      </c>
      <c r="C123" s="1" t="n">
        <v>45181</v>
      </c>
      <c r="D123" t="inlineStr">
        <is>
          <t>ÖSTERGÖTLANDS LÄN</t>
        </is>
      </c>
      <c r="E123" t="inlineStr">
        <is>
          <t>YDRE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44331-2019</t>
        </is>
      </c>
      <c r="B124" s="1" t="n">
        <v>43711</v>
      </c>
      <c r="C124" s="1" t="n">
        <v>45181</v>
      </c>
      <c r="D124" t="inlineStr">
        <is>
          <t>ÖSTERGÖTLANDS LÄN</t>
        </is>
      </c>
      <c r="E124" t="inlineStr">
        <is>
          <t>YDRE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44656-2019</t>
        </is>
      </c>
      <c r="B125" s="1" t="n">
        <v>43712</v>
      </c>
      <c r="C125" s="1" t="n">
        <v>45181</v>
      </c>
      <c r="D125" t="inlineStr">
        <is>
          <t>ÖSTERGÖTLANDS LÄN</t>
        </is>
      </c>
      <c r="E125" t="inlineStr">
        <is>
          <t>YDRE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44738-2019</t>
        </is>
      </c>
      <c r="B126" s="1" t="n">
        <v>43712</v>
      </c>
      <c r="C126" s="1" t="n">
        <v>45181</v>
      </c>
      <c r="D126" t="inlineStr">
        <is>
          <t>ÖSTERGÖTLANDS LÄN</t>
        </is>
      </c>
      <c r="E126" t="inlineStr">
        <is>
          <t>YDRE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45247-2019</t>
        </is>
      </c>
      <c r="B127" s="1" t="n">
        <v>43713</v>
      </c>
      <c r="C127" s="1" t="n">
        <v>45181</v>
      </c>
      <c r="D127" t="inlineStr">
        <is>
          <t>ÖSTERGÖTLANDS LÄN</t>
        </is>
      </c>
      <c r="E127" t="inlineStr">
        <is>
          <t>YDRE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45245-2019</t>
        </is>
      </c>
      <c r="B128" s="1" t="n">
        <v>43713</v>
      </c>
      <c r="C128" s="1" t="n">
        <v>45181</v>
      </c>
      <c r="D128" t="inlineStr">
        <is>
          <t>ÖSTERGÖTLANDS LÄN</t>
        </is>
      </c>
      <c r="E128" t="inlineStr">
        <is>
          <t>YDRE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45874-2019</t>
        </is>
      </c>
      <c r="B129" s="1" t="n">
        <v>43717</v>
      </c>
      <c r="C129" s="1" t="n">
        <v>45181</v>
      </c>
      <c r="D129" t="inlineStr">
        <is>
          <t>ÖSTERGÖTLANDS LÄN</t>
        </is>
      </c>
      <c r="E129" t="inlineStr">
        <is>
          <t>YDRE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47284-2019</t>
        </is>
      </c>
      <c r="B130" s="1" t="n">
        <v>43721</v>
      </c>
      <c r="C130" s="1" t="n">
        <v>45181</v>
      </c>
      <c r="D130" t="inlineStr">
        <is>
          <t>ÖSTERGÖTLANDS LÄN</t>
        </is>
      </c>
      <c r="E130" t="inlineStr">
        <is>
          <t>YDRE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49113-2019</t>
        </is>
      </c>
      <c r="B131" s="1" t="n">
        <v>43731</v>
      </c>
      <c r="C131" s="1" t="n">
        <v>45181</v>
      </c>
      <c r="D131" t="inlineStr">
        <is>
          <t>ÖSTERGÖTLANDS LÄN</t>
        </is>
      </c>
      <c r="E131" t="inlineStr">
        <is>
          <t>YDRE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50563-2019</t>
        </is>
      </c>
      <c r="B132" s="1" t="n">
        <v>43735</v>
      </c>
      <c r="C132" s="1" t="n">
        <v>45181</v>
      </c>
      <c r="D132" t="inlineStr">
        <is>
          <t>ÖSTERGÖTLANDS LÄN</t>
        </is>
      </c>
      <c r="E132" t="inlineStr">
        <is>
          <t>YDRE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50813-2019</t>
        </is>
      </c>
      <c r="B133" s="1" t="n">
        <v>43738</v>
      </c>
      <c r="C133" s="1" t="n">
        <v>45181</v>
      </c>
      <c r="D133" t="inlineStr">
        <is>
          <t>ÖSTERGÖTLANDS LÄN</t>
        </is>
      </c>
      <c r="E133" t="inlineStr">
        <is>
          <t>YDRE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53238-2019</t>
        </is>
      </c>
      <c r="B134" s="1" t="n">
        <v>43748</v>
      </c>
      <c r="C134" s="1" t="n">
        <v>45181</v>
      </c>
      <c r="D134" t="inlineStr">
        <is>
          <t>ÖSTERGÖTLANDS LÄN</t>
        </is>
      </c>
      <c r="E134" t="inlineStr">
        <is>
          <t>YDRE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54228-2019</t>
        </is>
      </c>
      <c r="B135" s="1" t="n">
        <v>43753</v>
      </c>
      <c r="C135" s="1" t="n">
        <v>45181</v>
      </c>
      <c r="D135" t="inlineStr">
        <is>
          <t>ÖSTERGÖTLANDS LÄN</t>
        </is>
      </c>
      <c r="E135" t="inlineStr">
        <is>
          <t>YDRE</t>
        </is>
      </c>
      <c r="F135" t="inlineStr">
        <is>
          <t>Sveaskog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56089-2019</t>
        </is>
      </c>
      <c r="B136" s="1" t="n">
        <v>43761</v>
      </c>
      <c r="C136" s="1" t="n">
        <v>45181</v>
      </c>
      <c r="D136" t="inlineStr">
        <is>
          <t>ÖSTERGÖTLANDS LÄN</t>
        </is>
      </c>
      <c r="E136" t="inlineStr">
        <is>
          <t>YDRE</t>
        </is>
      </c>
      <c r="F136" t="inlineStr">
        <is>
          <t>Övriga Aktiebolag</t>
        </is>
      </c>
      <c r="G136" t="n">
        <v>7.7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57636-2019</t>
        </is>
      </c>
      <c r="B137" s="1" t="n">
        <v>43768</v>
      </c>
      <c r="C137" s="1" t="n">
        <v>45181</v>
      </c>
      <c r="D137" t="inlineStr">
        <is>
          <t>ÖSTERGÖTLANDS LÄN</t>
        </is>
      </c>
      <c r="E137" t="inlineStr">
        <is>
          <t>YDRE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58077-2019</t>
        </is>
      </c>
      <c r="B138" s="1" t="n">
        <v>43769</v>
      </c>
      <c r="C138" s="1" t="n">
        <v>45181</v>
      </c>
      <c r="D138" t="inlineStr">
        <is>
          <t>ÖSTERGÖTLANDS LÄN</t>
        </is>
      </c>
      <c r="E138" t="inlineStr">
        <is>
          <t>YDRE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58505-2019</t>
        </is>
      </c>
      <c r="B139" s="1" t="n">
        <v>43773</v>
      </c>
      <c r="C139" s="1" t="n">
        <v>45181</v>
      </c>
      <c r="D139" t="inlineStr">
        <is>
          <t>ÖSTERGÖTLANDS LÄN</t>
        </is>
      </c>
      <c r="E139" t="inlineStr">
        <is>
          <t>YDRE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58672-2019</t>
        </is>
      </c>
      <c r="B140" s="1" t="n">
        <v>43773</v>
      </c>
      <c r="C140" s="1" t="n">
        <v>45181</v>
      </c>
      <c r="D140" t="inlineStr">
        <is>
          <t>ÖSTERGÖTLANDS LÄN</t>
        </is>
      </c>
      <c r="E140" t="inlineStr">
        <is>
          <t>YDRE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58687-2019</t>
        </is>
      </c>
      <c r="B141" s="1" t="n">
        <v>43773</v>
      </c>
      <c r="C141" s="1" t="n">
        <v>45181</v>
      </c>
      <c r="D141" t="inlineStr">
        <is>
          <t>ÖSTERGÖTLANDS LÄN</t>
        </is>
      </c>
      <c r="E141" t="inlineStr">
        <is>
          <t>YDRE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58694-2019</t>
        </is>
      </c>
      <c r="B142" s="1" t="n">
        <v>43773</v>
      </c>
      <c r="C142" s="1" t="n">
        <v>45181</v>
      </c>
      <c r="D142" t="inlineStr">
        <is>
          <t>ÖSTERGÖTLANDS LÄN</t>
        </is>
      </c>
      <c r="E142" t="inlineStr">
        <is>
          <t>YDRE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60782-2019</t>
        </is>
      </c>
      <c r="B143" s="1" t="n">
        <v>43781</v>
      </c>
      <c r="C143" s="1" t="n">
        <v>45181</v>
      </c>
      <c r="D143" t="inlineStr">
        <is>
          <t>ÖSTERGÖTLANDS LÄN</t>
        </is>
      </c>
      <c r="E143" t="inlineStr">
        <is>
          <t>YDRE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62414-2019</t>
        </is>
      </c>
      <c r="B144" s="1" t="n">
        <v>43788</v>
      </c>
      <c r="C144" s="1" t="n">
        <v>45181</v>
      </c>
      <c r="D144" t="inlineStr">
        <is>
          <t>ÖSTERGÖTLANDS LÄN</t>
        </is>
      </c>
      <c r="E144" t="inlineStr">
        <is>
          <t>YDRE</t>
        </is>
      </c>
      <c r="F144" t="inlineStr">
        <is>
          <t>Sveaskog</t>
        </is>
      </c>
      <c r="G144" t="n">
        <v>3.5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63039-2019</t>
        </is>
      </c>
      <c r="B145" s="1" t="n">
        <v>43791</v>
      </c>
      <c r="C145" s="1" t="n">
        <v>45181</v>
      </c>
      <c r="D145" t="inlineStr">
        <is>
          <t>ÖSTERGÖTLANDS LÄN</t>
        </is>
      </c>
      <c r="E145" t="inlineStr">
        <is>
          <t>YDRE</t>
        </is>
      </c>
      <c r="F145" t="inlineStr">
        <is>
          <t>Kyrkan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65134-2019</t>
        </is>
      </c>
      <c r="B146" s="1" t="n">
        <v>43796</v>
      </c>
      <c r="C146" s="1" t="n">
        <v>45181</v>
      </c>
      <c r="D146" t="inlineStr">
        <is>
          <t>ÖSTERGÖTLANDS LÄN</t>
        </is>
      </c>
      <c r="E146" t="inlineStr">
        <is>
          <t>YDRE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65874-2019</t>
        </is>
      </c>
      <c r="B147" s="1" t="n">
        <v>43805</v>
      </c>
      <c r="C147" s="1" t="n">
        <v>45181</v>
      </c>
      <c r="D147" t="inlineStr">
        <is>
          <t>ÖSTERGÖTLANDS LÄN</t>
        </is>
      </c>
      <c r="E147" t="inlineStr">
        <is>
          <t>YDRE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66160-2019</t>
        </is>
      </c>
      <c r="B148" s="1" t="n">
        <v>43808</v>
      </c>
      <c r="C148" s="1" t="n">
        <v>45181</v>
      </c>
      <c r="D148" t="inlineStr">
        <is>
          <t>ÖSTERGÖTLANDS LÄN</t>
        </is>
      </c>
      <c r="E148" t="inlineStr">
        <is>
          <t>YDRE</t>
        </is>
      </c>
      <c r="F148" t="inlineStr">
        <is>
          <t>Sveaskog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67001-2019</t>
        </is>
      </c>
      <c r="B149" s="1" t="n">
        <v>43811</v>
      </c>
      <c r="C149" s="1" t="n">
        <v>45181</v>
      </c>
      <c r="D149" t="inlineStr">
        <is>
          <t>ÖSTERGÖTLANDS LÄN</t>
        </is>
      </c>
      <c r="E149" t="inlineStr">
        <is>
          <t>YDRE</t>
        </is>
      </c>
      <c r="F149" t="inlineStr">
        <is>
          <t>Sveaskog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67446-2019</t>
        </is>
      </c>
      <c r="B150" s="1" t="n">
        <v>43812</v>
      </c>
      <c r="C150" s="1" t="n">
        <v>45181</v>
      </c>
      <c r="D150" t="inlineStr">
        <is>
          <t>ÖSTERGÖTLANDS LÄN</t>
        </is>
      </c>
      <c r="E150" t="inlineStr">
        <is>
          <t>YDRE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501-2020</t>
        </is>
      </c>
      <c r="B151" s="1" t="n">
        <v>43837</v>
      </c>
      <c r="C151" s="1" t="n">
        <v>45181</v>
      </c>
      <c r="D151" t="inlineStr">
        <is>
          <t>ÖSTERGÖTLANDS LÄN</t>
        </is>
      </c>
      <c r="E151" t="inlineStr">
        <is>
          <t>YDRE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590-2020</t>
        </is>
      </c>
      <c r="B152" s="1" t="n">
        <v>43837</v>
      </c>
      <c r="C152" s="1" t="n">
        <v>45181</v>
      </c>
      <c r="D152" t="inlineStr">
        <is>
          <t>ÖSTERGÖTLANDS LÄN</t>
        </is>
      </c>
      <c r="E152" t="inlineStr">
        <is>
          <t>YDRE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1045-2020</t>
        </is>
      </c>
      <c r="B153" s="1" t="n">
        <v>43839</v>
      </c>
      <c r="C153" s="1" t="n">
        <v>45181</v>
      </c>
      <c r="D153" t="inlineStr">
        <is>
          <t>ÖSTERGÖTLANDS LÄN</t>
        </is>
      </c>
      <c r="E153" t="inlineStr">
        <is>
          <t>YDRE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2941-2020</t>
        </is>
      </c>
      <c r="B154" s="1" t="n">
        <v>43850</v>
      </c>
      <c r="C154" s="1" t="n">
        <v>45181</v>
      </c>
      <c r="D154" t="inlineStr">
        <is>
          <t>ÖSTERGÖTLANDS LÄN</t>
        </is>
      </c>
      <c r="E154" t="inlineStr">
        <is>
          <t>YDRE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4513-2020</t>
        </is>
      </c>
      <c r="B155" s="1" t="n">
        <v>43851</v>
      </c>
      <c r="C155" s="1" t="n">
        <v>45181</v>
      </c>
      <c r="D155" t="inlineStr">
        <is>
          <t>ÖSTERGÖTLANDS LÄN</t>
        </is>
      </c>
      <c r="E155" t="inlineStr">
        <is>
          <t>YDRE</t>
        </is>
      </c>
      <c r="G155" t="n">
        <v>4.3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3077-2020</t>
        </is>
      </c>
      <c r="B156" s="1" t="n">
        <v>43851</v>
      </c>
      <c r="C156" s="1" t="n">
        <v>45181</v>
      </c>
      <c r="D156" t="inlineStr">
        <is>
          <t>ÖSTERGÖTLANDS LÄN</t>
        </is>
      </c>
      <c r="E156" t="inlineStr">
        <is>
          <t>YDRE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3964-2020</t>
        </is>
      </c>
      <c r="B157" s="1" t="n">
        <v>43854</v>
      </c>
      <c r="C157" s="1" t="n">
        <v>45181</v>
      </c>
      <c r="D157" t="inlineStr">
        <is>
          <t>ÖSTERGÖTLANDS LÄN</t>
        </is>
      </c>
      <c r="E157" t="inlineStr">
        <is>
          <t>YDRE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5083-2020</t>
        </is>
      </c>
      <c r="B158" s="1" t="n">
        <v>43859</v>
      </c>
      <c r="C158" s="1" t="n">
        <v>45181</v>
      </c>
      <c r="D158" t="inlineStr">
        <is>
          <t>ÖSTERGÖTLANDS LÄN</t>
        </is>
      </c>
      <c r="E158" t="inlineStr">
        <is>
          <t>YDRE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5078-2020</t>
        </is>
      </c>
      <c r="B159" s="1" t="n">
        <v>43859</v>
      </c>
      <c r="C159" s="1" t="n">
        <v>45181</v>
      </c>
      <c r="D159" t="inlineStr">
        <is>
          <t>ÖSTERGÖTLANDS LÄN</t>
        </is>
      </c>
      <c r="E159" t="inlineStr">
        <is>
          <t>YDRE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6460-2020</t>
        </is>
      </c>
      <c r="B160" s="1" t="n">
        <v>43866</v>
      </c>
      <c r="C160" s="1" t="n">
        <v>45181</v>
      </c>
      <c r="D160" t="inlineStr">
        <is>
          <t>ÖSTERGÖTLANDS LÄN</t>
        </is>
      </c>
      <c r="E160" t="inlineStr">
        <is>
          <t>YDRE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6429-2020</t>
        </is>
      </c>
      <c r="B161" s="1" t="n">
        <v>43866</v>
      </c>
      <c r="C161" s="1" t="n">
        <v>45181</v>
      </c>
      <c r="D161" t="inlineStr">
        <is>
          <t>ÖSTERGÖTLANDS LÄN</t>
        </is>
      </c>
      <c r="E161" t="inlineStr">
        <is>
          <t>YDRE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6967-2020</t>
        </is>
      </c>
      <c r="B162" s="1" t="n">
        <v>43867</v>
      </c>
      <c r="C162" s="1" t="n">
        <v>45181</v>
      </c>
      <c r="D162" t="inlineStr">
        <is>
          <t>ÖSTERGÖTLANDS LÄN</t>
        </is>
      </c>
      <c r="E162" t="inlineStr">
        <is>
          <t>YDRE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6651-2020</t>
        </is>
      </c>
      <c r="B163" s="1" t="n">
        <v>43867</v>
      </c>
      <c r="C163" s="1" t="n">
        <v>45181</v>
      </c>
      <c r="D163" t="inlineStr">
        <is>
          <t>ÖSTERGÖTLANDS LÄN</t>
        </is>
      </c>
      <c r="E163" t="inlineStr">
        <is>
          <t>YDRE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6671-2020</t>
        </is>
      </c>
      <c r="B164" s="1" t="n">
        <v>43867</v>
      </c>
      <c r="C164" s="1" t="n">
        <v>45181</v>
      </c>
      <c r="D164" t="inlineStr">
        <is>
          <t>ÖSTERGÖTLANDS LÄN</t>
        </is>
      </c>
      <c r="E164" t="inlineStr">
        <is>
          <t>YDRE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6970-2020</t>
        </is>
      </c>
      <c r="B165" s="1" t="n">
        <v>43867</v>
      </c>
      <c r="C165" s="1" t="n">
        <v>45181</v>
      </c>
      <c r="D165" t="inlineStr">
        <is>
          <t>ÖSTERGÖTLANDS LÄN</t>
        </is>
      </c>
      <c r="E165" t="inlineStr">
        <is>
          <t>YDRE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8328-2020</t>
        </is>
      </c>
      <c r="B166" s="1" t="n">
        <v>43875</v>
      </c>
      <c r="C166" s="1" t="n">
        <v>45181</v>
      </c>
      <c r="D166" t="inlineStr">
        <is>
          <t>ÖSTERGÖTLANDS LÄN</t>
        </is>
      </c>
      <c r="E166" t="inlineStr">
        <is>
          <t>YDRE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11447-2020</t>
        </is>
      </c>
      <c r="B167" s="1" t="n">
        <v>43892</v>
      </c>
      <c r="C167" s="1" t="n">
        <v>45181</v>
      </c>
      <c r="D167" t="inlineStr">
        <is>
          <t>ÖSTERGÖTLANDS LÄN</t>
        </is>
      </c>
      <c r="E167" t="inlineStr">
        <is>
          <t>YDRE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11465-2020</t>
        </is>
      </c>
      <c r="B168" s="1" t="n">
        <v>43892</v>
      </c>
      <c r="C168" s="1" t="n">
        <v>45181</v>
      </c>
      <c r="D168" t="inlineStr">
        <is>
          <t>ÖSTERGÖTLANDS LÄN</t>
        </is>
      </c>
      <c r="E168" t="inlineStr">
        <is>
          <t>YDRE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12698-2020</t>
        </is>
      </c>
      <c r="B169" s="1" t="n">
        <v>43899</v>
      </c>
      <c r="C169" s="1" t="n">
        <v>45181</v>
      </c>
      <c r="D169" t="inlineStr">
        <is>
          <t>ÖSTERGÖTLANDS LÄN</t>
        </is>
      </c>
      <c r="E169" t="inlineStr">
        <is>
          <t>YDRE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14213-2020</t>
        </is>
      </c>
      <c r="B170" s="1" t="n">
        <v>43900</v>
      </c>
      <c r="C170" s="1" t="n">
        <v>45181</v>
      </c>
      <c r="D170" t="inlineStr">
        <is>
          <t>ÖSTERGÖTLANDS LÄN</t>
        </is>
      </c>
      <c r="E170" t="inlineStr">
        <is>
          <t>YDRE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14257-2020</t>
        </is>
      </c>
      <c r="B171" s="1" t="n">
        <v>43907</v>
      </c>
      <c r="C171" s="1" t="n">
        <v>45181</v>
      </c>
      <c r="D171" t="inlineStr">
        <is>
          <t>ÖSTERGÖTLANDS LÄN</t>
        </is>
      </c>
      <c r="E171" t="inlineStr">
        <is>
          <t>YDRE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15565-2020</t>
        </is>
      </c>
      <c r="B172" s="1" t="n">
        <v>43914</v>
      </c>
      <c r="C172" s="1" t="n">
        <v>45181</v>
      </c>
      <c r="D172" t="inlineStr">
        <is>
          <t>ÖSTERGÖTLANDS LÄN</t>
        </is>
      </c>
      <c r="E172" t="inlineStr">
        <is>
          <t>YDRE</t>
        </is>
      </c>
      <c r="G172" t="n">
        <v>5.2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18398-2020</t>
        </is>
      </c>
      <c r="B173" s="1" t="n">
        <v>43928</v>
      </c>
      <c r="C173" s="1" t="n">
        <v>45181</v>
      </c>
      <c r="D173" t="inlineStr">
        <is>
          <t>ÖSTERGÖTLANDS LÄN</t>
        </is>
      </c>
      <c r="E173" t="inlineStr">
        <is>
          <t>YDRE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20247-2020</t>
        </is>
      </c>
      <c r="B174" s="1" t="n">
        <v>43945</v>
      </c>
      <c r="C174" s="1" t="n">
        <v>45181</v>
      </c>
      <c r="D174" t="inlineStr">
        <is>
          <t>ÖSTERGÖTLANDS LÄN</t>
        </is>
      </c>
      <c r="E174" t="inlineStr">
        <is>
          <t>YDRE</t>
        </is>
      </c>
      <c r="F174" t="inlineStr">
        <is>
          <t>Sveaskog</t>
        </is>
      </c>
      <c r="G174" t="n">
        <v>5.3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21390-2020</t>
        </is>
      </c>
      <c r="B175" s="1" t="n">
        <v>43955</v>
      </c>
      <c r="C175" s="1" t="n">
        <v>45181</v>
      </c>
      <c r="D175" t="inlineStr">
        <is>
          <t>ÖSTERGÖTLANDS LÄN</t>
        </is>
      </c>
      <c r="E175" t="inlineStr">
        <is>
          <t>YDRE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21911-2020</t>
        </is>
      </c>
      <c r="B176" s="1" t="n">
        <v>43958</v>
      </c>
      <c r="C176" s="1" t="n">
        <v>45181</v>
      </c>
      <c r="D176" t="inlineStr">
        <is>
          <t>ÖSTERGÖTLANDS LÄN</t>
        </is>
      </c>
      <c r="E176" t="inlineStr">
        <is>
          <t>YDRE</t>
        </is>
      </c>
      <c r="G176" t="n">
        <v>2.9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22689-2020</t>
        </is>
      </c>
      <c r="B177" s="1" t="n">
        <v>43963</v>
      </c>
      <c r="C177" s="1" t="n">
        <v>45181</v>
      </c>
      <c r="D177" t="inlineStr">
        <is>
          <t>ÖSTERGÖTLANDS LÄN</t>
        </is>
      </c>
      <c r="E177" t="inlineStr">
        <is>
          <t>YDRE</t>
        </is>
      </c>
      <c r="F177" t="inlineStr">
        <is>
          <t>Sveaskog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22885-2020</t>
        </is>
      </c>
      <c r="B178" s="1" t="n">
        <v>43964</v>
      </c>
      <c r="C178" s="1" t="n">
        <v>45181</v>
      </c>
      <c r="D178" t="inlineStr">
        <is>
          <t>ÖSTERGÖTLANDS LÄN</t>
        </is>
      </c>
      <c r="E178" t="inlineStr">
        <is>
          <t>YDRE</t>
        </is>
      </c>
      <c r="F178" t="inlineStr">
        <is>
          <t>Sveaskog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22883-2020</t>
        </is>
      </c>
      <c r="B179" s="1" t="n">
        <v>43964</v>
      </c>
      <c r="C179" s="1" t="n">
        <v>45181</v>
      </c>
      <c r="D179" t="inlineStr">
        <is>
          <t>ÖSTERGÖTLANDS LÄN</t>
        </is>
      </c>
      <c r="E179" t="inlineStr">
        <is>
          <t>YDRE</t>
        </is>
      </c>
      <c r="F179" t="inlineStr">
        <is>
          <t>Sveaskog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22884-2020</t>
        </is>
      </c>
      <c r="B180" s="1" t="n">
        <v>43964</v>
      </c>
      <c r="C180" s="1" t="n">
        <v>45181</v>
      </c>
      <c r="D180" t="inlineStr">
        <is>
          <t>ÖSTERGÖTLANDS LÄN</t>
        </is>
      </c>
      <c r="E180" t="inlineStr">
        <is>
          <t>YDRE</t>
        </is>
      </c>
      <c r="F180" t="inlineStr">
        <is>
          <t>Sveaskog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22886-2020</t>
        </is>
      </c>
      <c r="B181" s="1" t="n">
        <v>43964</v>
      </c>
      <c r="C181" s="1" t="n">
        <v>45181</v>
      </c>
      <c r="D181" t="inlineStr">
        <is>
          <t>ÖSTERGÖTLANDS LÄN</t>
        </is>
      </c>
      <c r="E181" t="inlineStr">
        <is>
          <t>YDRE</t>
        </is>
      </c>
      <c r="F181" t="inlineStr">
        <is>
          <t>Sveaskog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23818-2020</t>
        </is>
      </c>
      <c r="B182" s="1" t="n">
        <v>43970</v>
      </c>
      <c r="C182" s="1" t="n">
        <v>45181</v>
      </c>
      <c r="D182" t="inlineStr">
        <is>
          <t>ÖSTERGÖTLANDS LÄN</t>
        </is>
      </c>
      <c r="E182" t="inlineStr">
        <is>
          <t>YDRE</t>
        </is>
      </c>
      <c r="F182" t="inlineStr">
        <is>
          <t>Sveaskog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23823-2020</t>
        </is>
      </c>
      <c r="B183" s="1" t="n">
        <v>43970</v>
      </c>
      <c r="C183" s="1" t="n">
        <v>45181</v>
      </c>
      <c r="D183" t="inlineStr">
        <is>
          <t>ÖSTERGÖTLANDS LÄN</t>
        </is>
      </c>
      <c r="E183" t="inlineStr">
        <is>
          <t>YDRE</t>
        </is>
      </c>
      <c r="F183" t="inlineStr">
        <is>
          <t>Sveaskog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23822-2020</t>
        </is>
      </c>
      <c r="B184" s="1" t="n">
        <v>43970</v>
      </c>
      <c r="C184" s="1" t="n">
        <v>45181</v>
      </c>
      <c r="D184" t="inlineStr">
        <is>
          <t>ÖSTERGÖTLANDS LÄN</t>
        </is>
      </c>
      <c r="E184" t="inlineStr">
        <is>
          <t>YDRE</t>
        </is>
      </c>
      <c r="F184" t="inlineStr">
        <is>
          <t>Sveaskog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23820-2020</t>
        </is>
      </c>
      <c r="B185" s="1" t="n">
        <v>43970</v>
      </c>
      <c r="C185" s="1" t="n">
        <v>45181</v>
      </c>
      <c r="D185" t="inlineStr">
        <is>
          <t>ÖSTERGÖTLANDS LÄN</t>
        </is>
      </c>
      <c r="E185" t="inlineStr">
        <is>
          <t>YDRE</t>
        </is>
      </c>
      <c r="F185" t="inlineStr">
        <is>
          <t>Sveaskog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23819-2020</t>
        </is>
      </c>
      <c r="B186" s="1" t="n">
        <v>43970</v>
      </c>
      <c r="C186" s="1" t="n">
        <v>45181</v>
      </c>
      <c r="D186" t="inlineStr">
        <is>
          <t>ÖSTERGÖTLANDS LÄN</t>
        </is>
      </c>
      <c r="E186" t="inlineStr">
        <is>
          <t>YDRE</t>
        </is>
      </c>
      <c r="F186" t="inlineStr">
        <is>
          <t>Sveaskog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25176-2020</t>
        </is>
      </c>
      <c r="B187" s="1" t="n">
        <v>43980</v>
      </c>
      <c r="C187" s="1" t="n">
        <v>45181</v>
      </c>
      <c r="D187" t="inlineStr">
        <is>
          <t>ÖSTERGÖTLANDS LÄN</t>
        </is>
      </c>
      <c r="E187" t="inlineStr">
        <is>
          <t>YDRE</t>
        </is>
      </c>
      <c r="F187" t="inlineStr">
        <is>
          <t>Kyrkan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26472-2020</t>
        </is>
      </c>
      <c r="B188" s="1" t="n">
        <v>43987</v>
      </c>
      <c r="C188" s="1" t="n">
        <v>45181</v>
      </c>
      <c r="D188" t="inlineStr">
        <is>
          <t>ÖSTERGÖTLANDS LÄN</t>
        </is>
      </c>
      <c r="E188" t="inlineStr">
        <is>
          <t>YDRE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26587-2020</t>
        </is>
      </c>
      <c r="B189" s="1" t="n">
        <v>43987</v>
      </c>
      <c r="C189" s="1" t="n">
        <v>45181</v>
      </c>
      <c r="D189" t="inlineStr">
        <is>
          <t>ÖSTERGÖTLANDS LÄN</t>
        </is>
      </c>
      <c r="E189" t="inlineStr">
        <is>
          <t>YDRE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26591-2020</t>
        </is>
      </c>
      <c r="B190" s="1" t="n">
        <v>43987</v>
      </c>
      <c r="C190" s="1" t="n">
        <v>45181</v>
      </c>
      <c r="D190" t="inlineStr">
        <is>
          <t>ÖSTERGÖTLANDS LÄN</t>
        </is>
      </c>
      <c r="E190" t="inlineStr">
        <is>
          <t>YDRE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26811-2020</t>
        </is>
      </c>
      <c r="B191" s="1" t="n">
        <v>43990</v>
      </c>
      <c r="C191" s="1" t="n">
        <v>45181</v>
      </c>
      <c r="D191" t="inlineStr">
        <is>
          <t>ÖSTERGÖTLANDS LÄN</t>
        </is>
      </c>
      <c r="E191" t="inlineStr">
        <is>
          <t>YDRE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32112-2020</t>
        </is>
      </c>
      <c r="B192" s="1" t="n">
        <v>44015</v>
      </c>
      <c r="C192" s="1" t="n">
        <v>45181</v>
      </c>
      <c r="D192" t="inlineStr">
        <is>
          <t>ÖSTERGÖTLANDS LÄN</t>
        </is>
      </c>
      <c r="E192" t="inlineStr">
        <is>
          <t>YDRE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32436-2020</t>
        </is>
      </c>
      <c r="B193" s="1" t="n">
        <v>44018</v>
      </c>
      <c r="C193" s="1" t="n">
        <v>45181</v>
      </c>
      <c r="D193" t="inlineStr">
        <is>
          <t>ÖSTERGÖTLANDS LÄN</t>
        </is>
      </c>
      <c r="E193" t="inlineStr">
        <is>
          <t>YDRE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32432-2020</t>
        </is>
      </c>
      <c r="B194" s="1" t="n">
        <v>44018</v>
      </c>
      <c r="C194" s="1" t="n">
        <v>45181</v>
      </c>
      <c r="D194" t="inlineStr">
        <is>
          <t>ÖSTERGÖTLANDS LÄN</t>
        </is>
      </c>
      <c r="E194" t="inlineStr">
        <is>
          <t>YDRE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32831-2020</t>
        </is>
      </c>
      <c r="B195" s="1" t="n">
        <v>44020</v>
      </c>
      <c r="C195" s="1" t="n">
        <v>45181</v>
      </c>
      <c r="D195" t="inlineStr">
        <is>
          <t>ÖSTERGÖTLANDS LÄN</t>
        </is>
      </c>
      <c r="E195" t="inlineStr">
        <is>
          <t>YDRE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32830-2020</t>
        </is>
      </c>
      <c r="B196" s="1" t="n">
        <v>44020</v>
      </c>
      <c r="C196" s="1" t="n">
        <v>45181</v>
      </c>
      <c r="D196" t="inlineStr">
        <is>
          <t>ÖSTERGÖTLANDS LÄN</t>
        </is>
      </c>
      <c r="E196" t="inlineStr">
        <is>
          <t>YDRE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34385-2020</t>
        </is>
      </c>
      <c r="B197" s="1" t="n">
        <v>44028</v>
      </c>
      <c r="C197" s="1" t="n">
        <v>45181</v>
      </c>
      <c r="D197" t="inlineStr">
        <is>
          <t>ÖSTERGÖTLANDS LÄN</t>
        </is>
      </c>
      <c r="E197" t="inlineStr">
        <is>
          <t>YDRE</t>
        </is>
      </c>
      <c r="G197" t="n">
        <v>3.1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34211-2020</t>
        </is>
      </c>
      <c r="B198" s="1" t="n">
        <v>44029</v>
      </c>
      <c r="C198" s="1" t="n">
        <v>45181</v>
      </c>
      <c r="D198" t="inlineStr">
        <is>
          <t>ÖSTERGÖTLANDS LÄN</t>
        </is>
      </c>
      <c r="E198" t="inlineStr">
        <is>
          <t>YDRE</t>
        </is>
      </c>
      <c r="F198" t="inlineStr">
        <is>
          <t>Sveaskog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34212-2020</t>
        </is>
      </c>
      <c r="B199" s="1" t="n">
        <v>44029</v>
      </c>
      <c r="C199" s="1" t="n">
        <v>45181</v>
      </c>
      <c r="D199" t="inlineStr">
        <is>
          <t>ÖSTERGÖTLANDS LÄN</t>
        </is>
      </c>
      <c r="E199" t="inlineStr">
        <is>
          <t>YDRE</t>
        </is>
      </c>
      <c r="F199" t="inlineStr">
        <is>
          <t>Sveaskog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34213-2020</t>
        </is>
      </c>
      <c r="B200" s="1" t="n">
        <v>44029</v>
      </c>
      <c r="C200" s="1" t="n">
        <v>45181</v>
      </c>
      <c r="D200" t="inlineStr">
        <is>
          <t>ÖSTERGÖTLANDS LÄN</t>
        </is>
      </c>
      <c r="E200" t="inlineStr">
        <is>
          <t>YDRE</t>
        </is>
      </c>
      <c r="F200" t="inlineStr">
        <is>
          <t>Sveaskog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35004-2020</t>
        </is>
      </c>
      <c r="B201" s="1" t="n">
        <v>44039</v>
      </c>
      <c r="C201" s="1" t="n">
        <v>45181</v>
      </c>
      <c r="D201" t="inlineStr">
        <is>
          <t>ÖSTERGÖTLANDS LÄN</t>
        </is>
      </c>
      <c r="E201" t="inlineStr">
        <is>
          <t>YDRE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36255-2020</t>
        </is>
      </c>
      <c r="B202" s="1" t="n">
        <v>44049</v>
      </c>
      <c r="C202" s="1" t="n">
        <v>45181</v>
      </c>
      <c r="D202" t="inlineStr">
        <is>
          <t>ÖSTERGÖTLANDS LÄN</t>
        </is>
      </c>
      <c r="E202" t="inlineStr">
        <is>
          <t>YDRE</t>
        </is>
      </c>
      <c r="G202" t="n">
        <v>6.2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36423-2020</t>
        </is>
      </c>
      <c r="B203" s="1" t="n">
        <v>44049</v>
      </c>
      <c r="C203" s="1" t="n">
        <v>45181</v>
      </c>
      <c r="D203" t="inlineStr">
        <is>
          <t>ÖSTERGÖTLANDS LÄN</t>
        </is>
      </c>
      <c r="E203" t="inlineStr">
        <is>
          <t>YDRE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36425-2020</t>
        </is>
      </c>
      <c r="B204" s="1" t="n">
        <v>44049</v>
      </c>
      <c r="C204" s="1" t="n">
        <v>45181</v>
      </c>
      <c r="D204" t="inlineStr">
        <is>
          <t>ÖSTERGÖTLANDS LÄN</t>
        </is>
      </c>
      <c r="E204" t="inlineStr">
        <is>
          <t>YDRE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37934-2020</t>
        </is>
      </c>
      <c r="B205" s="1" t="n">
        <v>44057</v>
      </c>
      <c r="C205" s="1" t="n">
        <v>45181</v>
      </c>
      <c r="D205" t="inlineStr">
        <is>
          <t>ÖSTERGÖTLANDS LÄN</t>
        </is>
      </c>
      <c r="E205" t="inlineStr">
        <is>
          <t>YDRE</t>
        </is>
      </c>
      <c r="G205" t="n">
        <v>4.3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39446-2020</t>
        </is>
      </c>
      <c r="B206" s="1" t="n">
        <v>44064</v>
      </c>
      <c r="C206" s="1" t="n">
        <v>45181</v>
      </c>
      <c r="D206" t="inlineStr">
        <is>
          <t>ÖSTERGÖTLANDS LÄN</t>
        </is>
      </c>
      <c r="E206" t="inlineStr">
        <is>
          <t>YDRE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40560-2020</t>
        </is>
      </c>
      <c r="B207" s="1" t="n">
        <v>44069</v>
      </c>
      <c r="C207" s="1" t="n">
        <v>45181</v>
      </c>
      <c r="D207" t="inlineStr">
        <is>
          <t>ÖSTERGÖTLANDS LÄN</t>
        </is>
      </c>
      <c r="E207" t="inlineStr">
        <is>
          <t>YDRE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41815-2020</t>
        </is>
      </c>
      <c r="B208" s="1" t="n">
        <v>44074</v>
      </c>
      <c r="C208" s="1" t="n">
        <v>45181</v>
      </c>
      <c r="D208" t="inlineStr">
        <is>
          <t>ÖSTERGÖTLANDS LÄN</t>
        </is>
      </c>
      <c r="E208" t="inlineStr">
        <is>
          <t>YDRE</t>
        </is>
      </c>
      <c r="F208" t="inlineStr">
        <is>
          <t>Sveaskog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41809-2020</t>
        </is>
      </c>
      <c r="B209" s="1" t="n">
        <v>44074</v>
      </c>
      <c r="C209" s="1" t="n">
        <v>45181</v>
      </c>
      <c r="D209" t="inlineStr">
        <is>
          <t>ÖSTERGÖTLANDS LÄN</t>
        </is>
      </c>
      <c r="E209" t="inlineStr">
        <is>
          <t>YDRE</t>
        </is>
      </c>
      <c r="F209" t="inlineStr">
        <is>
          <t>Sveaskog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41804-2020</t>
        </is>
      </c>
      <c r="B210" s="1" t="n">
        <v>44074</v>
      </c>
      <c r="C210" s="1" t="n">
        <v>45181</v>
      </c>
      <c r="D210" t="inlineStr">
        <is>
          <t>ÖSTERGÖTLANDS LÄN</t>
        </is>
      </c>
      <c r="E210" t="inlineStr">
        <is>
          <t>YDRE</t>
        </is>
      </c>
      <c r="F210" t="inlineStr">
        <is>
          <t>Sveaskog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42590-2020</t>
        </is>
      </c>
      <c r="B211" s="1" t="n">
        <v>44077</v>
      </c>
      <c r="C211" s="1" t="n">
        <v>45181</v>
      </c>
      <c r="D211" t="inlineStr">
        <is>
          <t>ÖSTERGÖTLANDS LÄN</t>
        </is>
      </c>
      <c r="E211" t="inlineStr">
        <is>
          <t>YDRE</t>
        </is>
      </c>
      <c r="F211" t="inlineStr">
        <is>
          <t>Kyrkan</t>
        </is>
      </c>
      <c r="G211" t="n">
        <v>3.8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44125-2020</t>
        </is>
      </c>
      <c r="B212" s="1" t="n">
        <v>44083</v>
      </c>
      <c r="C212" s="1" t="n">
        <v>45181</v>
      </c>
      <c r="D212" t="inlineStr">
        <is>
          <t>ÖSTERGÖTLANDS LÄN</t>
        </is>
      </c>
      <c r="E212" t="inlineStr">
        <is>
          <t>YDRE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44878-2020</t>
        </is>
      </c>
      <c r="B213" s="1" t="n">
        <v>44087</v>
      </c>
      <c r="C213" s="1" t="n">
        <v>45181</v>
      </c>
      <c r="D213" t="inlineStr">
        <is>
          <t>ÖSTERGÖTLANDS LÄN</t>
        </is>
      </c>
      <c r="E213" t="inlineStr">
        <is>
          <t>YDRE</t>
        </is>
      </c>
      <c r="F213" t="inlineStr">
        <is>
          <t>Sveaskog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44875-2020</t>
        </is>
      </c>
      <c r="B214" s="1" t="n">
        <v>44087</v>
      </c>
      <c r="C214" s="1" t="n">
        <v>45181</v>
      </c>
      <c r="D214" t="inlineStr">
        <is>
          <t>ÖSTERGÖTLANDS LÄN</t>
        </is>
      </c>
      <c r="E214" t="inlineStr">
        <is>
          <t>YDRE</t>
        </is>
      </c>
      <c r="F214" t="inlineStr">
        <is>
          <t>Sveaskog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45208-2020</t>
        </is>
      </c>
      <c r="B215" s="1" t="n">
        <v>44088</v>
      </c>
      <c r="C215" s="1" t="n">
        <v>45181</v>
      </c>
      <c r="D215" t="inlineStr">
        <is>
          <t>ÖSTERGÖTLANDS LÄN</t>
        </is>
      </c>
      <c r="E215" t="inlineStr">
        <is>
          <t>YDRE</t>
        </is>
      </c>
      <c r="G215" t="n">
        <v>5.4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45275-2020</t>
        </is>
      </c>
      <c r="B216" s="1" t="n">
        <v>44089</v>
      </c>
      <c r="C216" s="1" t="n">
        <v>45181</v>
      </c>
      <c r="D216" t="inlineStr">
        <is>
          <t>ÖSTERGÖTLANDS LÄN</t>
        </is>
      </c>
      <c r="E216" t="inlineStr">
        <is>
          <t>YDRE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45273-2020</t>
        </is>
      </c>
      <c r="B217" s="1" t="n">
        <v>44089</v>
      </c>
      <c r="C217" s="1" t="n">
        <v>45181</v>
      </c>
      <c r="D217" t="inlineStr">
        <is>
          <t>ÖSTERGÖTLANDS LÄN</t>
        </is>
      </c>
      <c r="E217" t="inlineStr">
        <is>
          <t>YDRE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46316-2020</t>
        </is>
      </c>
      <c r="B218" s="1" t="n">
        <v>44092</v>
      </c>
      <c r="C218" s="1" t="n">
        <v>45181</v>
      </c>
      <c r="D218" t="inlineStr">
        <is>
          <t>ÖSTERGÖTLANDS LÄN</t>
        </is>
      </c>
      <c r="E218" t="inlineStr">
        <is>
          <t>YDRE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46528-2020</t>
        </is>
      </c>
      <c r="B219" s="1" t="n">
        <v>44095</v>
      </c>
      <c r="C219" s="1" t="n">
        <v>45181</v>
      </c>
      <c r="D219" t="inlineStr">
        <is>
          <t>ÖSTERGÖTLANDS LÄN</t>
        </is>
      </c>
      <c r="E219" t="inlineStr">
        <is>
          <t>YDRE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46739-2020</t>
        </is>
      </c>
      <c r="B220" s="1" t="n">
        <v>44095</v>
      </c>
      <c r="C220" s="1" t="n">
        <v>45181</v>
      </c>
      <c r="D220" t="inlineStr">
        <is>
          <t>ÖSTERGÖTLANDS LÄN</t>
        </is>
      </c>
      <c r="E220" t="inlineStr">
        <is>
          <t>YDRE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48341-2020</t>
        </is>
      </c>
      <c r="B221" s="1" t="n">
        <v>44102</v>
      </c>
      <c r="C221" s="1" t="n">
        <v>45181</v>
      </c>
      <c r="D221" t="inlineStr">
        <is>
          <t>ÖSTERGÖTLANDS LÄN</t>
        </is>
      </c>
      <c r="E221" t="inlineStr">
        <is>
          <t>YDRE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49055-2020</t>
        </is>
      </c>
      <c r="B222" s="1" t="n">
        <v>44104</v>
      </c>
      <c r="C222" s="1" t="n">
        <v>45181</v>
      </c>
      <c r="D222" t="inlineStr">
        <is>
          <t>ÖSTERGÖTLANDS LÄN</t>
        </is>
      </c>
      <c r="E222" t="inlineStr">
        <is>
          <t>YDRE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49053-2020</t>
        </is>
      </c>
      <c r="B223" s="1" t="n">
        <v>44104</v>
      </c>
      <c r="C223" s="1" t="n">
        <v>45181</v>
      </c>
      <c r="D223" t="inlineStr">
        <is>
          <t>ÖSTERGÖTLANDS LÄN</t>
        </is>
      </c>
      <c r="E223" t="inlineStr">
        <is>
          <t>YDRE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49060-2020</t>
        </is>
      </c>
      <c r="B224" s="1" t="n">
        <v>44104</v>
      </c>
      <c r="C224" s="1" t="n">
        <v>45181</v>
      </c>
      <c r="D224" t="inlineStr">
        <is>
          <t>ÖSTERGÖTLANDS LÄN</t>
        </is>
      </c>
      <c r="E224" t="inlineStr">
        <is>
          <t>YDRE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49048-2020</t>
        </is>
      </c>
      <c r="B225" s="1" t="n">
        <v>44104</v>
      </c>
      <c r="C225" s="1" t="n">
        <v>45181</v>
      </c>
      <c r="D225" t="inlineStr">
        <is>
          <t>ÖSTERGÖTLANDS LÄN</t>
        </is>
      </c>
      <c r="E225" t="inlineStr">
        <is>
          <t>YDRE</t>
        </is>
      </c>
      <c r="G225" t="n">
        <v>9.699999999999999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49057-2020</t>
        </is>
      </c>
      <c r="B226" s="1" t="n">
        <v>44104</v>
      </c>
      <c r="C226" s="1" t="n">
        <v>45181</v>
      </c>
      <c r="D226" t="inlineStr">
        <is>
          <t>ÖSTERGÖTLANDS LÄN</t>
        </is>
      </c>
      <c r="E226" t="inlineStr">
        <is>
          <t>YDRE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51887-2020</t>
        </is>
      </c>
      <c r="B227" s="1" t="n">
        <v>44109</v>
      </c>
      <c r="C227" s="1" t="n">
        <v>45181</v>
      </c>
      <c r="D227" t="inlineStr">
        <is>
          <t>ÖSTERGÖTLANDS LÄN</t>
        </is>
      </c>
      <c r="E227" t="inlineStr">
        <is>
          <t>YDRE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52021-2020</t>
        </is>
      </c>
      <c r="B228" s="1" t="n">
        <v>44116</v>
      </c>
      <c r="C228" s="1" t="n">
        <v>45181</v>
      </c>
      <c r="D228" t="inlineStr">
        <is>
          <t>ÖSTERGÖTLANDS LÄN</t>
        </is>
      </c>
      <c r="E228" t="inlineStr">
        <is>
          <t>YDRE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52931-2020</t>
        </is>
      </c>
      <c r="B229" s="1" t="n">
        <v>44120</v>
      </c>
      <c r="C229" s="1" t="n">
        <v>45181</v>
      </c>
      <c r="D229" t="inlineStr">
        <is>
          <t>ÖSTERGÖTLANDS LÄN</t>
        </is>
      </c>
      <c r="E229" t="inlineStr">
        <is>
          <t>YDRE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53714-2020</t>
        </is>
      </c>
      <c r="B230" s="1" t="n">
        <v>44124</v>
      </c>
      <c r="C230" s="1" t="n">
        <v>45181</v>
      </c>
      <c r="D230" t="inlineStr">
        <is>
          <t>ÖSTERGÖTLANDS LÄN</t>
        </is>
      </c>
      <c r="E230" t="inlineStr">
        <is>
          <t>YDRE</t>
        </is>
      </c>
      <c r="G230" t="n">
        <v>6.7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53712-2020</t>
        </is>
      </c>
      <c r="B231" s="1" t="n">
        <v>44124</v>
      </c>
      <c r="C231" s="1" t="n">
        <v>45181</v>
      </c>
      <c r="D231" t="inlineStr">
        <is>
          <t>ÖSTERGÖTLANDS LÄN</t>
        </is>
      </c>
      <c r="E231" t="inlineStr">
        <is>
          <t>YDRE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54869-2020</t>
        </is>
      </c>
      <c r="B232" s="1" t="n">
        <v>44126</v>
      </c>
      <c r="C232" s="1" t="n">
        <v>45181</v>
      </c>
      <c r="D232" t="inlineStr">
        <is>
          <t>ÖSTERGÖTLANDS LÄN</t>
        </is>
      </c>
      <c r="E232" t="inlineStr">
        <is>
          <t>YDRE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55227-2020</t>
        </is>
      </c>
      <c r="B233" s="1" t="n">
        <v>44130</v>
      </c>
      <c r="C233" s="1" t="n">
        <v>45181</v>
      </c>
      <c r="D233" t="inlineStr">
        <is>
          <t>ÖSTERGÖTLANDS LÄN</t>
        </is>
      </c>
      <c r="E233" t="inlineStr">
        <is>
          <t>YDRE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55087-2020</t>
        </is>
      </c>
      <c r="B234" s="1" t="n">
        <v>44130</v>
      </c>
      <c r="C234" s="1" t="n">
        <v>45181</v>
      </c>
      <c r="D234" t="inlineStr">
        <is>
          <t>ÖSTERGÖTLANDS LÄN</t>
        </is>
      </c>
      <c r="E234" t="inlineStr">
        <is>
          <t>YDRE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55219-2020</t>
        </is>
      </c>
      <c r="B235" s="1" t="n">
        <v>44130</v>
      </c>
      <c r="C235" s="1" t="n">
        <v>45181</v>
      </c>
      <c r="D235" t="inlineStr">
        <is>
          <t>ÖSTERGÖTLANDS LÄN</t>
        </is>
      </c>
      <c r="E235" t="inlineStr">
        <is>
          <t>YDRE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57176-2020</t>
        </is>
      </c>
      <c r="B236" s="1" t="n">
        <v>44138</v>
      </c>
      <c r="C236" s="1" t="n">
        <v>45181</v>
      </c>
      <c r="D236" t="inlineStr">
        <is>
          <t>ÖSTERGÖTLANDS LÄN</t>
        </is>
      </c>
      <c r="E236" t="inlineStr">
        <is>
          <t>YDRE</t>
        </is>
      </c>
      <c r="G236" t="n">
        <v>4.1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57872-2020</t>
        </is>
      </c>
      <c r="B237" s="1" t="n">
        <v>44141</v>
      </c>
      <c r="C237" s="1" t="n">
        <v>45181</v>
      </c>
      <c r="D237" t="inlineStr">
        <is>
          <t>ÖSTERGÖTLANDS LÄN</t>
        </is>
      </c>
      <c r="E237" t="inlineStr">
        <is>
          <t>YDRE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58150-2020</t>
        </is>
      </c>
      <c r="B238" s="1" t="n">
        <v>44144</v>
      </c>
      <c r="C238" s="1" t="n">
        <v>45181</v>
      </c>
      <c r="D238" t="inlineStr">
        <is>
          <t>ÖSTERGÖTLANDS LÄN</t>
        </is>
      </c>
      <c r="E238" t="inlineStr">
        <is>
          <t>YDRE</t>
        </is>
      </c>
      <c r="F238" t="inlineStr">
        <is>
          <t>Sveaskog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65380-2020</t>
        </is>
      </c>
      <c r="B239" s="1" t="n">
        <v>44168</v>
      </c>
      <c r="C239" s="1" t="n">
        <v>45181</v>
      </c>
      <c r="D239" t="inlineStr">
        <is>
          <t>ÖSTERGÖTLANDS LÄN</t>
        </is>
      </c>
      <c r="E239" t="inlineStr">
        <is>
          <t>YDRE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64431-2020</t>
        </is>
      </c>
      <c r="B240" s="1" t="n">
        <v>44168</v>
      </c>
      <c r="C240" s="1" t="n">
        <v>45181</v>
      </c>
      <c r="D240" t="inlineStr">
        <is>
          <t>ÖSTERGÖTLANDS LÄN</t>
        </is>
      </c>
      <c r="E240" t="inlineStr">
        <is>
          <t>YDRE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64438-2020</t>
        </is>
      </c>
      <c r="B241" s="1" t="n">
        <v>44168</v>
      </c>
      <c r="C241" s="1" t="n">
        <v>45181</v>
      </c>
      <c r="D241" t="inlineStr">
        <is>
          <t>ÖSTERGÖTLANDS LÄN</t>
        </is>
      </c>
      <c r="E241" t="inlineStr">
        <is>
          <t>YDRE</t>
        </is>
      </c>
      <c r="G241" t="n">
        <v>32.3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64428-2020</t>
        </is>
      </c>
      <c r="B242" s="1" t="n">
        <v>44168</v>
      </c>
      <c r="C242" s="1" t="n">
        <v>45181</v>
      </c>
      <c r="D242" t="inlineStr">
        <is>
          <t>ÖSTERGÖTLANDS LÄN</t>
        </is>
      </c>
      <c r="E242" t="inlineStr">
        <is>
          <t>YDRE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66716-2020</t>
        </is>
      </c>
      <c r="B243" s="1" t="n">
        <v>44179</v>
      </c>
      <c r="C243" s="1" t="n">
        <v>45181</v>
      </c>
      <c r="D243" t="inlineStr">
        <is>
          <t>ÖSTERGÖTLANDS LÄN</t>
        </is>
      </c>
      <c r="E243" t="inlineStr">
        <is>
          <t>YDRE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67364-2020</t>
        </is>
      </c>
      <c r="B244" s="1" t="n">
        <v>44181</v>
      </c>
      <c r="C244" s="1" t="n">
        <v>45181</v>
      </c>
      <c r="D244" t="inlineStr">
        <is>
          <t>ÖSTERGÖTLANDS LÄN</t>
        </is>
      </c>
      <c r="E244" t="inlineStr">
        <is>
          <t>YDRE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68182-2020</t>
        </is>
      </c>
      <c r="B245" s="1" t="n">
        <v>44183</v>
      </c>
      <c r="C245" s="1" t="n">
        <v>45181</v>
      </c>
      <c r="D245" t="inlineStr">
        <is>
          <t>ÖSTERGÖTLANDS LÄN</t>
        </is>
      </c>
      <c r="E245" t="inlineStr">
        <is>
          <t>YDRE</t>
        </is>
      </c>
      <c r="F245" t="inlineStr">
        <is>
          <t>Sveaskog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68538-2020</t>
        </is>
      </c>
      <c r="B246" s="1" t="n">
        <v>44186</v>
      </c>
      <c r="C246" s="1" t="n">
        <v>45181</v>
      </c>
      <c r="D246" t="inlineStr">
        <is>
          <t>ÖSTERGÖTLANDS LÄN</t>
        </is>
      </c>
      <c r="E246" t="inlineStr">
        <is>
          <t>YDRE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68808-2020</t>
        </is>
      </c>
      <c r="B247" s="1" t="n">
        <v>44187</v>
      </c>
      <c r="C247" s="1" t="n">
        <v>45181</v>
      </c>
      <c r="D247" t="inlineStr">
        <is>
          <t>ÖSTERGÖTLANDS LÄN</t>
        </is>
      </c>
      <c r="E247" t="inlineStr">
        <is>
          <t>YDRE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218-2021</t>
        </is>
      </c>
      <c r="B248" s="1" t="n">
        <v>44200</v>
      </c>
      <c r="C248" s="1" t="n">
        <v>45181</v>
      </c>
      <c r="D248" t="inlineStr">
        <is>
          <t>ÖSTERGÖTLANDS LÄN</t>
        </is>
      </c>
      <c r="E248" t="inlineStr">
        <is>
          <t>YDRE</t>
        </is>
      </c>
      <c r="G248" t="n">
        <v>4.1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531-2021</t>
        </is>
      </c>
      <c r="B249" s="1" t="n">
        <v>44203</v>
      </c>
      <c r="C249" s="1" t="n">
        <v>45181</v>
      </c>
      <c r="D249" t="inlineStr">
        <is>
          <t>ÖSTERGÖTLANDS LÄN</t>
        </is>
      </c>
      <c r="E249" t="inlineStr">
        <is>
          <t>YDRE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2331-2021</t>
        </is>
      </c>
      <c r="B250" s="1" t="n">
        <v>44211</v>
      </c>
      <c r="C250" s="1" t="n">
        <v>45181</v>
      </c>
      <c r="D250" t="inlineStr">
        <is>
          <t>ÖSTERGÖTLANDS LÄN</t>
        </is>
      </c>
      <c r="E250" t="inlineStr">
        <is>
          <t>YDRE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2132-2021</t>
        </is>
      </c>
      <c r="B251" s="1" t="n">
        <v>44211</v>
      </c>
      <c r="C251" s="1" t="n">
        <v>45181</v>
      </c>
      <c r="D251" t="inlineStr">
        <is>
          <t>ÖSTERGÖTLANDS LÄN</t>
        </is>
      </c>
      <c r="E251" t="inlineStr">
        <is>
          <t>YDRE</t>
        </is>
      </c>
      <c r="F251" t="inlineStr">
        <is>
          <t>Sveaskog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10476-2021</t>
        </is>
      </c>
      <c r="B252" s="1" t="n">
        <v>44257</v>
      </c>
      <c r="C252" s="1" t="n">
        <v>45181</v>
      </c>
      <c r="D252" t="inlineStr">
        <is>
          <t>ÖSTERGÖTLANDS LÄN</t>
        </is>
      </c>
      <c r="E252" t="inlineStr">
        <is>
          <t>YDRE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10475-2021</t>
        </is>
      </c>
      <c r="B253" s="1" t="n">
        <v>44257</v>
      </c>
      <c r="C253" s="1" t="n">
        <v>45181</v>
      </c>
      <c r="D253" t="inlineStr">
        <is>
          <t>ÖSTERGÖTLANDS LÄN</t>
        </is>
      </c>
      <c r="E253" t="inlineStr">
        <is>
          <t>YDRE</t>
        </is>
      </c>
      <c r="G253" t="n">
        <v>4.9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10990-2021</t>
        </is>
      </c>
      <c r="B254" s="1" t="n">
        <v>44260</v>
      </c>
      <c r="C254" s="1" t="n">
        <v>45181</v>
      </c>
      <c r="D254" t="inlineStr">
        <is>
          <t>ÖSTERGÖTLANDS LÄN</t>
        </is>
      </c>
      <c r="E254" t="inlineStr">
        <is>
          <t>YDRE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11358-2021</t>
        </is>
      </c>
      <c r="B255" s="1" t="n">
        <v>44263</v>
      </c>
      <c r="C255" s="1" t="n">
        <v>45181</v>
      </c>
      <c r="D255" t="inlineStr">
        <is>
          <t>ÖSTERGÖTLANDS LÄN</t>
        </is>
      </c>
      <c r="E255" t="inlineStr">
        <is>
          <t>YDRE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12460-2021</t>
        </is>
      </c>
      <c r="B256" s="1" t="n">
        <v>44267</v>
      </c>
      <c r="C256" s="1" t="n">
        <v>45181</v>
      </c>
      <c r="D256" t="inlineStr">
        <is>
          <t>ÖSTERGÖTLANDS LÄN</t>
        </is>
      </c>
      <c r="E256" t="inlineStr">
        <is>
          <t>YDRE</t>
        </is>
      </c>
      <c r="F256" t="inlineStr">
        <is>
          <t>Sveaskog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12578-2021</t>
        </is>
      </c>
      <c r="B257" s="1" t="n">
        <v>44270</v>
      </c>
      <c r="C257" s="1" t="n">
        <v>45181</v>
      </c>
      <c r="D257" t="inlineStr">
        <is>
          <t>ÖSTERGÖTLANDS LÄN</t>
        </is>
      </c>
      <c r="E257" t="inlineStr">
        <is>
          <t>YDRE</t>
        </is>
      </c>
      <c r="F257" t="inlineStr">
        <is>
          <t>Sveaskog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  <c r="U257">
        <f>HYPERLINK("https://klasma.github.io/Logging_YDRE/knärot/A 12578-2021.png")</f>
        <v/>
      </c>
      <c r="V257">
        <f>HYPERLINK("https://klasma.github.io/Logging_YDRE/klagomål/A 12578-2021.docx")</f>
        <v/>
      </c>
      <c r="W257">
        <f>HYPERLINK("https://klasma.github.io/Logging_YDRE/klagomålsmail/A 12578-2021.docx")</f>
        <v/>
      </c>
      <c r="X257">
        <f>HYPERLINK("https://klasma.github.io/Logging_YDRE/tillsyn/A 12578-2021.docx")</f>
        <v/>
      </c>
      <c r="Y257">
        <f>HYPERLINK("https://klasma.github.io/Logging_YDRE/tillsynsmail/A 12578-2021.docx")</f>
        <v/>
      </c>
    </row>
    <row r="258" ht="15" customHeight="1">
      <c r="A258" t="inlineStr">
        <is>
          <t>A 16382-2021</t>
        </is>
      </c>
      <c r="B258" s="1" t="n">
        <v>44292</v>
      </c>
      <c r="C258" s="1" t="n">
        <v>45181</v>
      </c>
      <c r="D258" t="inlineStr">
        <is>
          <t>ÖSTERGÖTLANDS LÄN</t>
        </is>
      </c>
      <c r="E258" t="inlineStr">
        <is>
          <t>YDRE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17010-2021</t>
        </is>
      </c>
      <c r="B259" s="1" t="n">
        <v>44295</v>
      </c>
      <c r="C259" s="1" t="n">
        <v>45181</v>
      </c>
      <c r="D259" t="inlineStr">
        <is>
          <t>ÖSTERGÖTLANDS LÄN</t>
        </is>
      </c>
      <c r="E259" t="inlineStr">
        <is>
          <t>YDRE</t>
        </is>
      </c>
      <c r="G259" t="n">
        <v>6.6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17307-2021</t>
        </is>
      </c>
      <c r="B260" s="1" t="n">
        <v>44298</v>
      </c>
      <c r="C260" s="1" t="n">
        <v>45181</v>
      </c>
      <c r="D260" t="inlineStr">
        <is>
          <t>ÖSTERGÖTLANDS LÄN</t>
        </is>
      </c>
      <c r="E260" t="inlineStr">
        <is>
          <t>YDRE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18324-2021</t>
        </is>
      </c>
      <c r="B261" s="1" t="n">
        <v>44305</v>
      </c>
      <c r="C261" s="1" t="n">
        <v>45181</v>
      </c>
      <c r="D261" t="inlineStr">
        <is>
          <t>ÖSTERGÖTLANDS LÄN</t>
        </is>
      </c>
      <c r="E261" t="inlineStr">
        <is>
          <t>YDRE</t>
        </is>
      </c>
      <c r="F261" t="inlineStr">
        <is>
          <t>Kyrkan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18314-2021</t>
        </is>
      </c>
      <c r="B262" s="1" t="n">
        <v>44305</v>
      </c>
      <c r="C262" s="1" t="n">
        <v>45181</v>
      </c>
      <c r="D262" t="inlineStr">
        <is>
          <t>ÖSTERGÖTLANDS LÄN</t>
        </is>
      </c>
      <c r="E262" t="inlineStr">
        <is>
          <t>YDRE</t>
        </is>
      </c>
      <c r="F262" t="inlineStr">
        <is>
          <t>Kyrkan</t>
        </is>
      </c>
      <c r="G262" t="n">
        <v>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18326-2021</t>
        </is>
      </c>
      <c r="B263" s="1" t="n">
        <v>44305</v>
      </c>
      <c r="C263" s="1" t="n">
        <v>45181</v>
      </c>
      <c r="D263" t="inlineStr">
        <is>
          <t>ÖSTERGÖTLANDS LÄN</t>
        </is>
      </c>
      <c r="E263" t="inlineStr">
        <is>
          <t>YDRE</t>
        </is>
      </c>
      <c r="F263" t="inlineStr">
        <is>
          <t>Kyrkan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20629-2021</t>
        </is>
      </c>
      <c r="B264" s="1" t="n">
        <v>44316</v>
      </c>
      <c r="C264" s="1" t="n">
        <v>45181</v>
      </c>
      <c r="D264" t="inlineStr">
        <is>
          <t>ÖSTERGÖTLANDS LÄN</t>
        </is>
      </c>
      <c r="E264" t="inlineStr">
        <is>
          <t>YDRE</t>
        </is>
      </c>
      <c r="G264" t="n">
        <v>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24739-2021</t>
        </is>
      </c>
      <c r="B265" s="1" t="n">
        <v>44340</v>
      </c>
      <c r="C265" s="1" t="n">
        <v>45181</v>
      </c>
      <c r="D265" t="inlineStr">
        <is>
          <t>ÖSTERGÖTLANDS LÄN</t>
        </is>
      </c>
      <c r="E265" t="inlineStr">
        <is>
          <t>YDRE</t>
        </is>
      </c>
      <c r="F265" t="inlineStr">
        <is>
          <t>Sveaskog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25627-2021</t>
        </is>
      </c>
      <c r="B266" s="1" t="n">
        <v>44343</v>
      </c>
      <c r="C266" s="1" t="n">
        <v>45181</v>
      </c>
      <c r="D266" t="inlineStr">
        <is>
          <t>ÖSTERGÖTLANDS LÄN</t>
        </is>
      </c>
      <c r="E266" t="inlineStr">
        <is>
          <t>YDRE</t>
        </is>
      </c>
      <c r="G266" t="n">
        <v>4.3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26046-2021</t>
        </is>
      </c>
      <c r="B267" s="1" t="n">
        <v>44344</v>
      </c>
      <c r="C267" s="1" t="n">
        <v>45181</v>
      </c>
      <c r="D267" t="inlineStr">
        <is>
          <t>ÖSTERGÖTLANDS LÄN</t>
        </is>
      </c>
      <c r="E267" t="inlineStr">
        <is>
          <t>YDRE</t>
        </is>
      </c>
      <c r="G267" t="n">
        <v>2.6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26380-2021</t>
        </is>
      </c>
      <c r="B268" s="1" t="n">
        <v>44347</v>
      </c>
      <c r="C268" s="1" t="n">
        <v>45181</v>
      </c>
      <c r="D268" t="inlineStr">
        <is>
          <t>ÖSTERGÖTLANDS LÄN</t>
        </is>
      </c>
      <c r="E268" t="inlineStr">
        <is>
          <t>YDRE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26370-2021</t>
        </is>
      </c>
      <c r="B269" s="1" t="n">
        <v>44347</v>
      </c>
      <c r="C269" s="1" t="n">
        <v>45181</v>
      </c>
      <c r="D269" t="inlineStr">
        <is>
          <t>ÖSTERGÖTLANDS LÄN</t>
        </is>
      </c>
      <c r="E269" t="inlineStr">
        <is>
          <t>YDRE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26388-2021</t>
        </is>
      </c>
      <c r="B270" s="1" t="n">
        <v>44347</v>
      </c>
      <c r="C270" s="1" t="n">
        <v>45181</v>
      </c>
      <c r="D270" t="inlineStr">
        <is>
          <t>ÖSTERGÖTLANDS LÄN</t>
        </is>
      </c>
      <c r="E270" t="inlineStr">
        <is>
          <t>YDRE</t>
        </is>
      </c>
      <c r="G270" t="n">
        <v>6.3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26363-2021</t>
        </is>
      </c>
      <c r="B271" s="1" t="n">
        <v>44347</v>
      </c>
      <c r="C271" s="1" t="n">
        <v>45181</v>
      </c>
      <c r="D271" t="inlineStr">
        <is>
          <t>ÖSTERGÖTLANDS LÄN</t>
        </is>
      </c>
      <c r="E271" t="inlineStr">
        <is>
          <t>YDRE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29692-2021</t>
        </is>
      </c>
      <c r="B272" s="1" t="n">
        <v>44362</v>
      </c>
      <c r="C272" s="1" t="n">
        <v>45181</v>
      </c>
      <c r="D272" t="inlineStr">
        <is>
          <t>ÖSTERGÖTLANDS LÄN</t>
        </is>
      </c>
      <c r="E272" t="inlineStr">
        <is>
          <t>YDRE</t>
        </is>
      </c>
      <c r="F272" t="inlineStr">
        <is>
          <t>Övriga Aktiebolag</t>
        </is>
      </c>
      <c r="G272" t="n">
        <v>7.3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32243-2021</t>
        </is>
      </c>
      <c r="B273" s="1" t="n">
        <v>44371</v>
      </c>
      <c r="C273" s="1" t="n">
        <v>45181</v>
      </c>
      <c r="D273" t="inlineStr">
        <is>
          <t>ÖSTERGÖTLANDS LÄN</t>
        </is>
      </c>
      <c r="E273" t="inlineStr">
        <is>
          <t>YDRE</t>
        </is>
      </c>
      <c r="G273" t="n">
        <v>2.4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34705-2021</t>
        </is>
      </c>
      <c r="B274" s="1" t="n">
        <v>44382</v>
      </c>
      <c r="C274" s="1" t="n">
        <v>45181</v>
      </c>
      <c r="D274" t="inlineStr">
        <is>
          <t>ÖSTERGÖTLANDS LÄN</t>
        </is>
      </c>
      <c r="E274" t="inlineStr">
        <is>
          <t>YDRE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35717-2021</t>
        </is>
      </c>
      <c r="B275" s="1" t="n">
        <v>44386</v>
      </c>
      <c r="C275" s="1" t="n">
        <v>45181</v>
      </c>
      <c r="D275" t="inlineStr">
        <is>
          <t>ÖSTERGÖTLANDS LÄN</t>
        </is>
      </c>
      <c r="E275" t="inlineStr">
        <is>
          <t>YDRE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36804-2021</t>
        </is>
      </c>
      <c r="B276" s="1" t="n">
        <v>44392</v>
      </c>
      <c r="C276" s="1" t="n">
        <v>45181</v>
      </c>
      <c r="D276" t="inlineStr">
        <is>
          <t>ÖSTERGÖTLANDS LÄN</t>
        </is>
      </c>
      <c r="E276" t="inlineStr">
        <is>
          <t>YDRE</t>
        </is>
      </c>
      <c r="F276" t="inlineStr">
        <is>
          <t>Sveaskog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39319-2021</t>
        </is>
      </c>
      <c r="B277" s="1" t="n">
        <v>44413</v>
      </c>
      <c r="C277" s="1" t="n">
        <v>45181</v>
      </c>
      <c r="D277" t="inlineStr">
        <is>
          <t>ÖSTERGÖTLANDS LÄN</t>
        </is>
      </c>
      <c r="E277" t="inlineStr">
        <is>
          <t>YDRE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42595-2021</t>
        </is>
      </c>
      <c r="B278" s="1" t="n">
        <v>44428</v>
      </c>
      <c r="C278" s="1" t="n">
        <v>45181</v>
      </c>
      <c r="D278" t="inlineStr">
        <is>
          <t>ÖSTERGÖTLANDS LÄN</t>
        </is>
      </c>
      <c r="E278" t="inlineStr">
        <is>
          <t>YDRE</t>
        </is>
      </c>
      <c r="F278" t="inlineStr">
        <is>
          <t>Övriga Aktiebolag</t>
        </is>
      </c>
      <c r="G278" t="n">
        <v>4.8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44856-2021</t>
        </is>
      </c>
      <c r="B279" s="1" t="n">
        <v>44438</v>
      </c>
      <c r="C279" s="1" t="n">
        <v>45181</v>
      </c>
      <c r="D279" t="inlineStr">
        <is>
          <t>ÖSTERGÖTLANDS LÄN</t>
        </is>
      </c>
      <c r="E279" t="inlineStr">
        <is>
          <t>YDRE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44859-2021</t>
        </is>
      </c>
      <c r="B280" s="1" t="n">
        <v>44438</v>
      </c>
      <c r="C280" s="1" t="n">
        <v>45181</v>
      </c>
      <c r="D280" t="inlineStr">
        <is>
          <t>ÖSTERGÖTLANDS LÄN</t>
        </is>
      </c>
      <c r="E280" t="inlineStr">
        <is>
          <t>YDRE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45194-2021</t>
        </is>
      </c>
      <c r="B281" s="1" t="n">
        <v>44439</v>
      </c>
      <c r="C281" s="1" t="n">
        <v>45181</v>
      </c>
      <c r="D281" t="inlineStr">
        <is>
          <t>ÖSTERGÖTLANDS LÄN</t>
        </is>
      </c>
      <c r="E281" t="inlineStr">
        <is>
          <t>YDRE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47467-2021</t>
        </is>
      </c>
      <c r="B282" s="1" t="n">
        <v>44447</v>
      </c>
      <c r="C282" s="1" t="n">
        <v>45181</v>
      </c>
      <c r="D282" t="inlineStr">
        <is>
          <t>ÖSTERGÖTLANDS LÄN</t>
        </is>
      </c>
      <c r="E282" t="inlineStr">
        <is>
          <t>YDRE</t>
        </is>
      </c>
      <c r="F282" t="inlineStr">
        <is>
          <t>Sveaskog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47459-2021</t>
        </is>
      </c>
      <c r="B283" s="1" t="n">
        <v>44447</v>
      </c>
      <c r="C283" s="1" t="n">
        <v>45181</v>
      </c>
      <c r="D283" t="inlineStr">
        <is>
          <t>ÖSTERGÖTLANDS LÄN</t>
        </is>
      </c>
      <c r="E283" t="inlineStr">
        <is>
          <t>YDRE</t>
        </is>
      </c>
      <c r="F283" t="inlineStr">
        <is>
          <t>Sveaskog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49506-2021</t>
        </is>
      </c>
      <c r="B284" s="1" t="n">
        <v>44454</v>
      </c>
      <c r="C284" s="1" t="n">
        <v>45181</v>
      </c>
      <c r="D284" t="inlineStr">
        <is>
          <t>ÖSTERGÖTLANDS LÄN</t>
        </is>
      </c>
      <c r="E284" t="inlineStr">
        <is>
          <t>YDRE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51225-2021</t>
        </is>
      </c>
      <c r="B285" s="1" t="n">
        <v>44461</v>
      </c>
      <c r="C285" s="1" t="n">
        <v>45181</v>
      </c>
      <c r="D285" t="inlineStr">
        <is>
          <t>ÖSTERGÖTLANDS LÄN</t>
        </is>
      </c>
      <c r="E285" t="inlineStr">
        <is>
          <t>YDRE</t>
        </is>
      </c>
      <c r="G285" t="n">
        <v>6.1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51332-2021</t>
        </is>
      </c>
      <c r="B286" s="1" t="n">
        <v>44461</v>
      </c>
      <c r="C286" s="1" t="n">
        <v>45181</v>
      </c>
      <c r="D286" t="inlineStr">
        <is>
          <t>ÖSTERGÖTLANDS LÄN</t>
        </is>
      </c>
      <c r="E286" t="inlineStr">
        <is>
          <t>YDRE</t>
        </is>
      </c>
      <c r="G286" t="n">
        <v>3.5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53360-2021</t>
        </is>
      </c>
      <c r="B287" s="1" t="n">
        <v>44468</v>
      </c>
      <c r="C287" s="1" t="n">
        <v>45181</v>
      </c>
      <c r="D287" t="inlineStr">
        <is>
          <t>ÖSTERGÖTLANDS LÄN</t>
        </is>
      </c>
      <c r="E287" t="inlineStr">
        <is>
          <t>YDRE</t>
        </is>
      </c>
      <c r="F287" t="inlineStr">
        <is>
          <t>Kyrkan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53909-2021</t>
        </is>
      </c>
      <c r="B288" s="1" t="n">
        <v>44469</v>
      </c>
      <c r="C288" s="1" t="n">
        <v>45181</v>
      </c>
      <c r="D288" t="inlineStr">
        <is>
          <t>ÖSTERGÖTLANDS LÄN</t>
        </is>
      </c>
      <c r="E288" t="inlineStr">
        <is>
          <t>YDRE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55078-2021</t>
        </is>
      </c>
      <c r="B289" s="1" t="n">
        <v>44474</v>
      </c>
      <c r="C289" s="1" t="n">
        <v>45181</v>
      </c>
      <c r="D289" t="inlineStr">
        <is>
          <t>ÖSTERGÖTLANDS LÄN</t>
        </is>
      </c>
      <c r="E289" t="inlineStr">
        <is>
          <t>YDRE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55761-2021</t>
        </is>
      </c>
      <c r="B290" s="1" t="n">
        <v>44476</v>
      </c>
      <c r="C290" s="1" t="n">
        <v>45181</v>
      </c>
      <c r="D290" t="inlineStr">
        <is>
          <t>ÖSTERGÖTLANDS LÄN</t>
        </is>
      </c>
      <c r="E290" t="inlineStr">
        <is>
          <t>YDRE</t>
        </is>
      </c>
      <c r="F290" t="inlineStr">
        <is>
          <t>Sveaskog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56341-2021</t>
        </is>
      </c>
      <c r="B291" s="1" t="n">
        <v>44477</v>
      </c>
      <c r="C291" s="1" t="n">
        <v>45181</v>
      </c>
      <c r="D291" t="inlineStr">
        <is>
          <t>ÖSTERGÖTLANDS LÄN</t>
        </is>
      </c>
      <c r="E291" t="inlineStr">
        <is>
          <t>YDRE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56323-2021</t>
        </is>
      </c>
      <c r="B292" s="1" t="n">
        <v>44480</v>
      </c>
      <c r="C292" s="1" t="n">
        <v>45181</v>
      </c>
      <c r="D292" t="inlineStr">
        <is>
          <t>ÖSTERGÖTLANDS LÄN</t>
        </is>
      </c>
      <c r="E292" t="inlineStr">
        <is>
          <t>YDRE</t>
        </is>
      </c>
      <c r="F292" t="inlineStr">
        <is>
          <t>Sveaskog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  <c r="U292">
        <f>HYPERLINK("https://klasma.github.io/Logging_YDRE/knärot/A 56323-2021.png")</f>
        <v/>
      </c>
      <c r="V292">
        <f>HYPERLINK("https://klasma.github.io/Logging_YDRE/klagomål/A 56323-2021.docx")</f>
        <v/>
      </c>
      <c r="W292">
        <f>HYPERLINK("https://klasma.github.io/Logging_YDRE/klagomålsmail/A 56323-2021.docx")</f>
        <v/>
      </c>
      <c r="X292">
        <f>HYPERLINK("https://klasma.github.io/Logging_YDRE/tillsyn/A 56323-2021.docx")</f>
        <v/>
      </c>
      <c r="Y292">
        <f>HYPERLINK("https://klasma.github.io/Logging_YDRE/tillsynsmail/A 56323-2021.docx")</f>
        <v/>
      </c>
    </row>
    <row r="293" ht="15" customHeight="1">
      <c r="A293" t="inlineStr">
        <is>
          <t>A 59297-2021</t>
        </is>
      </c>
      <c r="B293" s="1" t="n">
        <v>44490</v>
      </c>
      <c r="C293" s="1" t="n">
        <v>45181</v>
      </c>
      <c r="D293" t="inlineStr">
        <is>
          <t>ÖSTERGÖTLANDS LÄN</t>
        </is>
      </c>
      <c r="E293" t="inlineStr">
        <is>
          <t>YDRE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59296-2021</t>
        </is>
      </c>
      <c r="B294" s="1" t="n">
        <v>44490</v>
      </c>
      <c r="C294" s="1" t="n">
        <v>45181</v>
      </c>
      <c r="D294" t="inlineStr">
        <is>
          <t>ÖSTERGÖTLANDS LÄN</t>
        </is>
      </c>
      <c r="E294" t="inlineStr">
        <is>
          <t>YDRE</t>
        </is>
      </c>
      <c r="G294" t="n">
        <v>4.1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59412-2021</t>
        </is>
      </c>
      <c r="B295" s="1" t="n">
        <v>44491</v>
      </c>
      <c r="C295" s="1" t="n">
        <v>45181</v>
      </c>
      <c r="D295" t="inlineStr">
        <is>
          <t>ÖSTERGÖTLANDS LÄN</t>
        </is>
      </c>
      <c r="E295" t="inlineStr">
        <is>
          <t>YDRE</t>
        </is>
      </c>
      <c r="F295" t="inlineStr">
        <is>
          <t>Sveaskog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59410-2021</t>
        </is>
      </c>
      <c r="B296" s="1" t="n">
        <v>44491</v>
      </c>
      <c r="C296" s="1" t="n">
        <v>45181</v>
      </c>
      <c r="D296" t="inlineStr">
        <is>
          <t>ÖSTERGÖTLANDS LÄN</t>
        </is>
      </c>
      <c r="E296" t="inlineStr">
        <is>
          <t>YDRE</t>
        </is>
      </c>
      <c r="F296" t="inlineStr">
        <is>
          <t>Sveaskog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61636-2021</t>
        </is>
      </c>
      <c r="B297" s="1" t="n">
        <v>44501</v>
      </c>
      <c r="C297" s="1" t="n">
        <v>45181</v>
      </c>
      <c r="D297" t="inlineStr">
        <is>
          <t>ÖSTERGÖTLANDS LÄN</t>
        </is>
      </c>
      <c r="E297" t="inlineStr">
        <is>
          <t>YDRE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62006-2021</t>
        </is>
      </c>
      <c r="B298" s="1" t="n">
        <v>44502</v>
      </c>
      <c r="C298" s="1" t="n">
        <v>45181</v>
      </c>
      <c r="D298" t="inlineStr">
        <is>
          <t>ÖSTERGÖTLANDS LÄN</t>
        </is>
      </c>
      <c r="E298" t="inlineStr">
        <is>
          <t>YDRE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61942-2021</t>
        </is>
      </c>
      <c r="B299" s="1" t="n">
        <v>44502</v>
      </c>
      <c r="C299" s="1" t="n">
        <v>45181</v>
      </c>
      <c r="D299" t="inlineStr">
        <is>
          <t>ÖSTERGÖTLANDS LÄN</t>
        </is>
      </c>
      <c r="E299" t="inlineStr">
        <is>
          <t>YDRE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62509-2021</t>
        </is>
      </c>
      <c r="B300" s="1" t="n">
        <v>44503</v>
      </c>
      <c r="C300" s="1" t="n">
        <v>45181</v>
      </c>
      <c r="D300" t="inlineStr">
        <is>
          <t>ÖSTERGÖTLANDS LÄN</t>
        </is>
      </c>
      <c r="E300" t="inlineStr">
        <is>
          <t>YDRE</t>
        </is>
      </c>
      <c r="F300" t="inlineStr">
        <is>
          <t>Sveaskog</t>
        </is>
      </c>
      <c r="G300" t="n">
        <v>3.5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64263-2021</t>
        </is>
      </c>
      <c r="B301" s="1" t="n">
        <v>44510</v>
      </c>
      <c r="C301" s="1" t="n">
        <v>45181</v>
      </c>
      <c r="D301" t="inlineStr">
        <is>
          <t>ÖSTERGÖTLANDS LÄN</t>
        </is>
      </c>
      <c r="E301" t="inlineStr">
        <is>
          <t>YDRE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65337-2021</t>
        </is>
      </c>
      <c r="B302" s="1" t="n">
        <v>44515</v>
      </c>
      <c r="C302" s="1" t="n">
        <v>45181</v>
      </c>
      <c r="D302" t="inlineStr">
        <is>
          <t>ÖSTERGÖTLANDS LÄN</t>
        </is>
      </c>
      <c r="E302" t="inlineStr">
        <is>
          <t>YDRE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65795-2021</t>
        </is>
      </c>
      <c r="B303" s="1" t="n">
        <v>44516</v>
      </c>
      <c r="C303" s="1" t="n">
        <v>45181</v>
      </c>
      <c r="D303" t="inlineStr">
        <is>
          <t>ÖSTERGÖTLANDS LÄN</t>
        </is>
      </c>
      <c r="E303" t="inlineStr">
        <is>
          <t>YDRE</t>
        </is>
      </c>
      <c r="G303" t="n">
        <v>6.5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69020-2021</t>
        </is>
      </c>
      <c r="B304" s="1" t="n">
        <v>44530</v>
      </c>
      <c r="C304" s="1" t="n">
        <v>45181</v>
      </c>
      <c r="D304" t="inlineStr">
        <is>
          <t>ÖSTERGÖTLANDS LÄN</t>
        </is>
      </c>
      <c r="E304" t="inlineStr">
        <is>
          <t>YDRE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69307-2021</t>
        </is>
      </c>
      <c r="B305" s="1" t="n">
        <v>44531</v>
      </c>
      <c r="C305" s="1" t="n">
        <v>45181</v>
      </c>
      <c r="D305" t="inlineStr">
        <is>
          <t>ÖSTERGÖTLANDS LÄN</t>
        </is>
      </c>
      <c r="E305" t="inlineStr">
        <is>
          <t>YDRE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71524-2021</t>
        </is>
      </c>
      <c r="B306" s="1" t="n">
        <v>44538</v>
      </c>
      <c r="C306" s="1" t="n">
        <v>45181</v>
      </c>
      <c r="D306" t="inlineStr">
        <is>
          <t>ÖSTERGÖTLANDS LÄN</t>
        </is>
      </c>
      <c r="E306" t="inlineStr">
        <is>
          <t>YDRE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72026-2021</t>
        </is>
      </c>
      <c r="B307" s="1" t="n">
        <v>44540</v>
      </c>
      <c r="C307" s="1" t="n">
        <v>45181</v>
      </c>
      <c r="D307" t="inlineStr">
        <is>
          <t>ÖSTERGÖTLANDS LÄN</t>
        </is>
      </c>
      <c r="E307" t="inlineStr">
        <is>
          <t>YDRE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552-2022</t>
        </is>
      </c>
      <c r="B308" s="1" t="n">
        <v>44566</v>
      </c>
      <c r="C308" s="1" t="n">
        <v>45181</v>
      </c>
      <c r="D308" t="inlineStr">
        <is>
          <t>ÖSTERGÖTLANDS LÄN</t>
        </is>
      </c>
      <c r="E308" t="inlineStr">
        <is>
          <t>YDRE</t>
        </is>
      </c>
      <c r="G308" t="n">
        <v>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1176-2022</t>
        </is>
      </c>
      <c r="B309" s="1" t="n">
        <v>44572</v>
      </c>
      <c r="C309" s="1" t="n">
        <v>45181</v>
      </c>
      <c r="D309" t="inlineStr">
        <is>
          <t>ÖSTERGÖTLANDS LÄN</t>
        </is>
      </c>
      <c r="E309" t="inlineStr">
        <is>
          <t>YDRE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3066-2022</t>
        </is>
      </c>
      <c r="B310" s="1" t="n">
        <v>44582</v>
      </c>
      <c r="C310" s="1" t="n">
        <v>45181</v>
      </c>
      <c r="D310" t="inlineStr">
        <is>
          <t>ÖSTERGÖTLANDS LÄN</t>
        </is>
      </c>
      <c r="E310" t="inlineStr">
        <is>
          <t>YDRE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3374-2022</t>
        </is>
      </c>
      <c r="B311" s="1" t="n">
        <v>44585</v>
      </c>
      <c r="C311" s="1" t="n">
        <v>45181</v>
      </c>
      <c r="D311" t="inlineStr">
        <is>
          <t>ÖSTERGÖTLANDS LÄN</t>
        </is>
      </c>
      <c r="E311" t="inlineStr">
        <is>
          <t>YDRE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4624-2022</t>
        </is>
      </c>
      <c r="B312" s="1" t="n">
        <v>44592</v>
      </c>
      <c r="C312" s="1" t="n">
        <v>45181</v>
      </c>
      <c r="D312" t="inlineStr">
        <is>
          <t>ÖSTERGÖTLANDS LÄN</t>
        </is>
      </c>
      <c r="E312" t="inlineStr">
        <is>
          <t>YDRE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4982-2022</t>
        </is>
      </c>
      <c r="B313" s="1" t="n">
        <v>44593</v>
      </c>
      <c r="C313" s="1" t="n">
        <v>45181</v>
      </c>
      <c r="D313" t="inlineStr">
        <is>
          <t>ÖSTERGÖTLANDS LÄN</t>
        </is>
      </c>
      <c r="E313" t="inlineStr">
        <is>
          <t>YDRE</t>
        </is>
      </c>
      <c r="F313" t="inlineStr">
        <is>
          <t>Övriga Aktiebolag</t>
        </is>
      </c>
      <c r="G313" t="n">
        <v>5.9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6328-2022</t>
        </is>
      </c>
      <c r="B314" s="1" t="n">
        <v>44600</v>
      </c>
      <c r="C314" s="1" t="n">
        <v>45181</v>
      </c>
      <c r="D314" t="inlineStr">
        <is>
          <t>ÖSTERGÖTLANDS LÄN</t>
        </is>
      </c>
      <c r="E314" t="inlineStr">
        <is>
          <t>YDRE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6780-2022</t>
        </is>
      </c>
      <c r="B315" s="1" t="n">
        <v>44602</v>
      </c>
      <c r="C315" s="1" t="n">
        <v>45181</v>
      </c>
      <c r="D315" t="inlineStr">
        <is>
          <t>ÖSTERGÖTLANDS LÄN</t>
        </is>
      </c>
      <c r="E315" t="inlineStr">
        <is>
          <t>YDRE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9904-2022</t>
        </is>
      </c>
      <c r="B316" s="1" t="n">
        <v>44620</v>
      </c>
      <c r="C316" s="1" t="n">
        <v>45181</v>
      </c>
      <c r="D316" t="inlineStr">
        <is>
          <t>ÖSTERGÖTLANDS LÄN</t>
        </is>
      </c>
      <c r="E316" t="inlineStr">
        <is>
          <t>YDRE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10001-2022</t>
        </is>
      </c>
      <c r="B317" s="1" t="n">
        <v>44621</v>
      </c>
      <c r="C317" s="1" t="n">
        <v>45181</v>
      </c>
      <c r="D317" t="inlineStr">
        <is>
          <t>ÖSTERGÖTLANDS LÄN</t>
        </is>
      </c>
      <c r="E317" t="inlineStr">
        <is>
          <t>YDRE</t>
        </is>
      </c>
      <c r="G317" t="n">
        <v>6.5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10699-2022</t>
        </is>
      </c>
      <c r="B318" s="1" t="n">
        <v>44624</v>
      </c>
      <c r="C318" s="1" t="n">
        <v>45181</v>
      </c>
      <c r="D318" t="inlineStr">
        <is>
          <t>ÖSTERGÖTLANDS LÄN</t>
        </is>
      </c>
      <c r="E318" t="inlineStr">
        <is>
          <t>YDRE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11749-2022</t>
        </is>
      </c>
      <c r="B319" s="1" t="n">
        <v>44634</v>
      </c>
      <c r="C319" s="1" t="n">
        <v>45181</v>
      </c>
      <c r="D319" t="inlineStr">
        <is>
          <t>ÖSTERGÖTLANDS LÄN</t>
        </is>
      </c>
      <c r="E319" t="inlineStr">
        <is>
          <t>YDRE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11902-2022</t>
        </is>
      </c>
      <c r="B320" s="1" t="n">
        <v>44635</v>
      </c>
      <c r="C320" s="1" t="n">
        <v>45181</v>
      </c>
      <c r="D320" t="inlineStr">
        <is>
          <t>ÖSTERGÖTLANDS LÄN</t>
        </is>
      </c>
      <c r="E320" t="inlineStr">
        <is>
          <t>YDRE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13935-2022</t>
        </is>
      </c>
      <c r="B321" s="1" t="n">
        <v>44650</v>
      </c>
      <c r="C321" s="1" t="n">
        <v>45181</v>
      </c>
      <c r="D321" t="inlineStr">
        <is>
          <t>ÖSTERGÖTLANDS LÄN</t>
        </is>
      </c>
      <c r="E321" t="inlineStr">
        <is>
          <t>YDRE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14101-2022</t>
        </is>
      </c>
      <c r="B322" s="1" t="n">
        <v>44651</v>
      </c>
      <c r="C322" s="1" t="n">
        <v>45181</v>
      </c>
      <c r="D322" t="inlineStr">
        <is>
          <t>ÖSTERGÖTLANDS LÄN</t>
        </is>
      </c>
      <c r="E322" t="inlineStr">
        <is>
          <t>YDRE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14184-2022</t>
        </is>
      </c>
      <c r="B323" s="1" t="n">
        <v>44651</v>
      </c>
      <c r="C323" s="1" t="n">
        <v>45181</v>
      </c>
      <c r="D323" t="inlineStr">
        <is>
          <t>ÖSTERGÖTLANDS LÄN</t>
        </is>
      </c>
      <c r="E323" t="inlineStr">
        <is>
          <t>YDRE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14645-2022</t>
        </is>
      </c>
      <c r="B324" s="1" t="n">
        <v>44655</v>
      </c>
      <c r="C324" s="1" t="n">
        <v>45181</v>
      </c>
      <c r="D324" t="inlineStr">
        <is>
          <t>ÖSTERGÖTLANDS LÄN</t>
        </is>
      </c>
      <c r="E324" t="inlineStr">
        <is>
          <t>YDRE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16289-2022</t>
        </is>
      </c>
      <c r="B325" s="1" t="n">
        <v>44670</v>
      </c>
      <c r="C325" s="1" t="n">
        <v>45181</v>
      </c>
      <c r="D325" t="inlineStr">
        <is>
          <t>ÖSTERGÖTLANDS LÄN</t>
        </is>
      </c>
      <c r="E325" t="inlineStr">
        <is>
          <t>YDRE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19610-2022</t>
        </is>
      </c>
      <c r="B326" s="1" t="n">
        <v>44693</v>
      </c>
      <c r="C326" s="1" t="n">
        <v>45181</v>
      </c>
      <c r="D326" t="inlineStr">
        <is>
          <t>ÖSTERGÖTLANDS LÄN</t>
        </is>
      </c>
      <c r="E326" t="inlineStr">
        <is>
          <t>YDRE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20158-2022</t>
        </is>
      </c>
      <c r="B327" s="1" t="n">
        <v>44698</v>
      </c>
      <c r="C327" s="1" t="n">
        <v>45181</v>
      </c>
      <c r="D327" t="inlineStr">
        <is>
          <t>ÖSTERGÖTLANDS LÄN</t>
        </is>
      </c>
      <c r="E327" t="inlineStr">
        <is>
          <t>YDRE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22409-2022</t>
        </is>
      </c>
      <c r="B328" s="1" t="n">
        <v>44713</v>
      </c>
      <c r="C328" s="1" t="n">
        <v>45181</v>
      </c>
      <c r="D328" t="inlineStr">
        <is>
          <t>ÖSTERGÖTLANDS LÄN</t>
        </is>
      </c>
      <c r="E328" t="inlineStr">
        <is>
          <t>YDRE</t>
        </is>
      </c>
      <c r="F328" t="inlineStr">
        <is>
          <t>Kyrkan</t>
        </is>
      </c>
      <c r="G328" t="n">
        <v>3.5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24804-2022</t>
        </is>
      </c>
      <c r="B329" s="1" t="n">
        <v>44728</v>
      </c>
      <c r="C329" s="1" t="n">
        <v>45181</v>
      </c>
      <c r="D329" t="inlineStr">
        <is>
          <t>ÖSTERGÖTLANDS LÄN</t>
        </is>
      </c>
      <c r="E329" t="inlineStr">
        <is>
          <t>YDRE</t>
        </is>
      </c>
      <c r="F329" t="inlineStr">
        <is>
          <t>Övriga Aktiebolag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24801-2022</t>
        </is>
      </c>
      <c r="B330" s="1" t="n">
        <v>44728</v>
      </c>
      <c r="C330" s="1" t="n">
        <v>45181</v>
      </c>
      <c r="D330" t="inlineStr">
        <is>
          <t>ÖSTERGÖTLANDS LÄN</t>
        </is>
      </c>
      <c r="E330" t="inlineStr">
        <is>
          <t>YDRE</t>
        </is>
      </c>
      <c r="F330" t="inlineStr">
        <is>
          <t>Övriga Aktiebolag</t>
        </is>
      </c>
      <c r="G330" t="n">
        <v>5.1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27737-2022</t>
        </is>
      </c>
      <c r="B331" s="1" t="n">
        <v>44743</v>
      </c>
      <c r="C331" s="1" t="n">
        <v>45181</v>
      </c>
      <c r="D331" t="inlineStr">
        <is>
          <t>ÖSTERGÖTLANDS LÄN</t>
        </is>
      </c>
      <c r="E331" t="inlineStr">
        <is>
          <t>YDRE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27744-2022</t>
        </is>
      </c>
      <c r="B332" s="1" t="n">
        <v>44743</v>
      </c>
      <c r="C332" s="1" t="n">
        <v>45181</v>
      </c>
      <c r="D332" t="inlineStr">
        <is>
          <t>ÖSTERGÖTLANDS LÄN</t>
        </is>
      </c>
      <c r="E332" t="inlineStr">
        <is>
          <t>YDRE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28991-2022</t>
        </is>
      </c>
      <c r="B333" s="1" t="n">
        <v>44749</v>
      </c>
      <c r="C333" s="1" t="n">
        <v>45181</v>
      </c>
      <c r="D333" t="inlineStr">
        <is>
          <t>ÖSTERGÖTLANDS LÄN</t>
        </is>
      </c>
      <c r="E333" t="inlineStr">
        <is>
          <t>YDRE</t>
        </is>
      </c>
      <c r="G333" t="n">
        <v>5.6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33680-2022</t>
        </is>
      </c>
      <c r="B334" s="1" t="n">
        <v>44789</v>
      </c>
      <c r="C334" s="1" t="n">
        <v>45181</v>
      </c>
      <c r="D334" t="inlineStr">
        <is>
          <t>ÖSTERGÖTLANDS LÄN</t>
        </is>
      </c>
      <c r="E334" t="inlineStr">
        <is>
          <t>YDRE</t>
        </is>
      </c>
      <c r="F334" t="inlineStr">
        <is>
          <t>Sveaskog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33676-2022</t>
        </is>
      </c>
      <c r="B335" s="1" t="n">
        <v>44789</v>
      </c>
      <c r="C335" s="1" t="n">
        <v>45181</v>
      </c>
      <c r="D335" t="inlineStr">
        <is>
          <t>ÖSTERGÖTLANDS LÄN</t>
        </is>
      </c>
      <c r="E335" t="inlineStr">
        <is>
          <t>YDRE</t>
        </is>
      </c>
      <c r="F335" t="inlineStr">
        <is>
          <t>Sveaskog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35339-2022</t>
        </is>
      </c>
      <c r="B336" s="1" t="n">
        <v>44798</v>
      </c>
      <c r="C336" s="1" t="n">
        <v>45181</v>
      </c>
      <c r="D336" t="inlineStr">
        <is>
          <t>ÖSTERGÖTLANDS LÄN</t>
        </is>
      </c>
      <c r="E336" t="inlineStr">
        <is>
          <t>YDRE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38935-2022</t>
        </is>
      </c>
      <c r="B337" s="1" t="n">
        <v>44816</v>
      </c>
      <c r="C337" s="1" t="n">
        <v>45181</v>
      </c>
      <c r="D337" t="inlineStr">
        <is>
          <t>ÖSTERGÖTLANDS LÄN</t>
        </is>
      </c>
      <c r="E337" t="inlineStr">
        <is>
          <t>YDRE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39085-2022</t>
        </is>
      </c>
      <c r="B338" s="1" t="n">
        <v>44816</v>
      </c>
      <c r="C338" s="1" t="n">
        <v>45181</v>
      </c>
      <c r="D338" t="inlineStr">
        <is>
          <t>ÖSTERGÖTLANDS LÄN</t>
        </is>
      </c>
      <c r="E338" t="inlineStr">
        <is>
          <t>YDRE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38844-2022</t>
        </is>
      </c>
      <c r="B339" s="1" t="n">
        <v>44816</v>
      </c>
      <c r="C339" s="1" t="n">
        <v>45181</v>
      </c>
      <c r="D339" t="inlineStr">
        <is>
          <t>ÖSTERGÖTLANDS LÄN</t>
        </is>
      </c>
      <c r="E339" t="inlineStr">
        <is>
          <t>YDRE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40070-2022</t>
        </is>
      </c>
      <c r="B340" s="1" t="n">
        <v>44820</v>
      </c>
      <c r="C340" s="1" t="n">
        <v>45181</v>
      </c>
      <c r="D340" t="inlineStr">
        <is>
          <t>ÖSTERGÖTLANDS LÄN</t>
        </is>
      </c>
      <c r="E340" t="inlineStr">
        <is>
          <t>YDRE</t>
        </is>
      </c>
      <c r="G340" t="n">
        <v>17.3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41531-2022</t>
        </is>
      </c>
      <c r="B341" s="1" t="n">
        <v>44827</v>
      </c>
      <c r="C341" s="1" t="n">
        <v>45181</v>
      </c>
      <c r="D341" t="inlineStr">
        <is>
          <t>ÖSTERGÖTLANDS LÄN</t>
        </is>
      </c>
      <c r="E341" t="inlineStr">
        <is>
          <t>YDRE</t>
        </is>
      </c>
      <c r="F341" t="inlineStr">
        <is>
          <t>Sveaskog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41508-2022</t>
        </is>
      </c>
      <c r="B342" s="1" t="n">
        <v>44827</v>
      </c>
      <c r="C342" s="1" t="n">
        <v>45181</v>
      </c>
      <c r="D342" t="inlineStr">
        <is>
          <t>ÖSTERGÖTLANDS LÄN</t>
        </is>
      </c>
      <c r="E342" t="inlineStr">
        <is>
          <t>YDRE</t>
        </is>
      </c>
      <c r="F342" t="inlineStr">
        <is>
          <t>Sveaskog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48344-2022</t>
        </is>
      </c>
      <c r="B343" s="1" t="n">
        <v>44858</v>
      </c>
      <c r="C343" s="1" t="n">
        <v>45181</v>
      </c>
      <c r="D343" t="inlineStr">
        <is>
          <t>ÖSTERGÖTLANDS LÄN</t>
        </is>
      </c>
      <c r="E343" t="inlineStr">
        <is>
          <t>YDRE</t>
        </is>
      </c>
      <c r="F343" t="inlineStr">
        <is>
          <t>Övriga Aktiebolag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50596-2022</t>
        </is>
      </c>
      <c r="B344" s="1" t="n">
        <v>44866</v>
      </c>
      <c r="C344" s="1" t="n">
        <v>45181</v>
      </c>
      <c r="D344" t="inlineStr">
        <is>
          <t>ÖSTERGÖTLANDS LÄN</t>
        </is>
      </c>
      <c r="E344" t="inlineStr">
        <is>
          <t>YDRE</t>
        </is>
      </c>
      <c r="F344" t="inlineStr">
        <is>
          <t>Sveaskog</t>
        </is>
      </c>
      <c r="G344" t="n">
        <v>3.2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51163-2022</t>
        </is>
      </c>
      <c r="B345" s="1" t="n">
        <v>44868</v>
      </c>
      <c r="C345" s="1" t="n">
        <v>45181</v>
      </c>
      <c r="D345" t="inlineStr">
        <is>
          <t>ÖSTERGÖTLANDS LÄN</t>
        </is>
      </c>
      <c r="E345" t="inlineStr">
        <is>
          <t>YDRE</t>
        </is>
      </c>
      <c r="F345" t="inlineStr">
        <is>
          <t>Övriga Aktiebolag</t>
        </is>
      </c>
      <c r="G345" t="n">
        <v>5.1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51694-2022</t>
        </is>
      </c>
      <c r="B346" s="1" t="n">
        <v>44872</v>
      </c>
      <c r="C346" s="1" t="n">
        <v>45181</v>
      </c>
      <c r="D346" t="inlineStr">
        <is>
          <t>ÖSTERGÖTLANDS LÄN</t>
        </is>
      </c>
      <c r="E346" t="inlineStr">
        <is>
          <t>YDRE</t>
        </is>
      </c>
      <c r="G346" t="n">
        <v>5.4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51619-2022</t>
        </is>
      </c>
      <c r="B347" s="1" t="n">
        <v>44872</v>
      </c>
      <c r="C347" s="1" t="n">
        <v>45181</v>
      </c>
      <c r="D347" t="inlineStr">
        <is>
          <t>ÖSTERGÖTLANDS LÄN</t>
        </is>
      </c>
      <c r="E347" t="inlineStr">
        <is>
          <t>YDRE</t>
        </is>
      </c>
      <c r="F347" t="inlineStr">
        <is>
          <t>Övriga Aktiebolag</t>
        </is>
      </c>
      <c r="G347" t="n">
        <v>10.8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53534-2022</t>
        </is>
      </c>
      <c r="B348" s="1" t="n">
        <v>44874</v>
      </c>
      <c r="C348" s="1" t="n">
        <v>45181</v>
      </c>
      <c r="D348" t="inlineStr">
        <is>
          <t>ÖSTERGÖTLANDS LÄN</t>
        </is>
      </c>
      <c r="E348" t="inlineStr">
        <is>
          <t>YDRE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53451-2022</t>
        </is>
      </c>
      <c r="B349" s="1" t="n">
        <v>44874</v>
      </c>
      <c r="C349" s="1" t="n">
        <v>45181</v>
      </c>
      <c r="D349" t="inlineStr">
        <is>
          <t>ÖSTERGÖTLANDS LÄN</t>
        </is>
      </c>
      <c r="E349" t="inlineStr">
        <is>
          <t>YDRE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53373-2022</t>
        </is>
      </c>
      <c r="B350" s="1" t="n">
        <v>44879</v>
      </c>
      <c r="C350" s="1" t="n">
        <v>45181</v>
      </c>
      <c r="D350" t="inlineStr">
        <is>
          <t>ÖSTERGÖTLANDS LÄN</t>
        </is>
      </c>
      <c r="E350" t="inlineStr">
        <is>
          <t>YDRE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53383-2022</t>
        </is>
      </c>
      <c r="B351" s="1" t="n">
        <v>44879</v>
      </c>
      <c r="C351" s="1" t="n">
        <v>45181</v>
      </c>
      <c r="D351" t="inlineStr">
        <is>
          <t>ÖSTERGÖTLANDS LÄN</t>
        </is>
      </c>
      <c r="E351" t="inlineStr">
        <is>
          <t>YDRE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58831-2022</t>
        </is>
      </c>
      <c r="B352" s="1" t="n">
        <v>44903</v>
      </c>
      <c r="C352" s="1" t="n">
        <v>45181</v>
      </c>
      <c r="D352" t="inlineStr">
        <is>
          <t>ÖSTERGÖTLANDS LÄN</t>
        </is>
      </c>
      <c r="E352" t="inlineStr">
        <is>
          <t>YDRE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62228-2022</t>
        </is>
      </c>
      <c r="B353" s="1" t="n">
        <v>44916</v>
      </c>
      <c r="C353" s="1" t="n">
        <v>45181</v>
      </c>
      <c r="D353" t="inlineStr">
        <is>
          <t>ÖSTERGÖTLANDS LÄN</t>
        </is>
      </c>
      <c r="E353" t="inlineStr">
        <is>
          <t>YDRE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2915-2023</t>
        </is>
      </c>
      <c r="B354" s="1" t="n">
        <v>44944</v>
      </c>
      <c r="C354" s="1" t="n">
        <v>45181</v>
      </c>
      <c r="D354" t="inlineStr">
        <is>
          <t>ÖSTERGÖTLANDS LÄN</t>
        </is>
      </c>
      <c r="E354" t="inlineStr">
        <is>
          <t>YDRE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4269-2023</t>
        </is>
      </c>
      <c r="B355" s="1" t="n">
        <v>44953</v>
      </c>
      <c r="C355" s="1" t="n">
        <v>45181</v>
      </c>
      <c r="D355" t="inlineStr">
        <is>
          <t>ÖSTERGÖTLANDS LÄN</t>
        </is>
      </c>
      <c r="E355" t="inlineStr">
        <is>
          <t>YDRE</t>
        </is>
      </c>
      <c r="G355" t="n">
        <v>9.800000000000001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4270-2023</t>
        </is>
      </c>
      <c r="B356" s="1" t="n">
        <v>44953</v>
      </c>
      <c r="C356" s="1" t="n">
        <v>45181</v>
      </c>
      <c r="D356" t="inlineStr">
        <is>
          <t>ÖSTERGÖTLANDS LÄN</t>
        </is>
      </c>
      <c r="E356" t="inlineStr">
        <is>
          <t>YDRE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4271-2023</t>
        </is>
      </c>
      <c r="B357" s="1" t="n">
        <v>44953</v>
      </c>
      <c r="C357" s="1" t="n">
        <v>45181</v>
      </c>
      <c r="D357" t="inlineStr">
        <is>
          <t>ÖSTERGÖTLANDS LÄN</t>
        </is>
      </c>
      <c r="E357" t="inlineStr">
        <is>
          <t>YDRE</t>
        </is>
      </c>
      <c r="G357" t="n">
        <v>6.7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7458-2023</t>
        </is>
      </c>
      <c r="B358" s="1" t="n">
        <v>44971</v>
      </c>
      <c r="C358" s="1" t="n">
        <v>45181</v>
      </c>
      <c r="D358" t="inlineStr">
        <is>
          <t>ÖSTERGÖTLANDS LÄN</t>
        </is>
      </c>
      <c r="E358" t="inlineStr">
        <is>
          <t>YDRE</t>
        </is>
      </c>
      <c r="F358" t="inlineStr">
        <is>
          <t>Sveaskog</t>
        </is>
      </c>
      <c r="G358" t="n">
        <v>3.3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9901-2023</t>
        </is>
      </c>
      <c r="B359" s="1" t="n">
        <v>44985</v>
      </c>
      <c r="C359" s="1" t="n">
        <v>45181</v>
      </c>
      <c r="D359" t="inlineStr">
        <is>
          <t>ÖSTERGÖTLANDS LÄN</t>
        </is>
      </c>
      <c r="E359" t="inlineStr">
        <is>
          <t>YDRE</t>
        </is>
      </c>
      <c r="F359" t="inlineStr">
        <is>
          <t>Sveaskog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9902-2023</t>
        </is>
      </c>
      <c r="B360" s="1" t="n">
        <v>44985</v>
      </c>
      <c r="C360" s="1" t="n">
        <v>45181</v>
      </c>
      <c r="D360" t="inlineStr">
        <is>
          <t>ÖSTERGÖTLANDS LÄN</t>
        </is>
      </c>
      <c r="E360" t="inlineStr">
        <is>
          <t>YDRE</t>
        </is>
      </c>
      <c r="F360" t="inlineStr">
        <is>
          <t>Sveaskog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10241-2023</t>
        </is>
      </c>
      <c r="B361" s="1" t="n">
        <v>44986</v>
      </c>
      <c r="C361" s="1" t="n">
        <v>45181</v>
      </c>
      <c r="D361" t="inlineStr">
        <is>
          <t>ÖSTERGÖTLANDS LÄN</t>
        </is>
      </c>
      <c r="E361" t="inlineStr">
        <is>
          <t>YDRE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10402-2023</t>
        </is>
      </c>
      <c r="B362" s="1" t="n">
        <v>44987</v>
      </c>
      <c r="C362" s="1" t="n">
        <v>45181</v>
      </c>
      <c r="D362" t="inlineStr">
        <is>
          <t>ÖSTERGÖTLANDS LÄN</t>
        </is>
      </c>
      <c r="E362" t="inlineStr">
        <is>
          <t>YDRE</t>
        </is>
      </c>
      <c r="G362" t="n">
        <v>10.2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11163-2023</t>
        </is>
      </c>
      <c r="B363" s="1" t="n">
        <v>44987</v>
      </c>
      <c r="C363" s="1" t="n">
        <v>45181</v>
      </c>
      <c r="D363" t="inlineStr">
        <is>
          <t>ÖSTERGÖTLANDS LÄN</t>
        </is>
      </c>
      <c r="E363" t="inlineStr">
        <is>
          <t>YDRE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11566-2023</t>
        </is>
      </c>
      <c r="B364" s="1" t="n">
        <v>44994</v>
      </c>
      <c r="C364" s="1" t="n">
        <v>45181</v>
      </c>
      <c r="D364" t="inlineStr">
        <is>
          <t>ÖSTERGÖTLANDS LÄN</t>
        </is>
      </c>
      <c r="E364" t="inlineStr">
        <is>
          <t>YDRE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11567-2023</t>
        </is>
      </c>
      <c r="B365" s="1" t="n">
        <v>44994</v>
      </c>
      <c r="C365" s="1" t="n">
        <v>45181</v>
      </c>
      <c r="D365" t="inlineStr">
        <is>
          <t>ÖSTERGÖTLANDS LÄN</t>
        </is>
      </c>
      <c r="E365" t="inlineStr">
        <is>
          <t>YDRE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15112-2023</t>
        </is>
      </c>
      <c r="B366" s="1" t="n">
        <v>45016</v>
      </c>
      <c r="C366" s="1" t="n">
        <v>45181</v>
      </c>
      <c r="D366" t="inlineStr">
        <is>
          <t>ÖSTERGÖTLANDS LÄN</t>
        </is>
      </c>
      <c r="E366" t="inlineStr">
        <is>
          <t>YDRE</t>
        </is>
      </c>
      <c r="F366" t="inlineStr">
        <is>
          <t>Övriga Aktiebolag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15951-2023</t>
        </is>
      </c>
      <c r="B367" s="1" t="n">
        <v>45022</v>
      </c>
      <c r="C367" s="1" t="n">
        <v>45181</v>
      </c>
      <c r="D367" t="inlineStr">
        <is>
          <t>ÖSTERGÖTLANDS LÄN</t>
        </is>
      </c>
      <c r="E367" t="inlineStr">
        <is>
          <t>YDRE</t>
        </is>
      </c>
      <c r="F367" t="inlineStr">
        <is>
          <t>Övriga Aktiebolag</t>
        </is>
      </c>
      <c r="G367" t="n">
        <v>6.5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19208-2023</t>
        </is>
      </c>
      <c r="B368" s="1" t="n">
        <v>45048</v>
      </c>
      <c r="C368" s="1" t="n">
        <v>45181</v>
      </c>
      <c r="D368" t="inlineStr">
        <is>
          <t>ÖSTERGÖTLANDS LÄN</t>
        </is>
      </c>
      <c r="E368" t="inlineStr">
        <is>
          <t>YDRE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19209-2023</t>
        </is>
      </c>
      <c r="B369" s="1" t="n">
        <v>45048</v>
      </c>
      <c r="C369" s="1" t="n">
        <v>45181</v>
      </c>
      <c r="D369" t="inlineStr">
        <is>
          <t>ÖSTERGÖTLANDS LÄN</t>
        </is>
      </c>
      <c r="E369" t="inlineStr">
        <is>
          <t>YDRE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22332-2023</t>
        </is>
      </c>
      <c r="B370" s="1" t="n">
        <v>45070</v>
      </c>
      <c r="C370" s="1" t="n">
        <v>45181</v>
      </c>
      <c r="D370" t="inlineStr">
        <is>
          <t>ÖSTERGÖTLANDS LÄN</t>
        </is>
      </c>
      <c r="E370" t="inlineStr">
        <is>
          <t>YDRE</t>
        </is>
      </c>
      <c r="F370" t="inlineStr">
        <is>
          <t>Övriga Aktiebolag</t>
        </is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23588-2023</t>
        </is>
      </c>
      <c r="B371" s="1" t="n">
        <v>45077</v>
      </c>
      <c r="C371" s="1" t="n">
        <v>45181</v>
      </c>
      <c r="D371" t="inlineStr">
        <is>
          <t>ÖSTERGÖTLANDS LÄN</t>
        </is>
      </c>
      <c r="E371" t="inlineStr">
        <is>
          <t>YDRE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23597-2023</t>
        </is>
      </c>
      <c r="B372" s="1" t="n">
        <v>45077</v>
      </c>
      <c r="C372" s="1" t="n">
        <v>45181</v>
      </c>
      <c r="D372" t="inlineStr">
        <is>
          <t>ÖSTERGÖTLANDS LÄN</t>
        </is>
      </c>
      <c r="E372" t="inlineStr">
        <is>
          <t>YDRE</t>
        </is>
      </c>
      <c r="G372" t="n">
        <v>5.2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24525-2023</t>
        </is>
      </c>
      <c r="B373" s="1" t="n">
        <v>45077</v>
      </c>
      <c r="C373" s="1" t="n">
        <v>45181</v>
      </c>
      <c r="D373" t="inlineStr">
        <is>
          <t>ÖSTERGÖTLANDS LÄN</t>
        </is>
      </c>
      <c r="E373" t="inlineStr">
        <is>
          <t>YDRE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23589-2023</t>
        </is>
      </c>
      <c r="B374" s="1" t="n">
        <v>45077</v>
      </c>
      <c r="C374" s="1" t="n">
        <v>45181</v>
      </c>
      <c r="D374" t="inlineStr">
        <is>
          <t>ÖSTERGÖTLANDS LÄN</t>
        </is>
      </c>
      <c r="E374" t="inlineStr">
        <is>
          <t>YDRE</t>
        </is>
      </c>
      <c r="G374" t="n">
        <v>5.6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24529-2023</t>
        </is>
      </c>
      <c r="B375" s="1" t="n">
        <v>45077</v>
      </c>
      <c r="C375" s="1" t="n">
        <v>45181</v>
      </c>
      <c r="D375" t="inlineStr">
        <is>
          <t>ÖSTERGÖTLANDS LÄN</t>
        </is>
      </c>
      <c r="E375" t="inlineStr">
        <is>
          <t>YDRE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23582-2023</t>
        </is>
      </c>
      <c r="B376" s="1" t="n">
        <v>45077</v>
      </c>
      <c r="C376" s="1" t="n">
        <v>45181</v>
      </c>
      <c r="D376" t="inlineStr">
        <is>
          <t>ÖSTERGÖTLANDS LÄN</t>
        </is>
      </c>
      <c r="E376" t="inlineStr">
        <is>
          <t>YDRE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24530-2023</t>
        </is>
      </c>
      <c r="B377" s="1" t="n">
        <v>45077</v>
      </c>
      <c r="C377" s="1" t="n">
        <v>45181</v>
      </c>
      <c r="D377" t="inlineStr">
        <is>
          <t>ÖSTERGÖTLANDS LÄN</t>
        </is>
      </c>
      <c r="E377" t="inlineStr">
        <is>
          <t>YDRE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24983-2023</t>
        </is>
      </c>
      <c r="B378" s="1" t="n">
        <v>45085</v>
      </c>
      <c r="C378" s="1" t="n">
        <v>45181</v>
      </c>
      <c r="D378" t="inlineStr">
        <is>
          <t>ÖSTERGÖTLANDS LÄN</t>
        </is>
      </c>
      <c r="E378" t="inlineStr">
        <is>
          <t>YDRE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25844-2023</t>
        </is>
      </c>
      <c r="B379" s="1" t="n">
        <v>45090</v>
      </c>
      <c r="C379" s="1" t="n">
        <v>45181</v>
      </c>
      <c r="D379" t="inlineStr">
        <is>
          <t>ÖSTERGÖTLANDS LÄN</t>
        </is>
      </c>
      <c r="E379" t="inlineStr">
        <is>
          <t>YDRE</t>
        </is>
      </c>
      <c r="F379" t="inlineStr">
        <is>
          <t>Sveaskog</t>
        </is>
      </c>
      <c r="G379" t="n">
        <v>1.3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25841-2023</t>
        </is>
      </c>
      <c r="B380" s="1" t="n">
        <v>45090</v>
      </c>
      <c r="C380" s="1" t="n">
        <v>45181</v>
      </c>
      <c r="D380" t="inlineStr">
        <is>
          <t>ÖSTERGÖTLANDS LÄN</t>
        </is>
      </c>
      <c r="E380" t="inlineStr">
        <is>
          <t>YDRE</t>
        </is>
      </c>
      <c r="F380" t="inlineStr">
        <is>
          <t>Sveaskog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26889-2023</t>
        </is>
      </c>
      <c r="B381" s="1" t="n">
        <v>45093</v>
      </c>
      <c r="C381" s="1" t="n">
        <v>45181</v>
      </c>
      <c r="D381" t="inlineStr">
        <is>
          <t>ÖSTERGÖTLANDS LÄN</t>
        </is>
      </c>
      <c r="E381" t="inlineStr">
        <is>
          <t>YDRE</t>
        </is>
      </c>
      <c r="F381" t="inlineStr">
        <is>
          <t>Övriga Aktiebolag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27164-2023</t>
        </is>
      </c>
      <c r="B382" s="1" t="n">
        <v>45096</v>
      </c>
      <c r="C382" s="1" t="n">
        <v>45181</v>
      </c>
      <c r="D382" t="inlineStr">
        <is>
          <t>ÖSTERGÖTLANDS LÄN</t>
        </is>
      </c>
      <c r="E382" t="inlineStr">
        <is>
          <t>YDRE</t>
        </is>
      </c>
      <c r="G382" t="n">
        <v>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27159-2023</t>
        </is>
      </c>
      <c r="B383" s="1" t="n">
        <v>45096</v>
      </c>
      <c r="C383" s="1" t="n">
        <v>45181</v>
      </c>
      <c r="D383" t="inlineStr">
        <is>
          <t>ÖSTERGÖTLANDS LÄN</t>
        </is>
      </c>
      <c r="E383" t="inlineStr">
        <is>
          <t>YDRE</t>
        </is>
      </c>
      <c r="G383" t="n">
        <v>5.6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28239-2023</t>
        </is>
      </c>
      <c r="B384" s="1" t="n">
        <v>45099</v>
      </c>
      <c r="C384" s="1" t="n">
        <v>45181</v>
      </c>
      <c r="D384" t="inlineStr">
        <is>
          <t>ÖSTERGÖTLANDS LÄN</t>
        </is>
      </c>
      <c r="E384" t="inlineStr">
        <is>
          <t>YDRE</t>
        </is>
      </c>
      <c r="G384" t="n">
        <v>7.6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28915-2023</t>
        </is>
      </c>
      <c r="B385" s="1" t="n">
        <v>45104</v>
      </c>
      <c r="C385" s="1" t="n">
        <v>45181</v>
      </c>
      <c r="D385" t="inlineStr">
        <is>
          <t>ÖSTERGÖTLANDS LÄN</t>
        </is>
      </c>
      <c r="E385" t="inlineStr">
        <is>
          <t>YDRE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29034-2023</t>
        </is>
      </c>
      <c r="B386" s="1" t="n">
        <v>45104</v>
      </c>
      <c r="C386" s="1" t="n">
        <v>45181</v>
      </c>
      <c r="D386" t="inlineStr">
        <is>
          <t>ÖSTERGÖTLANDS LÄN</t>
        </is>
      </c>
      <c r="E386" t="inlineStr">
        <is>
          <t>YDRE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29128-2023</t>
        </is>
      </c>
      <c r="B387" s="1" t="n">
        <v>45105</v>
      </c>
      <c r="C387" s="1" t="n">
        <v>45181</v>
      </c>
      <c r="D387" t="inlineStr">
        <is>
          <t>ÖSTERGÖTLANDS LÄN</t>
        </is>
      </c>
      <c r="E387" t="inlineStr">
        <is>
          <t>YDRE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29129-2023</t>
        </is>
      </c>
      <c r="B388" s="1" t="n">
        <v>45105</v>
      </c>
      <c r="C388" s="1" t="n">
        <v>45181</v>
      </c>
      <c r="D388" t="inlineStr">
        <is>
          <t>ÖSTERGÖTLANDS LÄN</t>
        </is>
      </c>
      <c r="E388" t="inlineStr">
        <is>
          <t>YDRE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30049-2023</t>
        </is>
      </c>
      <c r="B389" s="1" t="n">
        <v>45110</v>
      </c>
      <c r="C389" s="1" t="n">
        <v>45181</v>
      </c>
      <c r="D389" t="inlineStr">
        <is>
          <t>ÖSTERGÖTLANDS LÄN</t>
        </is>
      </c>
      <c r="E389" t="inlineStr">
        <is>
          <t>YDRE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30129-2023</t>
        </is>
      </c>
      <c r="B390" s="1" t="n">
        <v>45110</v>
      </c>
      <c r="C390" s="1" t="n">
        <v>45181</v>
      </c>
      <c r="D390" t="inlineStr">
        <is>
          <t>ÖSTERGÖTLANDS LÄN</t>
        </is>
      </c>
      <c r="E390" t="inlineStr">
        <is>
          <t>YDRE</t>
        </is>
      </c>
      <c r="G390" t="n">
        <v>0.8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30126-2023</t>
        </is>
      </c>
      <c r="B391" s="1" t="n">
        <v>45110</v>
      </c>
      <c r="C391" s="1" t="n">
        <v>45181</v>
      </c>
      <c r="D391" t="inlineStr">
        <is>
          <t>ÖSTERGÖTLANDS LÄN</t>
        </is>
      </c>
      <c r="E391" t="inlineStr">
        <is>
          <t>YDRE</t>
        </is>
      </c>
      <c r="G391" t="n">
        <v>2.6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31542-2023</t>
        </is>
      </c>
      <c r="B392" s="1" t="n">
        <v>45117</v>
      </c>
      <c r="C392" s="1" t="n">
        <v>45181</v>
      </c>
      <c r="D392" t="inlineStr">
        <is>
          <t>ÖSTERGÖTLANDS LÄN</t>
        </is>
      </c>
      <c r="E392" t="inlineStr">
        <is>
          <t>YDRE</t>
        </is>
      </c>
      <c r="F392" t="inlineStr">
        <is>
          <t>Övriga Aktiebolag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31797-2023</t>
        </is>
      </c>
      <c r="B393" s="1" t="n">
        <v>45118</v>
      </c>
      <c r="C393" s="1" t="n">
        <v>45181</v>
      </c>
      <c r="D393" t="inlineStr">
        <is>
          <t>ÖSTERGÖTLANDS LÄN</t>
        </is>
      </c>
      <c r="E393" t="inlineStr">
        <is>
          <t>YDRE</t>
        </is>
      </c>
      <c r="F393" t="inlineStr">
        <is>
          <t>Övriga Aktiebolag</t>
        </is>
      </c>
      <c r="G393" t="n">
        <v>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32048-2023</t>
        </is>
      </c>
      <c r="B394" s="1" t="n">
        <v>45119</v>
      </c>
      <c r="C394" s="1" t="n">
        <v>45181</v>
      </c>
      <c r="D394" t="inlineStr">
        <is>
          <t>ÖSTERGÖTLANDS LÄN</t>
        </is>
      </c>
      <c r="E394" t="inlineStr">
        <is>
          <t>YDRE</t>
        </is>
      </c>
      <c r="F394" t="inlineStr">
        <is>
          <t>Sveaskog</t>
        </is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32036-2023</t>
        </is>
      </c>
      <c r="B395" s="1" t="n">
        <v>45119</v>
      </c>
      <c r="C395" s="1" t="n">
        <v>45181</v>
      </c>
      <c r="D395" t="inlineStr">
        <is>
          <t>ÖSTERGÖTLANDS LÄN</t>
        </is>
      </c>
      <c r="E395" t="inlineStr">
        <is>
          <t>YDRE</t>
        </is>
      </c>
      <c r="F395" t="inlineStr">
        <is>
          <t>Sveaskog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32043-2023</t>
        </is>
      </c>
      <c r="B396" s="1" t="n">
        <v>45119</v>
      </c>
      <c r="C396" s="1" t="n">
        <v>45181</v>
      </c>
      <c r="D396" t="inlineStr">
        <is>
          <t>ÖSTERGÖTLANDS LÄN</t>
        </is>
      </c>
      <c r="E396" t="inlineStr">
        <is>
          <t>YDRE</t>
        </is>
      </c>
      <c r="F396" t="inlineStr">
        <is>
          <t>Sveaskog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31955-2023</t>
        </is>
      </c>
      <c r="B397" s="1" t="n">
        <v>45119</v>
      </c>
      <c r="C397" s="1" t="n">
        <v>45181</v>
      </c>
      <c r="D397" t="inlineStr">
        <is>
          <t>ÖSTERGÖTLANDS LÄN</t>
        </is>
      </c>
      <c r="E397" t="inlineStr">
        <is>
          <t>YDRE</t>
        </is>
      </c>
      <c r="G397" t="n">
        <v>2.2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34177-2023</t>
        </is>
      </c>
      <c r="B398" s="1" t="n">
        <v>45138</v>
      </c>
      <c r="C398" s="1" t="n">
        <v>45181</v>
      </c>
      <c r="D398" t="inlineStr">
        <is>
          <t>ÖSTERGÖTLANDS LÄN</t>
        </is>
      </c>
      <c r="E398" t="inlineStr">
        <is>
          <t>YDRE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34181-2023</t>
        </is>
      </c>
      <c r="B399" s="1" t="n">
        <v>45138</v>
      </c>
      <c r="C399" s="1" t="n">
        <v>45181</v>
      </c>
      <c r="D399" t="inlineStr">
        <is>
          <t>ÖSTERGÖTLANDS LÄN</t>
        </is>
      </c>
      <c r="E399" t="inlineStr">
        <is>
          <t>YDRE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35209-2023</t>
        </is>
      </c>
      <c r="B400" s="1" t="n">
        <v>45145</v>
      </c>
      <c r="C400" s="1" t="n">
        <v>45181</v>
      </c>
      <c r="D400" t="inlineStr">
        <is>
          <t>ÖSTERGÖTLANDS LÄN</t>
        </is>
      </c>
      <c r="E400" t="inlineStr">
        <is>
          <t>YDRE</t>
        </is>
      </c>
      <c r="G400" t="n">
        <v>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36044-2023</t>
        </is>
      </c>
      <c r="B401" s="1" t="n">
        <v>45149</v>
      </c>
      <c r="C401" s="1" t="n">
        <v>45181</v>
      </c>
      <c r="D401" t="inlineStr">
        <is>
          <t>ÖSTERGÖTLANDS LÄN</t>
        </is>
      </c>
      <c r="E401" t="inlineStr">
        <is>
          <t>YDRE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37581-2023</t>
        </is>
      </c>
      <c r="B402" s="1" t="n">
        <v>45159</v>
      </c>
      <c r="C402" s="1" t="n">
        <v>45181</v>
      </c>
      <c r="D402" t="inlineStr">
        <is>
          <t>ÖSTERGÖTLANDS LÄN</t>
        </is>
      </c>
      <c r="E402" t="inlineStr">
        <is>
          <t>YDRE</t>
        </is>
      </c>
      <c r="G402" t="n">
        <v>3.4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37777-2023</t>
        </is>
      </c>
      <c r="B403" s="1" t="n">
        <v>45159</v>
      </c>
      <c r="C403" s="1" t="n">
        <v>45181</v>
      </c>
      <c r="D403" t="inlineStr">
        <is>
          <t>ÖSTERGÖTLANDS LÄN</t>
        </is>
      </c>
      <c r="E403" t="inlineStr">
        <is>
          <t>YDRE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38341-2023</t>
        </is>
      </c>
      <c r="B404" s="1" t="n">
        <v>45161</v>
      </c>
      <c r="C404" s="1" t="n">
        <v>45181</v>
      </c>
      <c r="D404" t="inlineStr">
        <is>
          <t>ÖSTERGÖTLANDS LÄN</t>
        </is>
      </c>
      <c r="E404" t="inlineStr">
        <is>
          <t>YDRE</t>
        </is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40340-2023</t>
        </is>
      </c>
      <c r="B405" s="1" t="n">
        <v>45169</v>
      </c>
      <c r="C405" s="1" t="n">
        <v>45181</v>
      </c>
      <c r="D405" t="inlineStr">
        <is>
          <t>ÖSTERGÖTLANDS LÄN</t>
        </is>
      </c>
      <c r="E405" t="inlineStr">
        <is>
          <t>YDRE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40700-2023</t>
        </is>
      </c>
      <c r="B406" s="1" t="n">
        <v>45170</v>
      </c>
      <c r="C406" s="1" t="n">
        <v>45181</v>
      </c>
      <c r="D406" t="inlineStr">
        <is>
          <t>ÖSTERGÖTLANDS LÄN</t>
        </is>
      </c>
      <c r="E406" t="inlineStr">
        <is>
          <t>YDRE</t>
        </is>
      </c>
      <c r="G406" t="n">
        <v>1.8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>
      <c r="A407" t="inlineStr">
        <is>
          <t>A 40692-2023</t>
        </is>
      </c>
      <c r="B407" s="1" t="n">
        <v>45170</v>
      </c>
      <c r="C407" s="1" t="n">
        <v>45181</v>
      </c>
      <c r="D407" t="inlineStr">
        <is>
          <t>ÖSTERGÖTLANDS LÄN</t>
        </is>
      </c>
      <c r="E407" t="inlineStr">
        <is>
          <t>YDRE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2023-09-12T04:15:52Z</dcterms:created>
  <dcterms:modified xmlns:dcterms="http://purl.org/dc/terms/" xmlns:xsi="http://www.w3.org/2001/XMLSchema-instance" xsi:type="dcterms:W3CDTF">2023-09-12T04:15:52Z</dcterms:modified>
</cp:coreProperties>
</file>