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49053-2018</t>
        </is>
      </c>
      <c r="B2" s="1" t="n">
        <v>43374</v>
      </c>
      <c r="C2" s="1" t="n">
        <v>45205</v>
      </c>
      <c r="D2" t="inlineStr">
        <is>
          <t>SKÅNE LÄN</t>
        </is>
      </c>
      <c r="E2" t="inlineStr">
        <is>
          <t>YSTAD</t>
        </is>
      </c>
      <c r="G2" t="n">
        <v>10.4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Skuggsprötmossa</t>
        </is>
      </c>
      <c r="S2">
        <f>HYPERLINK("https://klasma.github.io/Logging_YSTAD/artfynd/A 49053-2018.xlsx", "A 49053-2018")</f>
        <v/>
      </c>
      <c r="T2">
        <f>HYPERLINK("https://klasma.github.io/Logging_YSTAD/kartor/A 49053-2018.png", "A 49053-2018")</f>
        <v/>
      </c>
      <c r="V2">
        <f>HYPERLINK("https://klasma.github.io/Logging_YSTAD/klagomål/A 49053-2018.docx", "A 49053-2018")</f>
        <v/>
      </c>
      <c r="W2">
        <f>HYPERLINK("https://klasma.github.io/Logging_YSTAD/klagomålsmail/A 49053-2018.docx", "A 49053-2018")</f>
        <v/>
      </c>
      <c r="X2">
        <f>HYPERLINK("https://klasma.github.io/Logging_YSTAD/tillsyn/A 49053-2018.docx", "A 49053-2018")</f>
        <v/>
      </c>
      <c r="Y2">
        <f>HYPERLINK("https://klasma.github.io/Logging_YSTAD/tillsynsmail/A 49053-2018.docx", "A 49053-2018")</f>
        <v/>
      </c>
    </row>
    <row r="3" ht="15" customHeight="1">
      <c r="A3" t="inlineStr">
        <is>
          <t>A 29376-2020</t>
        </is>
      </c>
      <c r="B3" s="1" t="n">
        <v>44000</v>
      </c>
      <c r="C3" s="1" t="n">
        <v>45205</v>
      </c>
      <c r="D3" t="inlineStr">
        <is>
          <t>SKÅNE LÄN</t>
        </is>
      </c>
      <c r="E3" t="inlineStr">
        <is>
          <t>YSTAD</t>
        </is>
      </c>
      <c r="G3" t="n">
        <v>1.5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Igelkott</t>
        </is>
      </c>
      <c r="S3">
        <f>HYPERLINK("https://klasma.github.io/Logging_YSTAD/artfynd/A 29376-2020.xlsx", "A 29376-2020")</f>
        <v/>
      </c>
      <c r="T3">
        <f>HYPERLINK("https://klasma.github.io/Logging_YSTAD/kartor/A 29376-2020.png", "A 29376-2020")</f>
        <v/>
      </c>
      <c r="V3">
        <f>HYPERLINK("https://klasma.github.io/Logging_YSTAD/klagomål/A 29376-2020.docx", "A 29376-2020")</f>
        <v/>
      </c>
      <c r="W3">
        <f>HYPERLINK("https://klasma.github.io/Logging_YSTAD/klagomålsmail/A 29376-2020.docx", "A 29376-2020")</f>
        <v/>
      </c>
      <c r="X3">
        <f>HYPERLINK("https://klasma.github.io/Logging_YSTAD/tillsyn/A 29376-2020.docx", "A 29376-2020")</f>
        <v/>
      </c>
      <c r="Y3">
        <f>HYPERLINK("https://klasma.github.io/Logging_YSTAD/tillsynsmail/A 29376-2020.docx", "A 29376-2020")</f>
        <v/>
      </c>
    </row>
    <row r="4" ht="15" customHeight="1">
      <c r="A4" t="inlineStr">
        <is>
          <t>A 13766-2023</t>
        </is>
      </c>
      <c r="B4" s="1" t="n">
        <v>45007</v>
      </c>
      <c r="C4" s="1" t="n">
        <v>45205</v>
      </c>
      <c r="D4" t="inlineStr">
        <is>
          <t>SKÅNE LÄN</t>
        </is>
      </c>
      <c r="E4" t="inlineStr">
        <is>
          <t>YSTAD</t>
        </is>
      </c>
      <c r="G4" t="n">
        <v>0.9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Större vattensalamander</t>
        </is>
      </c>
      <c r="S4">
        <f>HYPERLINK("https://klasma.github.io/Logging_YSTAD/artfynd/A 13766-2023.xlsx", "A 13766-2023")</f>
        <v/>
      </c>
      <c r="T4">
        <f>HYPERLINK("https://klasma.github.io/Logging_YSTAD/kartor/A 13766-2023.png", "A 13766-2023")</f>
        <v/>
      </c>
      <c r="V4">
        <f>HYPERLINK("https://klasma.github.io/Logging_YSTAD/klagomål/A 13766-2023.docx", "A 13766-2023")</f>
        <v/>
      </c>
      <c r="W4">
        <f>HYPERLINK("https://klasma.github.io/Logging_YSTAD/klagomålsmail/A 13766-2023.docx", "A 13766-2023")</f>
        <v/>
      </c>
      <c r="X4">
        <f>HYPERLINK("https://klasma.github.io/Logging_YSTAD/tillsyn/A 13766-2023.docx", "A 13766-2023")</f>
        <v/>
      </c>
      <c r="Y4">
        <f>HYPERLINK("https://klasma.github.io/Logging_YSTAD/tillsynsmail/A 13766-2023.docx", "A 13766-2023")</f>
        <v/>
      </c>
    </row>
    <row r="5" ht="15" customHeight="1">
      <c r="A5" t="inlineStr">
        <is>
          <t>A 31213-2023</t>
        </is>
      </c>
      <c r="B5" s="1" t="n">
        <v>45113</v>
      </c>
      <c r="C5" s="1" t="n">
        <v>45205</v>
      </c>
      <c r="D5" t="inlineStr">
        <is>
          <t>SKÅNE LÄN</t>
        </is>
      </c>
      <c r="E5" t="inlineStr">
        <is>
          <t>YSTAD</t>
        </is>
      </c>
      <c r="G5" t="n">
        <v>6.5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Skogsveronika</t>
        </is>
      </c>
      <c r="S5">
        <f>HYPERLINK("https://klasma.github.io/Logging_YSTAD/artfynd/A 31213-2023.xlsx", "A 31213-2023")</f>
        <v/>
      </c>
      <c r="T5">
        <f>HYPERLINK("https://klasma.github.io/Logging_YSTAD/kartor/A 31213-2023.png", "A 31213-2023")</f>
        <v/>
      </c>
      <c r="V5">
        <f>HYPERLINK("https://klasma.github.io/Logging_YSTAD/klagomål/A 31213-2023.docx", "A 31213-2023")</f>
        <v/>
      </c>
      <c r="W5">
        <f>HYPERLINK("https://klasma.github.io/Logging_YSTAD/klagomålsmail/A 31213-2023.docx", "A 31213-2023")</f>
        <v/>
      </c>
      <c r="X5">
        <f>HYPERLINK("https://klasma.github.io/Logging_YSTAD/tillsyn/A 31213-2023.docx", "A 31213-2023")</f>
        <v/>
      </c>
      <c r="Y5">
        <f>HYPERLINK("https://klasma.github.io/Logging_YSTAD/tillsynsmail/A 31213-2023.docx", "A 31213-2023")</f>
        <v/>
      </c>
    </row>
    <row r="6" ht="15" customHeight="1">
      <c r="A6" t="inlineStr">
        <is>
          <t>A 63297-2018</t>
        </is>
      </c>
      <c r="B6" s="1" t="n">
        <v>43416</v>
      </c>
      <c r="C6" s="1" t="n">
        <v>45205</v>
      </c>
      <c r="D6" t="inlineStr">
        <is>
          <t>SKÅNE LÄN</t>
        </is>
      </c>
      <c r="E6" t="inlineStr">
        <is>
          <t>YSTAD</t>
        </is>
      </c>
      <c r="G6" t="n">
        <v>1.6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6657-2019</t>
        </is>
      </c>
      <c r="B7" s="1" t="n">
        <v>43494</v>
      </c>
      <c r="C7" s="1" t="n">
        <v>45205</v>
      </c>
      <c r="D7" t="inlineStr">
        <is>
          <t>SKÅNE LÄN</t>
        </is>
      </c>
      <c r="E7" t="inlineStr">
        <is>
          <t>YSTAD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35367-2019</t>
        </is>
      </c>
      <c r="B8" s="1" t="n">
        <v>43651</v>
      </c>
      <c r="C8" s="1" t="n">
        <v>45205</v>
      </c>
      <c r="D8" t="inlineStr">
        <is>
          <t>SKÅNE LÄN</t>
        </is>
      </c>
      <c r="E8" t="inlineStr">
        <is>
          <t>YSTAD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39830-2019</t>
        </is>
      </c>
      <c r="B9" s="1" t="n">
        <v>43689</v>
      </c>
      <c r="C9" s="1" t="n">
        <v>45205</v>
      </c>
      <c r="D9" t="inlineStr">
        <is>
          <t>SKÅNE LÄN</t>
        </is>
      </c>
      <c r="E9" t="inlineStr">
        <is>
          <t>YSTAD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10310-2020</t>
        </is>
      </c>
      <c r="B10" s="1" t="n">
        <v>43887</v>
      </c>
      <c r="C10" s="1" t="n">
        <v>45205</v>
      </c>
      <c r="D10" t="inlineStr">
        <is>
          <t>SKÅNE LÄN</t>
        </is>
      </c>
      <c r="E10" t="inlineStr">
        <is>
          <t>YSTAD</t>
        </is>
      </c>
      <c r="F10" t="inlineStr">
        <is>
          <t>Övriga Aktiebolag</t>
        </is>
      </c>
      <c r="G10" t="n">
        <v>15.6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29377-2020</t>
        </is>
      </c>
      <c r="B11" s="1" t="n">
        <v>44000</v>
      </c>
      <c r="C11" s="1" t="n">
        <v>45205</v>
      </c>
      <c r="D11" t="inlineStr">
        <is>
          <t>SKÅNE LÄN</t>
        </is>
      </c>
      <c r="E11" t="inlineStr">
        <is>
          <t>YSTAD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29391-2020</t>
        </is>
      </c>
      <c r="B12" s="1" t="n">
        <v>44000</v>
      </c>
      <c r="C12" s="1" t="n">
        <v>45205</v>
      </c>
      <c r="D12" t="inlineStr">
        <is>
          <t>SKÅNE LÄN</t>
        </is>
      </c>
      <c r="E12" t="inlineStr">
        <is>
          <t>YSTAD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29395-2020</t>
        </is>
      </c>
      <c r="B13" s="1" t="n">
        <v>44000</v>
      </c>
      <c r="C13" s="1" t="n">
        <v>45205</v>
      </c>
      <c r="D13" t="inlineStr">
        <is>
          <t>SKÅNE LÄN</t>
        </is>
      </c>
      <c r="E13" t="inlineStr">
        <is>
          <t>YSTAD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47011-2020</t>
        </is>
      </c>
      <c r="B14" s="1" t="n">
        <v>44096</v>
      </c>
      <c r="C14" s="1" t="n">
        <v>45205</v>
      </c>
      <c r="D14" t="inlineStr">
        <is>
          <t>SKÅNE LÄN</t>
        </is>
      </c>
      <c r="E14" t="inlineStr">
        <is>
          <t>YSTAD</t>
        </is>
      </c>
      <c r="G14" t="n">
        <v>12.4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55066-2020</t>
        </is>
      </c>
      <c r="B15" s="1" t="n">
        <v>44127</v>
      </c>
      <c r="C15" s="1" t="n">
        <v>45205</v>
      </c>
      <c r="D15" t="inlineStr">
        <is>
          <t>SKÅNE LÄN</t>
        </is>
      </c>
      <c r="E15" t="inlineStr">
        <is>
          <t>YSTAD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1366-2021</t>
        </is>
      </c>
      <c r="B16" s="1" t="n">
        <v>44208</v>
      </c>
      <c r="C16" s="1" t="n">
        <v>45205</v>
      </c>
      <c r="D16" t="inlineStr">
        <is>
          <t>SKÅNE LÄN</t>
        </is>
      </c>
      <c r="E16" t="inlineStr">
        <is>
          <t>YSTAD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26461-2021</t>
        </is>
      </c>
      <c r="B17" s="1" t="n">
        <v>44348</v>
      </c>
      <c r="C17" s="1" t="n">
        <v>45205</v>
      </c>
      <c r="D17" t="inlineStr">
        <is>
          <t>SKÅNE LÄN</t>
        </is>
      </c>
      <c r="E17" t="inlineStr">
        <is>
          <t>YSTAD</t>
        </is>
      </c>
      <c r="G17" t="n">
        <v>8.699999999999999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36951-2021</t>
        </is>
      </c>
      <c r="B18" s="1" t="n">
        <v>44393</v>
      </c>
      <c r="C18" s="1" t="n">
        <v>45205</v>
      </c>
      <c r="D18" t="inlineStr">
        <is>
          <t>SKÅNE LÄN</t>
        </is>
      </c>
      <c r="E18" t="inlineStr">
        <is>
          <t>YSTAD</t>
        </is>
      </c>
      <c r="G18" t="n">
        <v>3.4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36947-2021</t>
        </is>
      </c>
      <c r="B19" s="1" t="n">
        <v>44393</v>
      </c>
      <c r="C19" s="1" t="n">
        <v>45205</v>
      </c>
      <c r="D19" t="inlineStr">
        <is>
          <t>SKÅNE LÄN</t>
        </is>
      </c>
      <c r="E19" t="inlineStr">
        <is>
          <t>YSTAD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9655-2022</t>
        </is>
      </c>
      <c r="B20" s="1" t="n">
        <v>44617</v>
      </c>
      <c r="C20" s="1" t="n">
        <v>45205</v>
      </c>
      <c r="D20" t="inlineStr">
        <is>
          <t>SKÅNE LÄN</t>
        </is>
      </c>
      <c r="E20" t="inlineStr">
        <is>
          <t>YSTAD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18090-2022</t>
        </is>
      </c>
      <c r="B21" s="1" t="n">
        <v>44684</v>
      </c>
      <c r="C21" s="1" t="n">
        <v>45205</v>
      </c>
      <c r="D21" t="inlineStr">
        <is>
          <t>SKÅNE LÄN</t>
        </is>
      </c>
      <c r="E21" t="inlineStr">
        <is>
          <t>YSTAD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29858-2022</t>
        </is>
      </c>
      <c r="B22" s="1" t="n">
        <v>44756</v>
      </c>
      <c r="C22" s="1" t="n">
        <v>45205</v>
      </c>
      <c r="D22" t="inlineStr">
        <is>
          <t>SKÅNE LÄN</t>
        </is>
      </c>
      <c r="E22" t="inlineStr">
        <is>
          <t>YSTAD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40417-2022</t>
        </is>
      </c>
      <c r="B23" s="1" t="n">
        <v>44823</v>
      </c>
      <c r="C23" s="1" t="n">
        <v>45205</v>
      </c>
      <c r="D23" t="inlineStr">
        <is>
          <t>SKÅNE LÄN</t>
        </is>
      </c>
      <c r="E23" t="inlineStr">
        <is>
          <t>YSTAD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60295-2022</t>
        </is>
      </c>
      <c r="B24" s="1" t="n">
        <v>44903</v>
      </c>
      <c r="C24" s="1" t="n">
        <v>45205</v>
      </c>
      <c r="D24" t="inlineStr">
        <is>
          <t>SKÅNE LÄN</t>
        </is>
      </c>
      <c r="E24" t="inlineStr">
        <is>
          <t>YSTAD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21362-2023</t>
        </is>
      </c>
      <c r="B25" s="1" t="n">
        <v>45063</v>
      </c>
      <c r="C25" s="1" t="n">
        <v>45205</v>
      </c>
      <c r="D25" t="inlineStr">
        <is>
          <t>SKÅNE LÄN</t>
        </is>
      </c>
      <c r="E25" t="inlineStr">
        <is>
          <t>YSTAD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28920-2023</t>
        </is>
      </c>
      <c r="B26" s="1" t="n">
        <v>45104</v>
      </c>
      <c r="C26" s="1" t="n">
        <v>45205</v>
      </c>
      <c r="D26" t="inlineStr">
        <is>
          <t>SKÅNE LÄN</t>
        </is>
      </c>
      <c r="E26" t="inlineStr">
        <is>
          <t>YSTAD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>
      <c r="A27" t="inlineStr">
        <is>
          <t>A 31203-2023</t>
        </is>
      </c>
      <c r="B27" s="1" t="n">
        <v>45113</v>
      </c>
      <c r="C27" s="1" t="n">
        <v>45205</v>
      </c>
      <c r="D27" t="inlineStr">
        <is>
          <t>SKÅNE LÄN</t>
        </is>
      </c>
      <c r="E27" t="inlineStr">
        <is>
          <t>YSTAD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2023-10-06T15:48:46Z</dcterms:created>
  <dcterms:modified xmlns:dcterms="http://purl.org/dc/terms/" xmlns:xsi="http://www.w3.org/2001/XMLSchema-instance" xsi:type="dcterms:W3CDTF">2023-10-06T15:48:46Z</dcterms:modified>
</cp:coreProperties>
</file>