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50835" windowHeight="17955"/>
  </bookViews>
  <sheets>
    <sheet name="Sleigh_Controller_Ornament_2023" sheetId="1" r:id="rId1"/>
  </sheets>
  <calcPr calcId="0"/>
</workbook>
</file>

<file path=xl/calcChain.xml><?xml version="1.0" encoding="utf-8"?>
<calcChain xmlns="http://schemas.openxmlformats.org/spreadsheetml/2006/main">
  <c r="F54" i="1" l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J50" i="1"/>
  <c r="J43" i="1"/>
  <c r="F47" i="1"/>
  <c r="F46" i="1"/>
  <c r="F45" i="1"/>
  <c r="F44" i="1"/>
  <c r="G45" i="1" l="1"/>
  <c r="H45" i="1" s="1"/>
  <c r="G44" i="1"/>
  <c r="H44" i="1" s="1"/>
  <c r="G46" i="1"/>
  <c r="H46" i="1" s="1"/>
  <c r="G47" i="1"/>
  <c r="H47" i="1" s="1"/>
</calcChain>
</file>

<file path=xl/sharedStrings.xml><?xml version="1.0" encoding="utf-8"?>
<sst xmlns="http://schemas.openxmlformats.org/spreadsheetml/2006/main" count="289" uniqueCount="202">
  <si>
    <t>Source:</t>
  </si>
  <si>
    <t>C:\Users\Ryan\Projects\Christmas_Ornaments_2023\Hardware\CAD\Sleigh_Controller\Sleigh_Controller_Ornament_2023\Sleigh_Controller_Ornament_2023.kicad_sch</t>
  </si>
  <si>
    <t>Date:</t>
  </si>
  <si>
    <t>Tool:</t>
  </si>
  <si>
    <t>Eeschema 7.0.9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</si>
  <si>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</si>
  <si>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</si>
  <si>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</si>
  <si>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</si>
  <si>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</si>
  <si>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</si>
  <si>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</si>
  <si>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</si>
  <si>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</si>
  <si>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</si>
  <si>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</si>
  <si>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</si>
  <si>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Description</t>
  </si>
  <si>
    <t>Height</t>
  </si>
  <si>
    <t>JLC_Cost</t>
  </si>
  <si>
    <t>JLC_MPN</t>
  </si>
  <si>
    <t>JLC_Manufacturer</t>
  </si>
  <si>
    <t>JLC_PN</t>
  </si>
  <si>
    <t>JLC_Type</t>
  </si>
  <si>
    <t>Manufacturer_Name</t>
  </si>
  <si>
    <t>Manufacturer_Part_Number</t>
  </si>
  <si>
    <t>Mouser Part Number</t>
  </si>
  <si>
    <t>Mouser Price/Stock</t>
  </si>
  <si>
    <t>C201, C202, C205, C206, C302, C303, C304, C305, C306, C307, C308, C311, C312, C402, C501, C502, C503, C504, C505, C506, C601, C602, C603, C604, C605, C606, C607, C608, C609, C610, C611, C612, C613, C614, C615, C616, C617, C618, C619</t>
  </si>
  <si>
    <t>0.1uF 16V 0402</t>
  </si>
  <si>
    <t>Device:C_Small</t>
  </si>
  <si>
    <t>Capacitor_SMD:C_0402_1005Metric</t>
  </si>
  <si>
    <t>~</t>
  </si>
  <si>
    <t>CL05B104KO5NNNC</t>
  </si>
  <si>
    <t>Samsung Electro-Mechanics</t>
  </si>
  <si>
    <t>C1525</t>
  </si>
  <si>
    <t>Basic</t>
  </si>
  <si>
    <t>C203, C204, C207, C208, C301, C309, C310, C313, C401</t>
  </si>
  <si>
    <t>10uF 10V 0603</t>
  </si>
  <si>
    <t>Capacitor_SMD:C_0603_1608Metric</t>
  </si>
  <si>
    <t>CL10A106KP8NNNC</t>
  </si>
  <si>
    <t>C19702</t>
  </si>
  <si>
    <t>D201</t>
  </si>
  <si>
    <t>SRV05-4</t>
  </si>
  <si>
    <t>RK_Power_Protection:SRV05-4</t>
  </si>
  <si>
    <t>Package_TO_SOT_SMD:SOT-23-6</t>
  </si>
  <si>
    <t>http://www.protekdevices.com/xyz/documents/datasheets/srv05_4.pdf</t>
  </si>
  <si>
    <t>hongjiacheng</t>
  </si>
  <si>
    <t>C7420376</t>
  </si>
  <si>
    <t>D301, D302, D501, D502, D503, D504, D505, D506, D507, D508, D509, D510, D511</t>
  </si>
  <si>
    <t>350mA 28V</t>
  </si>
  <si>
    <t>RK_Diodes:350mA 28V SOD-323</t>
  </si>
  <si>
    <t>Diode_SMD:D_SOD-323</t>
  </si>
  <si>
    <t>https://datasheet.lcsc.com/lcsc/2308281515_hongjiacheng-SD103AWS_C7420360.pdf</t>
  </si>
  <si>
    <t>SD103AWS</t>
  </si>
  <si>
    <t>C7420360</t>
  </si>
  <si>
    <t>D601, D602, D603, D604, D605, D606, D607, D608, D609, D610, D611, D612, D613, D614, D615, D616, D617, D618</t>
  </si>
  <si>
    <t>WS2812B-2020</t>
  </si>
  <si>
    <t>RK_LED:WS2812B-2020</t>
  </si>
  <si>
    <t>RK_LED_SMD:LED_WS2812B-2020</t>
  </si>
  <si>
    <t>https://www.mouser.com/pdfDocs/WS2812B-2020_V10_EN_181106150240761.pdf</t>
  </si>
  <si>
    <t>Worldsemi</t>
  </si>
  <si>
    <t>C965555</t>
  </si>
  <si>
    <t>Extended</t>
  </si>
  <si>
    <t>H101, H102, H103</t>
  </si>
  <si>
    <t>JLC Tooling Hole</t>
  </si>
  <si>
    <t>RK_Holes:JLC Tooling Hole</t>
  </si>
  <si>
    <t>RK_Holes:JLC_Tooling</t>
  </si>
  <si>
    <t>J201, J202</t>
  </si>
  <si>
    <t>3mm Pitch 5A - 3p</t>
  </si>
  <si>
    <t>RK_Connector_Terminals:3mm Pitch 5A - 3p</t>
  </si>
  <si>
    <t>RK_Connector_Terminals:20290303</t>
  </si>
  <si>
    <t>https://www.te.com/commerce/DocumentDelivery/DDEController?Action=showdoc&amp;DocId=Customer+Drawing%7F2029030%7FA5%7Fpdf%7FEnglish%7FENG_CD_2029030_A5.pdf%7F2029030-3</t>
  </si>
  <si>
    <t>3P MICRO MNL HDR ASY SR SIDE L</t>
  </si>
  <si>
    <t>XKB Connectivity</t>
  </si>
  <si>
    <t>C405941</t>
  </si>
  <si>
    <t>TE Connectivity</t>
  </si>
  <si>
    <t>2029030-3</t>
  </si>
  <si>
    <t>571-2029030-3</t>
  </si>
  <si>
    <t>https://www.mouser.co.uk/ProductDetail/TE-Connectivity-AMP/2029030-3?qs=oCkjK9vZCdeWWD4wdpn2qQ%3D%3D</t>
  </si>
  <si>
    <t>J203</t>
  </si>
  <si>
    <t>GT-USB-7047C</t>
  </si>
  <si>
    <t>RK_Connector_USB:GT-USB-7047C</t>
  </si>
  <si>
    <t>https://datasheet.lcsc.com/lcsc/2303032030_G-Switch-GT-USB-7047C_C963218.pdf</t>
  </si>
  <si>
    <t>G-Switch</t>
  </si>
  <si>
    <t>C963218</t>
  </si>
  <si>
    <t>Q301</t>
  </si>
  <si>
    <t>20V 28mOhm</t>
  </si>
  <si>
    <t>RK_Transistor_FET:20V 28mOhm N-CH SI2302</t>
  </si>
  <si>
    <t>Package_TO_SOT_SMD:SOT-23-3</t>
  </si>
  <si>
    <t>https://datasheet.lcsc.com/lcsc/2308231035_MDD-Microdiode-Electronics--MDD2302_C427390.pdf</t>
  </si>
  <si>
    <t>MDD2302</t>
  </si>
  <si>
    <t>MDD</t>
  </si>
  <si>
    <t>C427390</t>
  </si>
  <si>
    <t>R201, R202, R301, R302, R304, R308</t>
  </si>
  <si>
    <t>5.1k 1% 0402</t>
  </si>
  <si>
    <t>Device:R_Small_US</t>
  </si>
  <si>
    <t>Resistor_SMD:R_0402_1005Metric</t>
  </si>
  <si>
    <t>0402WGF5101TCE</t>
  </si>
  <si>
    <t>UNI-ROYAL(Uniroyal Elec)</t>
  </si>
  <si>
    <t>C25905</t>
  </si>
  <si>
    <t>R303, R313, R314, R401</t>
  </si>
  <si>
    <t>0ohm 0805</t>
  </si>
  <si>
    <t>Resistor_SMD:R_0805_2012Metric</t>
  </si>
  <si>
    <t>0805W8F0000T5E</t>
  </si>
  <si>
    <t>C17477</t>
  </si>
  <si>
    <t>R305, R307</t>
  </si>
  <si>
    <t>4.7k 1% 1206</t>
  </si>
  <si>
    <t>Resistor_SMD:R_1206_3216Metric</t>
  </si>
  <si>
    <t>1206W4F4701T5E</t>
  </si>
  <si>
    <t>C17936</t>
  </si>
  <si>
    <t>R306</t>
  </si>
  <si>
    <t>20k 1% 0402</t>
  </si>
  <si>
    <t>0402WGF2002TCE</t>
  </si>
  <si>
    <t>C25765</t>
  </si>
  <si>
    <t>R309, R315, R407, R408, R409, R410, R628</t>
  </si>
  <si>
    <t>10k 1% 0402</t>
  </si>
  <si>
    <t>0402WGF1002TCE</t>
  </si>
  <si>
    <t>C25744</t>
  </si>
  <si>
    <t>R310, R311</t>
  </si>
  <si>
    <t>150k 1% 0402</t>
  </si>
  <si>
    <t>0402WGF1503TCE</t>
  </si>
  <si>
    <t>C25755</t>
  </si>
  <si>
    <t>R312</t>
  </si>
  <si>
    <t>8.2k 1% 0402</t>
  </si>
  <si>
    <t>0402WGF8201TCE</t>
  </si>
  <si>
    <t>C25924</t>
  </si>
  <si>
    <t>R316, R317, R402, R403, R404, R405, R406, R607, R608, R609, R610, R611, R612, R613, R614, R615, R616, R617, R618, R619, R620, R621, R622, R623, R624, R625, R626, R627</t>
  </si>
  <si>
    <t>33 1% 0402</t>
  </si>
  <si>
    <t>0402WGF330JTCE</t>
  </si>
  <si>
    <t>C25105</t>
  </si>
  <si>
    <t>R501, R502, R503, R504</t>
  </si>
  <si>
    <t>510k 1% 0402</t>
  </si>
  <si>
    <t>0402WGF5103TCE</t>
  </si>
  <si>
    <t>C11616</t>
  </si>
  <si>
    <t>R505, R506, R507, R508, R509, R510, R511, R512, R513, R514</t>
  </si>
  <si>
    <t>1k 1% 0402</t>
  </si>
  <si>
    <t>0402WGF1001TCE</t>
  </si>
  <si>
    <t>C11702</t>
  </si>
  <si>
    <t>R601, R602, R603, R604, R605, R606</t>
  </si>
  <si>
    <t>0 1% 0402</t>
  </si>
  <si>
    <t>0402WGF0000TCE</t>
  </si>
  <si>
    <t>C17168</t>
  </si>
  <si>
    <t>SW501</t>
  </si>
  <si>
    <t>SW_DIP_x05_alt</t>
  </si>
  <si>
    <t>RK_Switches:SW_DIP_x05_alt</t>
  </si>
  <si>
    <t>RK_Switches:EM-05KP</t>
  </si>
  <si>
    <t>https://datasheet.lcsc.com/lcsc/2108131530_Korean-Hroparts-Elec-EM-05KP_C129081.pdf</t>
  </si>
  <si>
    <t>EM-05KP</t>
  </si>
  <si>
    <t>Korean Hroparts Elec</t>
  </si>
  <si>
    <t>C129081</t>
  </si>
  <si>
    <t>SW502</t>
  </si>
  <si>
    <t>SW_DIP_x08</t>
  </si>
  <si>
    <t>RK_Switches:SW_DIP_x08_alt</t>
  </si>
  <si>
    <t>RK_Switches:SMXS-08K-TP</t>
  </si>
  <si>
    <t>https://datasheet.lcsc.com/lcsc/2303301800_SM-Switch-SMXS-08K-TP_C5439767.pdf</t>
  </si>
  <si>
    <t>SMXS-08K-TP</t>
  </si>
  <si>
    <t>SM Switch</t>
  </si>
  <si>
    <t>C5439767</t>
  </si>
  <si>
    <t>U301</t>
  </si>
  <si>
    <t>LMV324</t>
  </si>
  <si>
    <t>RK_Amplifier_Operational:LMV324</t>
  </si>
  <si>
    <t>Package_SO:SO-14_3.9x8.65mm_P1.27mm</t>
  </si>
  <si>
    <t>https://datasheet.lcsc.com/lcsc/1809051220_STMicroelectronics-LM324DT_C71035.pdf</t>
  </si>
  <si>
    <t>LM324DT</t>
  </si>
  <si>
    <t>STMicroelectronics</t>
  </si>
  <si>
    <t>C71035</t>
  </si>
  <si>
    <t>U302</t>
  </si>
  <si>
    <t>MT9700</t>
  </si>
  <si>
    <t>RK_Power_Management:MT9700</t>
  </si>
  <si>
    <t>Package_TO_SOT_SMD:SOT-23-5</t>
  </si>
  <si>
    <t>https://datasheet.lcsc.com/lcsc/1809291208_XI-AN-Aerosemi-Tech-MT9700_C89855.pdf</t>
  </si>
  <si>
    <t>XI'AN Aerosemi Tech</t>
  </si>
  <si>
    <t>C89855</t>
  </si>
  <si>
    <t>U303</t>
  </si>
  <si>
    <t>AMS1117-3.3</t>
  </si>
  <si>
    <t>RK_Regulator_Linear:AMS1117-3.3</t>
  </si>
  <si>
    <t>Package_TO_SOT_SMD:SOT-223-3_TabPin2</t>
  </si>
  <si>
    <t>http://www.advanced-monolithic.com/pdf/ds1117.pdf</t>
  </si>
  <si>
    <t>Advanced Monolithic Systems</t>
  </si>
  <si>
    <t>C6186</t>
  </si>
  <si>
    <t>U401</t>
  </si>
  <si>
    <t>ESP32-C3-MINI-1-N4</t>
  </si>
  <si>
    <t>RK_MCU_Espressif:ESP32-C3-MINI-1-N4</t>
  </si>
  <si>
    <t>RK_MCU_Modules:ESP32-C3-MINI-1-N4</t>
  </si>
  <si>
    <t>http://espressif.com/sites/default/files/documentation/0a-https://www.espressif.com/sites/default/files/documentation/esp32-wrover-e_esp32-wrover-ie_datasheet_en.pdf</t>
  </si>
  <si>
    <t>Espressif Systems</t>
  </si>
  <si>
    <t>C2838502</t>
  </si>
  <si>
    <t>U601</t>
  </si>
  <si>
    <t>74HC14D,653</t>
  </si>
  <si>
    <t>RK_Logic_LevelTranslator:74HC14</t>
  </si>
  <si>
    <t>https://datasheet.lcsc.com/lcsc/1811141851_Nexperia-74HC14D-653_C5605.pdf</t>
  </si>
  <si>
    <t>Nexperia</t>
  </si>
  <si>
    <t>C5605</t>
  </si>
  <si>
    <t>PCB 2L</t>
  </si>
  <si>
    <t>QTY</t>
  </si>
  <si>
    <t>PCB 4L</t>
  </si>
  <si>
    <t>PCB 2L plugged</t>
  </si>
  <si>
    <t>PCB 4L plugged</t>
  </si>
  <si>
    <t>BOM/unit</t>
  </si>
  <si>
    <t>Cost/pcb</t>
  </si>
  <si>
    <t>Total/unit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</si>
</sst>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10" workbookViewId="0">
      <selection activeCell="D26" sqref="D26"/>
    </sheetView>
  </sheetViews>
  <sheetFormatPr defaultRowHeight="15" x14ac:dyDescent="0.25"/>
  <cols>
    <col min="4" max="4" width="19.140625" bestFit="1" customWidth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2</v>
      </c>
      <c r="B2" s="1">
        <v>45252.595671296294</v>
      </c>
    </row>
    <row r="3" spans="1:19" x14ac:dyDescent="0.25">
      <c r="A3" t="s">
        <v>3</v>
      </c>
      <c r="B3" t="s">
        <v>4</v>
      </c>
    </row>
    <row r="4" spans="1:19" x14ac:dyDescent="0.25">
      <c r="A4" t="s">
        <v>5</v>
      </c>
      <c r="B4" t="s">
        <v>6</v>
      </c>
    </row>
    <row r="5" spans="1:19" x14ac:dyDescent="0.25">
      <c r="A5" t="s">
        <v>7</v>
      </c>
      <c r="B5">
        <v>165</v>
      </c>
    </row>
    <row r="7" spans="1:19" x14ac:dyDescent="0.25">
      <c r="A7" t="s">
        <v>8</v>
      </c>
    </row>
    <row r="9" spans="1:19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</row>
    <row r="10" spans="1:19" x14ac:dyDescent="0.25">
      <c r="A10">
        <v>1</v>
      </c>
      <c r="B10">
        <v>39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K10">
        <v>8.9999999999999998E-4</v>
      </c>
      <c r="L10" t="s">
        <v>33</v>
      </c>
      <c r="M10" t="s">
        <v>34</v>
      </c>
      <c r="N10" t="s">
        <v>35</v>
      </c>
      <c r="O10" t="s">
        <v>36</v>
      </c>
    </row>
    <row r="11" spans="1:19" x14ac:dyDescent="0.25">
      <c r="A11">
        <v>2</v>
      </c>
      <c r="B11">
        <v>9</v>
      </c>
      <c r="C11" t="s">
        <v>37</v>
      </c>
      <c r="D11" t="s">
        <v>38</v>
      </c>
      <c r="E11" t="s">
        <v>30</v>
      </c>
      <c r="F11" t="s">
        <v>39</v>
      </c>
      <c r="G11" t="s">
        <v>32</v>
      </c>
      <c r="K11">
        <v>5.0000000000000001E-3</v>
      </c>
      <c r="L11" t="s">
        <v>40</v>
      </c>
      <c r="M11" t="s">
        <v>34</v>
      </c>
      <c r="N11" t="s">
        <v>41</v>
      </c>
      <c r="O11" t="s">
        <v>36</v>
      </c>
    </row>
    <row r="12" spans="1:19" x14ac:dyDescent="0.25">
      <c r="A12">
        <v>3</v>
      </c>
      <c r="B12">
        <v>1</v>
      </c>
      <c r="C12" t="s">
        <v>42</v>
      </c>
      <c r="D12" t="s">
        <v>43</v>
      </c>
      <c r="E12" t="s">
        <v>44</v>
      </c>
      <c r="F12" t="s">
        <v>45</v>
      </c>
      <c r="G12" t="s">
        <v>46</v>
      </c>
      <c r="K12">
        <v>4.7600000000000003E-2</v>
      </c>
      <c r="L12" t="s">
        <v>43</v>
      </c>
      <c r="M12" t="s">
        <v>47</v>
      </c>
      <c r="N12" t="s">
        <v>48</v>
      </c>
      <c r="O12" t="s">
        <v>36</v>
      </c>
    </row>
    <row r="13" spans="1:19" x14ac:dyDescent="0.25">
      <c r="A13">
        <v>4</v>
      </c>
      <c r="B13">
        <v>13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K13">
        <v>6.4999999999999997E-3</v>
      </c>
      <c r="L13" t="s">
        <v>54</v>
      </c>
      <c r="M13" t="s">
        <v>47</v>
      </c>
      <c r="N13" t="s">
        <v>55</v>
      </c>
      <c r="O13" t="s">
        <v>36</v>
      </c>
    </row>
    <row r="14" spans="1:19" x14ac:dyDescent="0.25">
      <c r="A14">
        <v>5</v>
      </c>
      <c r="B14">
        <v>18</v>
      </c>
      <c r="C14" t="s">
        <v>56</v>
      </c>
      <c r="D14" t="s">
        <v>57</v>
      </c>
      <c r="E14" t="s">
        <v>58</v>
      </c>
      <c r="F14" t="s">
        <v>59</v>
      </c>
      <c r="G14" t="s">
        <v>60</v>
      </c>
      <c r="K14">
        <v>9.2600000000000002E-2</v>
      </c>
      <c r="L14" t="s">
        <v>57</v>
      </c>
      <c r="M14" t="s">
        <v>61</v>
      </c>
      <c r="N14" t="s">
        <v>62</v>
      </c>
      <c r="O14" t="s">
        <v>63</v>
      </c>
    </row>
    <row r="15" spans="1:19" x14ac:dyDescent="0.25">
      <c r="A15">
        <v>6</v>
      </c>
      <c r="B15">
        <v>3</v>
      </c>
      <c r="C15" t="s">
        <v>64</v>
      </c>
      <c r="D15" t="s">
        <v>65</v>
      </c>
      <c r="E15" t="s">
        <v>66</v>
      </c>
      <c r="F15" t="s">
        <v>67</v>
      </c>
      <c r="G15" t="s">
        <v>32</v>
      </c>
    </row>
    <row r="16" spans="1:19" x14ac:dyDescent="0.25">
      <c r="A16">
        <v>7</v>
      </c>
      <c r="B16">
        <v>2</v>
      </c>
      <c r="C16" t="s">
        <v>68</v>
      </c>
      <c r="D16" t="s">
        <v>69</v>
      </c>
      <c r="E16" t="s">
        <v>70</v>
      </c>
      <c r="F16" t="s">
        <v>71</v>
      </c>
      <c r="G16" t="s">
        <v>72</v>
      </c>
      <c r="I16" t="s">
        <v>73</v>
      </c>
      <c r="J16">
        <v>4.37</v>
      </c>
      <c r="K16">
        <v>0.38</v>
      </c>
      <c r="M16" t="s">
        <v>74</v>
      </c>
      <c r="N16" t="s">
        <v>75</v>
      </c>
      <c r="O16" t="s">
        <v>63</v>
      </c>
      <c r="P16" t="s">
        <v>76</v>
      </c>
      <c r="Q16" t="s">
        <v>77</v>
      </c>
      <c r="R16" t="s">
        <v>78</v>
      </c>
      <c r="S16" t="s">
        <v>79</v>
      </c>
    </row>
    <row r="17" spans="1:15" x14ac:dyDescent="0.25">
      <c r="A17">
        <v>8</v>
      </c>
      <c r="B17">
        <v>1</v>
      </c>
      <c r="C17" t="s">
        <v>80</v>
      </c>
      <c r="D17" t="s">
        <v>81</v>
      </c>
      <c r="E17" t="s">
        <v>82</v>
      </c>
      <c r="F17" t="s">
        <v>82</v>
      </c>
      <c r="G17" t="s">
        <v>83</v>
      </c>
      <c r="K17">
        <v>0.19989999999999999</v>
      </c>
      <c r="L17" t="s">
        <v>81</v>
      </c>
      <c r="M17" t="s">
        <v>84</v>
      </c>
      <c r="N17" t="s">
        <v>85</v>
      </c>
      <c r="O17" t="s">
        <v>63</v>
      </c>
    </row>
    <row r="18" spans="1:15" x14ac:dyDescent="0.25">
      <c r="A18">
        <v>9</v>
      </c>
      <c r="B18">
        <v>1</v>
      </c>
      <c r="C18" t="s">
        <v>86</v>
      </c>
      <c r="D18" t="s">
        <v>87</v>
      </c>
      <c r="E18" t="s">
        <v>88</v>
      </c>
      <c r="F18" t="s">
        <v>89</v>
      </c>
      <c r="G18" t="s">
        <v>90</v>
      </c>
      <c r="L18" t="s">
        <v>91</v>
      </c>
      <c r="M18" t="s">
        <v>92</v>
      </c>
      <c r="N18" t="s">
        <v>93</v>
      </c>
      <c r="O18" t="s">
        <v>36</v>
      </c>
    </row>
    <row r="19" spans="1:15" x14ac:dyDescent="0.25">
      <c r="A19">
        <v>10</v>
      </c>
      <c r="B19">
        <v>6</v>
      </c>
      <c r="C19" t="s">
        <v>94</v>
      </c>
      <c r="D19" t="s">
        <v>95</v>
      </c>
      <c r="E19" t="s">
        <v>96</v>
      </c>
      <c r="F19" t="s">
        <v>97</v>
      </c>
      <c r="G19" t="s">
        <v>32</v>
      </c>
      <c r="K19">
        <v>5.0000000000000001E-4</v>
      </c>
      <c r="L19" t="s">
        <v>98</v>
      </c>
      <c r="M19" t="s">
        <v>99</v>
      </c>
      <c r="N19" t="s">
        <v>100</v>
      </c>
      <c r="O19" t="s">
        <v>36</v>
      </c>
    </row>
    <row r="20" spans="1:15" x14ac:dyDescent="0.25">
      <c r="A20">
        <v>11</v>
      </c>
      <c r="B20">
        <v>4</v>
      </c>
      <c r="C20" t="s">
        <v>101</v>
      </c>
      <c r="D20" t="s">
        <v>102</v>
      </c>
      <c r="E20" t="s">
        <v>96</v>
      </c>
      <c r="F20" t="s">
        <v>103</v>
      </c>
      <c r="G20" t="s">
        <v>32</v>
      </c>
      <c r="K20">
        <v>1.6000000000000001E-3</v>
      </c>
      <c r="L20" t="s">
        <v>104</v>
      </c>
      <c r="M20" t="s">
        <v>99</v>
      </c>
      <c r="N20" t="s">
        <v>105</v>
      </c>
      <c r="O20" t="s">
        <v>36</v>
      </c>
    </row>
    <row r="21" spans="1:15" x14ac:dyDescent="0.25">
      <c r="A21">
        <v>12</v>
      </c>
      <c r="B21">
        <v>2</v>
      </c>
      <c r="C21" t="s">
        <v>106</v>
      </c>
      <c r="D21" t="s">
        <v>107</v>
      </c>
      <c r="E21" t="s">
        <v>96</v>
      </c>
      <c r="F21" t="s">
        <v>108</v>
      </c>
      <c r="G21" t="s">
        <v>32</v>
      </c>
      <c r="K21">
        <v>2.7000000000000001E-3</v>
      </c>
      <c r="L21" t="s">
        <v>109</v>
      </c>
      <c r="M21" t="s">
        <v>99</v>
      </c>
      <c r="N21" t="s">
        <v>110</v>
      </c>
      <c r="O21" t="s">
        <v>36</v>
      </c>
    </row>
    <row r="22" spans="1:15" x14ac:dyDescent="0.25">
      <c r="A22">
        <v>13</v>
      </c>
      <c r="B22">
        <v>1</v>
      </c>
      <c r="C22" t="s">
        <v>111</v>
      </c>
      <c r="D22" t="s">
        <v>112</v>
      </c>
      <c r="E22" t="s">
        <v>96</v>
      </c>
      <c r="F22" t="s">
        <v>97</v>
      </c>
      <c r="G22" t="s">
        <v>32</v>
      </c>
      <c r="K22">
        <v>4.0000000000000002E-4</v>
      </c>
      <c r="L22" t="s">
        <v>113</v>
      </c>
      <c r="M22" t="s">
        <v>99</v>
      </c>
      <c r="N22" t="s">
        <v>114</v>
      </c>
      <c r="O22" t="s">
        <v>36</v>
      </c>
    </row>
    <row r="23" spans="1:15" x14ac:dyDescent="0.25">
      <c r="A23">
        <v>14</v>
      </c>
      <c r="B23">
        <v>7</v>
      </c>
      <c r="C23" t="s">
        <v>115</v>
      </c>
      <c r="D23" t="s">
        <v>116</v>
      </c>
      <c r="E23" t="s">
        <v>96</v>
      </c>
      <c r="F23" t="s">
        <v>97</v>
      </c>
      <c r="G23" t="s">
        <v>32</v>
      </c>
      <c r="K23">
        <v>4.0000000000000002E-4</v>
      </c>
      <c r="L23" t="s">
        <v>117</v>
      </c>
      <c r="M23" t="s">
        <v>99</v>
      </c>
      <c r="N23" t="s">
        <v>118</v>
      </c>
      <c r="O23" t="s">
        <v>36</v>
      </c>
    </row>
    <row r="24" spans="1:15" x14ac:dyDescent="0.25">
      <c r="A24">
        <v>15</v>
      </c>
      <c r="B24">
        <v>2</v>
      </c>
      <c r="C24" t="s">
        <v>119</v>
      </c>
      <c r="D24" t="s">
        <v>120</v>
      </c>
      <c r="E24" t="s">
        <v>96</v>
      </c>
      <c r="F24" t="s">
        <v>97</v>
      </c>
      <c r="G24" t="s">
        <v>32</v>
      </c>
      <c r="K24">
        <v>4.0000000000000002E-4</v>
      </c>
      <c r="L24" t="s">
        <v>121</v>
      </c>
      <c r="M24" t="s">
        <v>99</v>
      </c>
      <c r="N24" t="s">
        <v>122</v>
      </c>
      <c r="O24" t="s">
        <v>36</v>
      </c>
    </row>
    <row r="25" spans="1:15" x14ac:dyDescent="0.25">
      <c r="A25">
        <v>16</v>
      </c>
      <c r="B25">
        <v>1</v>
      </c>
      <c r="C25" t="s">
        <v>123</v>
      </c>
      <c r="D25" t="s">
        <v>124</v>
      </c>
      <c r="E25" t="s">
        <v>96</v>
      </c>
      <c r="F25" t="s">
        <v>97</v>
      </c>
      <c r="G25" t="s">
        <v>32</v>
      </c>
      <c r="K25">
        <v>5.0000000000000001E-4</v>
      </c>
      <c r="L25" t="s">
        <v>125</v>
      </c>
      <c r="M25" t="s">
        <v>99</v>
      </c>
      <c r="N25" t="s">
        <v>126</v>
      </c>
      <c r="O25" t="s">
        <v>36</v>
      </c>
    </row>
    <row r="26" spans="1:15" x14ac:dyDescent="0.25">
      <c r="A26">
        <v>17</v>
      </c>
      <c r="B26">
        <v>28</v>
      </c>
      <c r="C26" t="s">
        <v>127</v>
      </c>
      <c r="D26" t="s">
        <v>128</v>
      </c>
      <c r="E26" t="s">
        <v>96</v>
      </c>
      <c r="F26" t="s">
        <v>97</v>
      </c>
      <c r="G26" t="s">
        <v>32</v>
      </c>
      <c r="K26">
        <v>4.0000000000000002E-4</v>
      </c>
      <c r="L26" t="s">
        <v>129</v>
      </c>
      <c r="M26" t="s">
        <v>99</v>
      </c>
      <c r="N26" t="s">
        <v>130</v>
      </c>
      <c r="O26" t="s">
        <v>36</v>
      </c>
    </row>
    <row r="27" spans="1:15" x14ac:dyDescent="0.25">
      <c r="A27">
        <v>18</v>
      </c>
      <c r="B27">
        <v>4</v>
      </c>
      <c r="C27" t="s">
        <v>131</v>
      </c>
      <c r="D27" t="s">
        <v>132</v>
      </c>
      <c r="E27" t="s">
        <v>96</v>
      </c>
      <c r="F27" t="s">
        <v>97</v>
      </c>
      <c r="G27" t="s">
        <v>32</v>
      </c>
      <c r="K27">
        <v>4.0000000000000002E-4</v>
      </c>
      <c r="L27" t="s">
        <v>133</v>
      </c>
      <c r="M27" t="s">
        <v>99</v>
      </c>
      <c r="N27" t="s">
        <v>134</v>
      </c>
      <c r="O27" t="s">
        <v>36</v>
      </c>
    </row>
    <row r="28" spans="1:15" x14ac:dyDescent="0.25">
      <c r="A28">
        <v>19</v>
      </c>
      <c r="B28">
        <v>10</v>
      </c>
      <c r="C28" t="s">
        <v>135</v>
      </c>
      <c r="D28" t="s">
        <v>136</v>
      </c>
      <c r="E28" t="s">
        <v>96</v>
      </c>
      <c r="F28" t="s">
        <v>97</v>
      </c>
      <c r="G28" t="s">
        <v>32</v>
      </c>
      <c r="K28">
        <v>5.0000000000000001E-4</v>
      </c>
      <c r="L28" t="s">
        <v>137</v>
      </c>
      <c r="M28" t="s">
        <v>99</v>
      </c>
      <c r="N28" t="s">
        <v>138</v>
      </c>
      <c r="O28" t="s">
        <v>36</v>
      </c>
    </row>
    <row r="29" spans="1:15" x14ac:dyDescent="0.25">
      <c r="A29">
        <v>20</v>
      </c>
      <c r="B29">
        <v>6</v>
      </c>
      <c r="C29" t="s">
        <v>139</v>
      </c>
      <c r="D29" t="s">
        <v>140</v>
      </c>
      <c r="E29" t="s">
        <v>96</v>
      </c>
      <c r="F29" t="s">
        <v>97</v>
      </c>
      <c r="G29" t="s">
        <v>32</v>
      </c>
      <c r="H29" t="s">
        <v>16</v>
      </c>
      <c r="K29">
        <v>5.0000000000000001E-4</v>
      </c>
      <c r="L29" t="s">
        <v>141</v>
      </c>
      <c r="M29" t="s">
        <v>99</v>
      </c>
      <c r="N29" t="s">
        <v>142</v>
      </c>
      <c r="O29" t="s">
        <v>36</v>
      </c>
    </row>
    <row r="30" spans="1:15" x14ac:dyDescent="0.25">
      <c r="A30">
        <v>21</v>
      </c>
      <c r="B30">
        <v>1</v>
      </c>
      <c r="C30" t="s">
        <v>143</v>
      </c>
      <c r="D30" t="s">
        <v>144</v>
      </c>
      <c r="E30" t="s">
        <v>145</v>
      </c>
      <c r="F30" t="s">
        <v>146</v>
      </c>
      <c r="G30" t="s">
        <v>147</v>
      </c>
      <c r="K30">
        <v>0.51910000000000001</v>
      </c>
      <c r="L30" t="s">
        <v>148</v>
      </c>
      <c r="M30" t="s">
        <v>149</v>
      </c>
      <c r="N30" t="s">
        <v>150</v>
      </c>
      <c r="O30" t="s">
        <v>63</v>
      </c>
    </row>
    <row r="31" spans="1:15" x14ac:dyDescent="0.25">
      <c r="A31">
        <v>22</v>
      </c>
      <c r="B31">
        <v>1</v>
      </c>
      <c r="C31" t="s">
        <v>151</v>
      </c>
      <c r="D31" t="s">
        <v>152</v>
      </c>
      <c r="E31" t="s">
        <v>153</v>
      </c>
      <c r="F31" t="s">
        <v>154</v>
      </c>
      <c r="G31" t="s">
        <v>155</v>
      </c>
      <c r="K31">
        <v>0.61960000000000004</v>
      </c>
      <c r="L31" t="s">
        <v>156</v>
      </c>
      <c r="M31" t="s">
        <v>157</v>
      </c>
      <c r="N31" t="s">
        <v>158</v>
      </c>
      <c r="O31" t="s">
        <v>63</v>
      </c>
    </row>
    <row r="32" spans="1:15" x14ac:dyDescent="0.25">
      <c r="A32">
        <v>23</v>
      </c>
      <c r="B32">
        <v>1</v>
      </c>
      <c r="C32" t="s">
        <v>159</v>
      </c>
      <c r="D32" t="s">
        <v>160</v>
      </c>
      <c r="E32" t="s">
        <v>161</v>
      </c>
      <c r="F32" t="s">
        <v>162</v>
      </c>
      <c r="G32" t="s">
        <v>163</v>
      </c>
      <c r="K32">
        <v>0.16300000000000001</v>
      </c>
      <c r="L32" t="s">
        <v>164</v>
      </c>
      <c r="M32" t="s">
        <v>165</v>
      </c>
      <c r="N32" t="s">
        <v>166</v>
      </c>
      <c r="O32" t="s">
        <v>36</v>
      </c>
    </row>
    <row r="33" spans="1:15" x14ac:dyDescent="0.25">
      <c r="A33">
        <v>24</v>
      </c>
      <c r="B33">
        <v>1</v>
      </c>
      <c r="C33" t="s">
        <v>167</v>
      </c>
      <c r="D33" t="s">
        <v>168</v>
      </c>
      <c r="E33" t="s">
        <v>169</v>
      </c>
      <c r="F33" t="s">
        <v>170</v>
      </c>
      <c r="G33" t="s">
        <v>171</v>
      </c>
      <c r="K33">
        <v>4.7600000000000003E-2</v>
      </c>
      <c r="L33" t="s">
        <v>168</v>
      </c>
      <c r="M33" t="s">
        <v>172</v>
      </c>
      <c r="N33" t="s">
        <v>173</v>
      </c>
      <c r="O33" t="s">
        <v>63</v>
      </c>
    </row>
    <row r="34" spans="1:15" x14ac:dyDescent="0.25">
      <c r="A34">
        <v>25</v>
      </c>
      <c r="B34">
        <v>1</v>
      </c>
      <c r="C34" t="s">
        <v>174</v>
      </c>
      <c r="D34" t="s">
        <v>175</v>
      </c>
      <c r="E34" t="s">
        <v>176</v>
      </c>
      <c r="F34" t="s">
        <v>177</v>
      </c>
      <c r="G34" t="s">
        <v>178</v>
      </c>
      <c r="K34">
        <v>0.13120000000000001</v>
      </c>
      <c r="M34" t="s">
        <v>179</v>
      </c>
      <c r="N34" t="s">
        <v>180</v>
      </c>
      <c r="O34" t="s">
        <v>36</v>
      </c>
    </row>
    <row r="35" spans="1:15" x14ac:dyDescent="0.25">
      <c r="A35">
        <v>26</v>
      </c>
      <c r="B35">
        <v>1</v>
      </c>
      <c r="C35" t="s">
        <v>181</v>
      </c>
      <c r="D35" t="s">
        <v>182</v>
      </c>
      <c r="E35" t="s">
        <v>183</v>
      </c>
      <c r="F35" t="s">
        <v>184</v>
      </c>
      <c r="G35" t="s">
        <v>185</v>
      </c>
      <c r="K35">
        <v>2.3677000000000001</v>
      </c>
      <c r="L35" t="s">
        <v>182</v>
      </c>
      <c r="M35" t="s">
        <v>186</v>
      </c>
      <c r="N35" t="s">
        <v>187</v>
      </c>
      <c r="O35" t="s">
        <v>63</v>
      </c>
    </row>
    <row r="36" spans="1:15" x14ac:dyDescent="0.25">
      <c r="A36">
        <v>27</v>
      </c>
      <c r="B36">
        <v>1</v>
      </c>
      <c r="C36" t="s">
        <v>188</v>
      </c>
      <c r="D36" t="s">
        <v>189</v>
      </c>
      <c r="E36" t="s">
        <v>190</v>
      </c>
      <c r="F36" t="s">
        <v>162</v>
      </c>
      <c r="G36" t="s">
        <v>191</v>
      </c>
      <c r="K36">
        <v>0.10349999999999999</v>
      </c>
      <c r="L36" t="s">
        <v>189</v>
      </c>
      <c r="M36" t="s">
        <v>192</v>
      </c>
      <c r="N36" t="s">
        <v>193</v>
      </c>
      <c r="O36" t="s">
        <v>36</v>
      </c>
    </row>
    <row r="43" spans="1:15" x14ac:dyDescent="0.25">
      <c r="D43" t="s">
        <v>195</v>
      </c>
      <c r="E43">
        <v>10</v>
      </c>
      <c r="F43" t="s">
        <v>200</v>
      </c>
      <c r="G43" t="s">
        <v>201</v>
      </c>
      <c r="H43" t="s">
        <v>63</v>
      </c>
      <c r="I43" t="s">
        <v>199</v>
      </c>
      <c r="J43">
        <f>SUMPRODUCT($K$10:$K$36,$B$10:$B$36)+(3/E43*COUNTIF($O$10:$O$36,"Extended"))</f>
        <v>8.9307000000000016</v>
      </c>
    </row>
    <row r="44" spans="1:15" x14ac:dyDescent="0.25">
      <c r="D44" t="s">
        <v>194</v>
      </c>
      <c r="E44">
        <v>39.130000000000003</v>
      </c>
      <c r="F44">
        <f>E44/$E$43</f>
        <v>3.9130000000000003</v>
      </c>
      <c r="G44">
        <f>F44+$J$43</f>
        <v>12.843700000000002</v>
      </c>
      <c r="H44">
        <f>G44*$E$43</f>
        <v>128.43700000000001</v>
      </c>
    </row>
    <row r="45" spans="1:15" x14ac:dyDescent="0.25">
      <c r="D45" t="s">
        <v>197</v>
      </c>
      <c r="E45">
        <v>90.99</v>
      </c>
      <c r="F45">
        <f>E45/$E$43</f>
        <v>9.0990000000000002</v>
      </c>
      <c r="G45">
        <f>F45+$J$43</f>
        <v>18.029700000000002</v>
      </c>
      <c r="H45">
        <f>G45*$E$43</f>
        <v>180.29700000000003</v>
      </c>
    </row>
    <row r="46" spans="1:15" x14ac:dyDescent="0.25">
      <c r="D46" t="s">
        <v>196</v>
      </c>
      <c r="E46">
        <v>67.959999999999994</v>
      </c>
      <c r="F46">
        <f>E46/$E$43</f>
        <v>6.7959999999999994</v>
      </c>
      <c r="G46">
        <f>F46+$J$43</f>
        <v>15.726700000000001</v>
      </c>
      <c r="H46">
        <f>G46*$E$43</f>
        <v>157.267</v>
      </c>
    </row>
    <row r="47" spans="1:15" x14ac:dyDescent="0.25">
      <c r="D47" t="s">
        <v>198</v>
      </c>
      <c r="E47">
        <v>85.25</v>
      </c>
      <c r="F47">
        <f>E47/$E$43</f>
        <v>8.5250000000000004</v>
      </c>
      <c r="G47">
        <f>F47+$J$43</f>
        <v>17.4557</v>
      </c>
      <c r="H47">
        <f>G47*$E$43</f>
        <v>174.55700000000002</v>
      </c>
    </row>
    <row r="50" spans="4:10" x14ac:dyDescent="0.25">
      <c r="D50" t="s">
        <v>195</v>
      </c>
      <c r="E50">
        <v>15</v>
      </c>
      <c r="F50" t="s">
        <v>200</v>
      </c>
      <c r="G50" t="s">
        <v>201</v>
      </c>
      <c r="H50" t="s">
        <v>63</v>
      </c>
      <c r="I50" t="s">
        <v>199</v>
      </c>
      <c r="J50">
        <f>SUMPRODUCT($K$10:$K$36,$B$10:$B$36)+(3/E50*COUNTIF($O$10:$O$36,"Extended"))</f>
        <v>8.2307000000000006</v>
      </c>
    </row>
    <row r="51" spans="4:10" x14ac:dyDescent="0.25">
      <c r="D51" t="s">
        <v>194</v>
      </c>
      <c r="E51">
        <v>39.130000000000003</v>
      </c>
      <c r="F51">
        <f>E51/$E$43</f>
        <v>3.9130000000000003</v>
      </c>
      <c r="G51">
        <f>F51+$J$43</f>
        <v>12.843700000000002</v>
      </c>
      <c r="H51">
        <f>G51*$E$43</f>
        <v>128.43700000000001</v>
      </c>
    </row>
    <row r="52" spans="4:10" x14ac:dyDescent="0.25">
      <c r="D52" t="s">
        <v>197</v>
      </c>
      <c r="E52">
        <v>90.99</v>
      </c>
      <c r="F52">
        <f>E52/$E$43</f>
        <v>9.0990000000000002</v>
      </c>
      <c r="G52">
        <f>F52+$J$43</f>
        <v>18.029700000000002</v>
      </c>
      <c r="H52">
        <f>G52*$E$43</f>
        <v>180.29700000000003</v>
      </c>
    </row>
    <row r="53" spans="4:10" x14ac:dyDescent="0.25">
      <c r="D53" t="s">
        <v>196</v>
      </c>
      <c r="E53">
        <v>67.959999999999994</v>
      </c>
      <c r="F53">
        <f>E53/$E$43</f>
        <v>6.7959999999999994</v>
      </c>
      <c r="G53">
        <f>F53+$J$43</f>
        <v>15.726700000000001</v>
      </c>
      <c r="H53">
        <f>G53*$E$43</f>
        <v>157.267</v>
      </c>
    </row>
    <row r="54" spans="4:10" x14ac:dyDescent="0.25">
      <c r="D54" t="s">
        <v>198</v>
      </c>
      <c r="E54">
        <v>113.13</v>
      </c>
      <c r="F54">
        <f>E54/$E$43</f>
        <v>11.312999999999999</v>
      </c>
      <c r="G54">
        <f>F54+$J$43</f>
        <v>20.2437</v>
      </c>
      <c r="H54">
        <f>G54*$E$43</f>
        <v>202.43700000000001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Sleigh_Controller_Ornament_2023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2023-12-08T00:42:27Z</dcterms:created>
  <dcterms:modified xsi:type="dcterms:W3CDTF">2023-12-08T00:42:27Z</dcterms:modified>
</cp:coreProperties>
</file>