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3470f113d471762/Bureau/ECOBE/kWAIC/Back_End_Outil/MVP/djangotutorial/"/>
    </mc:Choice>
  </mc:AlternateContent>
  <xr:revisionPtr revIDLastSave="1127" documentId="8_{5EB0AF88-AFE6-41CE-ADBB-F66E8A739020}" xr6:coauthVersionLast="47" xr6:coauthVersionMax="47" xr10:uidLastSave="{BE17ACAB-64E6-4E23-B847-3897CE33AB62}"/>
  <bookViews>
    <workbookView xWindow="-108" yWindow="-108" windowWidth="23256" windowHeight="12456" firstSheet="1" activeTab="7" xr2:uid="{C9141ED6-2A99-4C8A-B77D-30B48C84794D}"/>
  </bookViews>
  <sheets>
    <sheet name="SousProjets" sheetId="29" r:id="rId1"/>
    <sheet name="TD" sheetId="2" r:id="rId2"/>
    <sheet name="SousDetailTD" sheetId="5" r:id="rId3"/>
    <sheet name="postesditri" sheetId="30" r:id="rId4"/>
    <sheet name="TP_TG" sheetId="21" r:id="rId5"/>
    <sheet name="SousDetailTP_TG" sheetId="22" r:id="rId6"/>
    <sheet name="Sites" sheetId="20" r:id="rId7"/>
    <sheet name="Distribution" sheetId="6" r:id="rId8"/>
    <sheet name="SousDetailDistri" sheetId="7" r:id="rId9"/>
    <sheet name="Onduleur" sheetId="8" r:id="rId10"/>
    <sheet name="SousDetailOnduleur" sheetId="23" r:id="rId11"/>
    <sheet name="DonneeGnrlbatiment" sheetId="1" r:id="rId12"/>
    <sheet name="Entreprises" sheetId="28" r:id="rId13"/>
    <sheet name="Eclairage" sheetId="15" r:id="rId14"/>
    <sheet name="SousDetailEclairage" sheetId="13" r:id="rId15"/>
    <sheet name="TerreEtFoudre" sheetId="9" r:id="rId16"/>
    <sheet name="SousDetailT&amp;F" sheetId="10" r:id="rId17"/>
    <sheet name="OldSousDetailEclSecu" sheetId="27" r:id="rId18"/>
    <sheet name="OldEclairageDeSecurite" sheetId="11" r:id="rId19"/>
    <sheet name="EclairageDeSecurite" sheetId="26" r:id="rId20"/>
    <sheet name="SousDetailEclSecu" sheetId="12" r:id="rId21"/>
    <sheet name="Installation de chantier" sheetId="18" r:id="rId22"/>
    <sheet name="SousDetailInstallationChantier" sheetId="16" r:id="rId23"/>
    <sheet name="GE&amp;Divers" sheetId="24" r:id="rId24"/>
    <sheet name="SousDetailGE" sheetId="25" r:id="rId25"/>
  </sheets>
  <definedNames>
    <definedName name="_xlnm._FilterDatabase" localSheetId="7" hidden="1">Distribution!$A$1:$T$54</definedName>
    <definedName name="_xlnm._FilterDatabase" localSheetId="8" hidden="1">SousDetailDistri!$A$1:$G$456</definedName>
    <definedName name="_xlnm._FilterDatabase" localSheetId="5" hidden="1">SousDetailTP_TG!$A$1:$H$240</definedName>
    <definedName name="_xlnm._FilterDatabase" localSheetId="1" hidden="1">TD!$A$1:$T$1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6" l="1"/>
  <c r="H12" i="2"/>
  <c r="C24" i="2"/>
  <c r="C25" i="2"/>
  <c r="C26" i="2"/>
  <c r="C27" i="2"/>
  <c r="C28" i="2"/>
  <c r="C29" i="2"/>
  <c r="C25" i="6"/>
  <c r="C26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50" i="6"/>
  <c r="C51" i="6"/>
  <c r="C52" i="6"/>
  <c r="C53" i="6"/>
  <c r="C54" i="6"/>
  <c r="C13" i="6"/>
  <c r="C14" i="6"/>
  <c r="C15" i="6"/>
  <c r="C16" i="6"/>
  <c r="C17" i="6"/>
  <c r="C18" i="6"/>
  <c r="C21" i="6"/>
  <c r="C22" i="6"/>
  <c r="C23" i="6"/>
  <c r="C24" i="6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2" i="7"/>
  <c r="I3" i="7"/>
  <c r="J3" i="7"/>
  <c r="K3" i="7"/>
  <c r="L3" i="7"/>
  <c r="I4" i="7"/>
  <c r="J4" i="7"/>
  <c r="K4" i="7"/>
  <c r="L4" i="7"/>
  <c r="I5" i="7"/>
  <c r="J5" i="7"/>
  <c r="K5" i="7"/>
  <c r="L5" i="7"/>
  <c r="I6" i="7"/>
  <c r="J6" i="7"/>
  <c r="K6" i="7"/>
  <c r="L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I66" i="7"/>
  <c r="J66" i="7"/>
  <c r="K66" i="7"/>
  <c r="L66" i="7"/>
  <c r="I67" i="7"/>
  <c r="J67" i="7"/>
  <c r="K67" i="7"/>
  <c r="L67" i="7"/>
  <c r="I68" i="7"/>
  <c r="J68" i="7"/>
  <c r="K68" i="7"/>
  <c r="L68" i="7"/>
  <c r="I69" i="7"/>
  <c r="J69" i="7"/>
  <c r="K69" i="7"/>
  <c r="L69" i="7"/>
  <c r="I70" i="7"/>
  <c r="J70" i="7"/>
  <c r="K70" i="7"/>
  <c r="L70" i="7"/>
  <c r="I71" i="7"/>
  <c r="J71" i="7"/>
  <c r="K71" i="7"/>
  <c r="L71" i="7"/>
  <c r="I72" i="7"/>
  <c r="J72" i="7"/>
  <c r="K72" i="7"/>
  <c r="L72" i="7"/>
  <c r="I73" i="7"/>
  <c r="J73" i="7"/>
  <c r="K73" i="7"/>
  <c r="L73" i="7"/>
  <c r="I74" i="7"/>
  <c r="J74" i="7"/>
  <c r="K74" i="7"/>
  <c r="L74" i="7"/>
  <c r="I75" i="7"/>
  <c r="J75" i="7"/>
  <c r="K75" i="7"/>
  <c r="L75" i="7"/>
  <c r="I76" i="7"/>
  <c r="J76" i="7"/>
  <c r="K76" i="7"/>
  <c r="L76" i="7"/>
  <c r="I77" i="7"/>
  <c r="J77" i="7"/>
  <c r="K77" i="7"/>
  <c r="L77" i="7"/>
  <c r="I78" i="7"/>
  <c r="J78" i="7"/>
  <c r="K78" i="7"/>
  <c r="L78" i="7"/>
  <c r="I79" i="7"/>
  <c r="J79" i="7"/>
  <c r="K79" i="7"/>
  <c r="L79" i="7"/>
  <c r="I80" i="7"/>
  <c r="J80" i="7"/>
  <c r="K80" i="7"/>
  <c r="L80" i="7"/>
  <c r="I81" i="7"/>
  <c r="J81" i="7"/>
  <c r="K81" i="7"/>
  <c r="L81" i="7"/>
  <c r="I82" i="7"/>
  <c r="J82" i="7"/>
  <c r="K82" i="7"/>
  <c r="L82" i="7"/>
  <c r="I83" i="7"/>
  <c r="J83" i="7"/>
  <c r="K83" i="7"/>
  <c r="L83" i="7"/>
  <c r="I84" i="7"/>
  <c r="J84" i="7"/>
  <c r="K84" i="7"/>
  <c r="L84" i="7"/>
  <c r="I85" i="7"/>
  <c r="J85" i="7"/>
  <c r="K85" i="7"/>
  <c r="L85" i="7"/>
  <c r="I86" i="7"/>
  <c r="J86" i="7"/>
  <c r="K86" i="7"/>
  <c r="L86" i="7"/>
  <c r="I87" i="7"/>
  <c r="J87" i="7"/>
  <c r="K87" i="7"/>
  <c r="L87" i="7"/>
  <c r="I88" i="7"/>
  <c r="J88" i="7"/>
  <c r="K88" i="7"/>
  <c r="L88" i="7"/>
  <c r="I89" i="7"/>
  <c r="J89" i="7"/>
  <c r="K89" i="7"/>
  <c r="L89" i="7"/>
  <c r="I90" i="7"/>
  <c r="J90" i="7"/>
  <c r="K90" i="7"/>
  <c r="L90" i="7"/>
  <c r="I91" i="7"/>
  <c r="J91" i="7"/>
  <c r="K91" i="7"/>
  <c r="L91" i="7"/>
  <c r="I92" i="7"/>
  <c r="J92" i="7"/>
  <c r="K92" i="7"/>
  <c r="L92" i="7"/>
  <c r="I93" i="7"/>
  <c r="J93" i="7"/>
  <c r="K93" i="7"/>
  <c r="L93" i="7"/>
  <c r="I94" i="7"/>
  <c r="J94" i="7"/>
  <c r="K94" i="7"/>
  <c r="L94" i="7"/>
  <c r="I95" i="7"/>
  <c r="J95" i="7"/>
  <c r="K95" i="7"/>
  <c r="L95" i="7"/>
  <c r="I96" i="7"/>
  <c r="J96" i="7"/>
  <c r="K96" i="7"/>
  <c r="L96" i="7"/>
  <c r="I97" i="7"/>
  <c r="J97" i="7"/>
  <c r="K97" i="7"/>
  <c r="L97" i="7"/>
  <c r="I98" i="7"/>
  <c r="J98" i="7"/>
  <c r="K98" i="7"/>
  <c r="L98" i="7"/>
  <c r="I99" i="7"/>
  <c r="J99" i="7"/>
  <c r="K99" i="7"/>
  <c r="L99" i="7"/>
  <c r="I100" i="7"/>
  <c r="J100" i="7"/>
  <c r="K100" i="7"/>
  <c r="L100" i="7"/>
  <c r="I101" i="7"/>
  <c r="J101" i="7"/>
  <c r="K101" i="7"/>
  <c r="L101" i="7"/>
  <c r="I102" i="7"/>
  <c r="J102" i="7"/>
  <c r="K102" i="7"/>
  <c r="L102" i="7"/>
  <c r="I103" i="7"/>
  <c r="J103" i="7"/>
  <c r="K103" i="7"/>
  <c r="L103" i="7"/>
  <c r="I104" i="7"/>
  <c r="J104" i="7"/>
  <c r="K104" i="7"/>
  <c r="L104" i="7"/>
  <c r="I105" i="7"/>
  <c r="J105" i="7"/>
  <c r="K105" i="7"/>
  <c r="L105" i="7"/>
  <c r="I106" i="7"/>
  <c r="J106" i="7"/>
  <c r="K106" i="7"/>
  <c r="L106" i="7"/>
  <c r="I107" i="7"/>
  <c r="J107" i="7"/>
  <c r="K107" i="7"/>
  <c r="L107" i="7"/>
  <c r="I108" i="7"/>
  <c r="J108" i="7"/>
  <c r="K108" i="7"/>
  <c r="L108" i="7"/>
  <c r="I109" i="7"/>
  <c r="J109" i="7"/>
  <c r="K109" i="7"/>
  <c r="L109" i="7"/>
  <c r="I110" i="7"/>
  <c r="J110" i="7"/>
  <c r="K110" i="7"/>
  <c r="L110" i="7"/>
  <c r="I111" i="7"/>
  <c r="J111" i="7"/>
  <c r="K111" i="7"/>
  <c r="L111" i="7"/>
  <c r="I112" i="7"/>
  <c r="J112" i="7"/>
  <c r="K112" i="7"/>
  <c r="L112" i="7"/>
  <c r="I113" i="7"/>
  <c r="J113" i="7"/>
  <c r="K113" i="7"/>
  <c r="L113" i="7"/>
  <c r="I114" i="7"/>
  <c r="J114" i="7"/>
  <c r="K114" i="7"/>
  <c r="L114" i="7"/>
  <c r="I115" i="7"/>
  <c r="J115" i="7"/>
  <c r="K115" i="7"/>
  <c r="L115" i="7"/>
  <c r="I116" i="7"/>
  <c r="J116" i="7"/>
  <c r="K116" i="7"/>
  <c r="L116" i="7"/>
  <c r="I117" i="7"/>
  <c r="J117" i="7"/>
  <c r="K117" i="7"/>
  <c r="L117" i="7"/>
  <c r="I118" i="7"/>
  <c r="J118" i="7"/>
  <c r="K118" i="7"/>
  <c r="L118" i="7"/>
  <c r="I119" i="7"/>
  <c r="J119" i="7"/>
  <c r="K119" i="7"/>
  <c r="L119" i="7"/>
  <c r="I120" i="7"/>
  <c r="J120" i="7"/>
  <c r="K120" i="7"/>
  <c r="L120" i="7"/>
  <c r="I121" i="7"/>
  <c r="J121" i="7"/>
  <c r="K121" i="7"/>
  <c r="L121" i="7"/>
  <c r="I122" i="7"/>
  <c r="J122" i="7"/>
  <c r="K122" i="7"/>
  <c r="L122" i="7"/>
  <c r="I123" i="7"/>
  <c r="J123" i="7"/>
  <c r="K123" i="7"/>
  <c r="L123" i="7"/>
  <c r="I124" i="7"/>
  <c r="J124" i="7"/>
  <c r="K124" i="7"/>
  <c r="L124" i="7"/>
  <c r="I125" i="7"/>
  <c r="J125" i="7"/>
  <c r="K125" i="7"/>
  <c r="L125" i="7"/>
  <c r="I126" i="7"/>
  <c r="J126" i="7"/>
  <c r="K126" i="7"/>
  <c r="L126" i="7"/>
  <c r="I127" i="7"/>
  <c r="J127" i="7"/>
  <c r="K127" i="7"/>
  <c r="L127" i="7"/>
  <c r="I128" i="7"/>
  <c r="J128" i="7"/>
  <c r="K128" i="7"/>
  <c r="L128" i="7"/>
  <c r="I129" i="7"/>
  <c r="J129" i="7"/>
  <c r="K129" i="7"/>
  <c r="L129" i="7"/>
  <c r="I130" i="7"/>
  <c r="J130" i="7"/>
  <c r="K130" i="7"/>
  <c r="L130" i="7"/>
  <c r="I131" i="7"/>
  <c r="J131" i="7"/>
  <c r="K131" i="7"/>
  <c r="L131" i="7"/>
  <c r="I132" i="7"/>
  <c r="J132" i="7"/>
  <c r="K132" i="7"/>
  <c r="L132" i="7"/>
  <c r="I133" i="7"/>
  <c r="J133" i="7"/>
  <c r="K133" i="7"/>
  <c r="L133" i="7"/>
  <c r="I134" i="7"/>
  <c r="J134" i="7"/>
  <c r="K134" i="7"/>
  <c r="L134" i="7"/>
  <c r="I135" i="7"/>
  <c r="J135" i="7"/>
  <c r="K135" i="7"/>
  <c r="L135" i="7"/>
  <c r="I136" i="7"/>
  <c r="J136" i="7"/>
  <c r="K136" i="7"/>
  <c r="L136" i="7"/>
  <c r="I137" i="7"/>
  <c r="J137" i="7"/>
  <c r="K137" i="7"/>
  <c r="L137" i="7"/>
  <c r="I138" i="7"/>
  <c r="J138" i="7"/>
  <c r="K138" i="7"/>
  <c r="L138" i="7"/>
  <c r="I139" i="7"/>
  <c r="J139" i="7"/>
  <c r="K139" i="7"/>
  <c r="L139" i="7"/>
  <c r="I140" i="7"/>
  <c r="J140" i="7"/>
  <c r="K140" i="7"/>
  <c r="L140" i="7"/>
  <c r="I141" i="7"/>
  <c r="J141" i="7"/>
  <c r="K141" i="7"/>
  <c r="L141" i="7"/>
  <c r="I142" i="7"/>
  <c r="J142" i="7"/>
  <c r="K142" i="7"/>
  <c r="L142" i="7"/>
  <c r="I143" i="7"/>
  <c r="J143" i="7"/>
  <c r="K143" i="7"/>
  <c r="L143" i="7"/>
  <c r="I144" i="7"/>
  <c r="J144" i="7"/>
  <c r="K144" i="7"/>
  <c r="L144" i="7"/>
  <c r="I145" i="7"/>
  <c r="J145" i="7"/>
  <c r="K145" i="7"/>
  <c r="L145" i="7"/>
  <c r="I146" i="7"/>
  <c r="J146" i="7"/>
  <c r="K146" i="7"/>
  <c r="L146" i="7"/>
  <c r="I147" i="7"/>
  <c r="J147" i="7"/>
  <c r="K147" i="7"/>
  <c r="L147" i="7"/>
  <c r="I148" i="7"/>
  <c r="J148" i="7"/>
  <c r="K148" i="7"/>
  <c r="L148" i="7"/>
  <c r="I149" i="7"/>
  <c r="J149" i="7"/>
  <c r="K149" i="7"/>
  <c r="L149" i="7"/>
  <c r="I150" i="7"/>
  <c r="J150" i="7"/>
  <c r="K150" i="7"/>
  <c r="L150" i="7"/>
  <c r="I151" i="7"/>
  <c r="J151" i="7"/>
  <c r="K151" i="7"/>
  <c r="L151" i="7"/>
  <c r="I152" i="7"/>
  <c r="J152" i="7"/>
  <c r="K152" i="7"/>
  <c r="L152" i="7"/>
  <c r="I153" i="7"/>
  <c r="J153" i="7"/>
  <c r="K153" i="7"/>
  <c r="L153" i="7"/>
  <c r="I154" i="7"/>
  <c r="J154" i="7"/>
  <c r="K154" i="7"/>
  <c r="L154" i="7"/>
  <c r="I155" i="7"/>
  <c r="J155" i="7"/>
  <c r="K155" i="7"/>
  <c r="L155" i="7"/>
  <c r="I156" i="7"/>
  <c r="J156" i="7"/>
  <c r="K156" i="7"/>
  <c r="L156" i="7"/>
  <c r="I157" i="7"/>
  <c r="J157" i="7"/>
  <c r="K157" i="7"/>
  <c r="L157" i="7"/>
  <c r="I158" i="7"/>
  <c r="J158" i="7"/>
  <c r="K158" i="7"/>
  <c r="L158" i="7"/>
  <c r="I159" i="7"/>
  <c r="J159" i="7"/>
  <c r="K159" i="7"/>
  <c r="L159" i="7"/>
  <c r="I160" i="7"/>
  <c r="J160" i="7"/>
  <c r="K160" i="7"/>
  <c r="L160" i="7"/>
  <c r="I161" i="7"/>
  <c r="J161" i="7"/>
  <c r="K161" i="7"/>
  <c r="L161" i="7"/>
  <c r="I162" i="7"/>
  <c r="J162" i="7"/>
  <c r="K162" i="7"/>
  <c r="L162" i="7"/>
  <c r="I163" i="7"/>
  <c r="J163" i="7"/>
  <c r="K163" i="7"/>
  <c r="L163" i="7"/>
  <c r="I164" i="7"/>
  <c r="J164" i="7"/>
  <c r="K164" i="7"/>
  <c r="L164" i="7"/>
  <c r="I165" i="7"/>
  <c r="J165" i="7"/>
  <c r="K165" i="7"/>
  <c r="L165" i="7"/>
  <c r="I166" i="7"/>
  <c r="J166" i="7"/>
  <c r="K166" i="7"/>
  <c r="L166" i="7"/>
  <c r="I167" i="7"/>
  <c r="J167" i="7"/>
  <c r="K167" i="7"/>
  <c r="L167" i="7"/>
  <c r="I168" i="7"/>
  <c r="J168" i="7"/>
  <c r="K168" i="7"/>
  <c r="L168" i="7"/>
  <c r="I169" i="7"/>
  <c r="J169" i="7"/>
  <c r="K169" i="7"/>
  <c r="L169" i="7"/>
  <c r="I170" i="7"/>
  <c r="J170" i="7"/>
  <c r="K170" i="7"/>
  <c r="L170" i="7"/>
  <c r="I171" i="7"/>
  <c r="J171" i="7"/>
  <c r="K171" i="7"/>
  <c r="L171" i="7"/>
  <c r="I172" i="7"/>
  <c r="J172" i="7"/>
  <c r="K172" i="7"/>
  <c r="L172" i="7"/>
  <c r="I173" i="7"/>
  <c r="J173" i="7"/>
  <c r="K173" i="7"/>
  <c r="L173" i="7"/>
  <c r="I174" i="7"/>
  <c r="J174" i="7"/>
  <c r="K174" i="7"/>
  <c r="L174" i="7"/>
  <c r="I175" i="7"/>
  <c r="J175" i="7"/>
  <c r="K175" i="7"/>
  <c r="L175" i="7"/>
  <c r="I176" i="7"/>
  <c r="J176" i="7"/>
  <c r="K176" i="7"/>
  <c r="L176" i="7"/>
  <c r="I177" i="7"/>
  <c r="J177" i="7"/>
  <c r="K177" i="7"/>
  <c r="L177" i="7"/>
  <c r="I178" i="7"/>
  <c r="J178" i="7"/>
  <c r="K178" i="7"/>
  <c r="L178" i="7"/>
  <c r="I179" i="7"/>
  <c r="J179" i="7"/>
  <c r="K179" i="7"/>
  <c r="L179" i="7"/>
  <c r="I180" i="7"/>
  <c r="J180" i="7"/>
  <c r="K180" i="7"/>
  <c r="L180" i="7"/>
  <c r="I181" i="7"/>
  <c r="J181" i="7"/>
  <c r="K181" i="7"/>
  <c r="L181" i="7"/>
  <c r="I182" i="7"/>
  <c r="J182" i="7"/>
  <c r="K182" i="7"/>
  <c r="L182" i="7"/>
  <c r="I183" i="7"/>
  <c r="J183" i="7"/>
  <c r="K183" i="7"/>
  <c r="L183" i="7"/>
  <c r="I184" i="7"/>
  <c r="J184" i="7"/>
  <c r="K184" i="7"/>
  <c r="L184" i="7"/>
  <c r="I185" i="7"/>
  <c r="J185" i="7"/>
  <c r="K185" i="7"/>
  <c r="L185" i="7"/>
  <c r="I186" i="7"/>
  <c r="J186" i="7"/>
  <c r="K186" i="7"/>
  <c r="L186" i="7"/>
  <c r="I187" i="7"/>
  <c r="J187" i="7"/>
  <c r="K187" i="7"/>
  <c r="L187" i="7"/>
  <c r="I188" i="7"/>
  <c r="J188" i="7"/>
  <c r="K188" i="7"/>
  <c r="L188" i="7"/>
  <c r="I189" i="7"/>
  <c r="J189" i="7"/>
  <c r="K189" i="7"/>
  <c r="L189" i="7"/>
  <c r="I190" i="7"/>
  <c r="J190" i="7"/>
  <c r="K190" i="7"/>
  <c r="L190" i="7"/>
  <c r="I191" i="7"/>
  <c r="J191" i="7"/>
  <c r="K191" i="7"/>
  <c r="L191" i="7"/>
  <c r="I192" i="7"/>
  <c r="J192" i="7"/>
  <c r="K192" i="7"/>
  <c r="L192" i="7"/>
  <c r="I193" i="7"/>
  <c r="J193" i="7"/>
  <c r="K193" i="7"/>
  <c r="L193" i="7"/>
  <c r="I194" i="7"/>
  <c r="J194" i="7"/>
  <c r="K194" i="7"/>
  <c r="L194" i="7"/>
  <c r="I195" i="7"/>
  <c r="J195" i="7"/>
  <c r="K195" i="7"/>
  <c r="L195" i="7"/>
  <c r="I196" i="7"/>
  <c r="J196" i="7"/>
  <c r="K196" i="7"/>
  <c r="L196" i="7"/>
  <c r="I197" i="7"/>
  <c r="J197" i="7"/>
  <c r="K197" i="7"/>
  <c r="L197" i="7"/>
  <c r="I198" i="7"/>
  <c r="J198" i="7"/>
  <c r="K198" i="7"/>
  <c r="L198" i="7"/>
  <c r="I199" i="7"/>
  <c r="J199" i="7"/>
  <c r="K199" i="7"/>
  <c r="L199" i="7"/>
  <c r="I200" i="7"/>
  <c r="J200" i="7"/>
  <c r="K200" i="7"/>
  <c r="L200" i="7"/>
  <c r="I201" i="7"/>
  <c r="J201" i="7"/>
  <c r="K201" i="7"/>
  <c r="L201" i="7"/>
  <c r="I202" i="7"/>
  <c r="J202" i="7"/>
  <c r="K202" i="7"/>
  <c r="L202" i="7"/>
  <c r="I203" i="7"/>
  <c r="J203" i="7"/>
  <c r="K203" i="7"/>
  <c r="L203" i="7"/>
  <c r="I204" i="7"/>
  <c r="J204" i="7"/>
  <c r="K204" i="7"/>
  <c r="L204" i="7"/>
  <c r="I205" i="7"/>
  <c r="J205" i="7"/>
  <c r="K205" i="7"/>
  <c r="L205" i="7"/>
  <c r="I206" i="7"/>
  <c r="J206" i="7"/>
  <c r="K206" i="7"/>
  <c r="L206" i="7"/>
  <c r="I207" i="7"/>
  <c r="J207" i="7"/>
  <c r="K207" i="7"/>
  <c r="L207" i="7"/>
  <c r="I208" i="7"/>
  <c r="J208" i="7"/>
  <c r="K208" i="7"/>
  <c r="L208" i="7"/>
  <c r="I209" i="7"/>
  <c r="J209" i="7"/>
  <c r="K209" i="7"/>
  <c r="L209" i="7"/>
  <c r="I210" i="7"/>
  <c r="J210" i="7"/>
  <c r="K210" i="7"/>
  <c r="L210" i="7"/>
  <c r="I211" i="7"/>
  <c r="J211" i="7"/>
  <c r="K211" i="7"/>
  <c r="L211" i="7"/>
  <c r="I212" i="7"/>
  <c r="J212" i="7"/>
  <c r="K212" i="7"/>
  <c r="L212" i="7"/>
  <c r="I213" i="7"/>
  <c r="J213" i="7"/>
  <c r="K213" i="7"/>
  <c r="L213" i="7"/>
  <c r="I214" i="7"/>
  <c r="J214" i="7"/>
  <c r="K214" i="7"/>
  <c r="L214" i="7"/>
  <c r="I215" i="7"/>
  <c r="J215" i="7"/>
  <c r="K215" i="7"/>
  <c r="L215" i="7"/>
  <c r="I216" i="7"/>
  <c r="J216" i="7"/>
  <c r="K216" i="7"/>
  <c r="L216" i="7"/>
  <c r="I217" i="7"/>
  <c r="J217" i="7"/>
  <c r="K217" i="7"/>
  <c r="L217" i="7"/>
  <c r="I218" i="7"/>
  <c r="J218" i="7"/>
  <c r="K218" i="7"/>
  <c r="L218" i="7"/>
  <c r="I219" i="7"/>
  <c r="J219" i="7"/>
  <c r="K219" i="7"/>
  <c r="L219" i="7"/>
  <c r="I220" i="7"/>
  <c r="J220" i="7"/>
  <c r="K220" i="7"/>
  <c r="L220" i="7"/>
  <c r="I221" i="7"/>
  <c r="J221" i="7"/>
  <c r="K221" i="7"/>
  <c r="L221" i="7"/>
  <c r="I222" i="7"/>
  <c r="J222" i="7"/>
  <c r="K222" i="7"/>
  <c r="L222" i="7"/>
  <c r="I223" i="7"/>
  <c r="J223" i="7"/>
  <c r="K223" i="7"/>
  <c r="L223" i="7"/>
  <c r="I224" i="7"/>
  <c r="J224" i="7"/>
  <c r="K224" i="7"/>
  <c r="L224" i="7"/>
  <c r="I225" i="7"/>
  <c r="J225" i="7"/>
  <c r="K225" i="7"/>
  <c r="L225" i="7"/>
  <c r="I226" i="7"/>
  <c r="J226" i="7"/>
  <c r="K226" i="7"/>
  <c r="L226" i="7"/>
  <c r="I227" i="7"/>
  <c r="J227" i="7"/>
  <c r="K227" i="7"/>
  <c r="L227" i="7"/>
  <c r="I228" i="7"/>
  <c r="J228" i="7"/>
  <c r="K228" i="7"/>
  <c r="L228" i="7"/>
  <c r="I229" i="7"/>
  <c r="J229" i="7"/>
  <c r="K229" i="7"/>
  <c r="L229" i="7"/>
  <c r="I230" i="7"/>
  <c r="J230" i="7"/>
  <c r="K230" i="7"/>
  <c r="L230" i="7"/>
  <c r="I231" i="7"/>
  <c r="J231" i="7"/>
  <c r="K231" i="7"/>
  <c r="L231" i="7"/>
  <c r="I232" i="7"/>
  <c r="J232" i="7"/>
  <c r="K232" i="7"/>
  <c r="L232" i="7"/>
  <c r="I233" i="7"/>
  <c r="J233" i="7"/>
  <c r="K233" i="7"/>
  <c r="L233" i="7"/>
  <c r="I234" i="7"/>
  <c r="J234" i="7"/>
  <c r="K234" i="7"/>
  <c r="L234" i="7"/>
  <c r="I235" i="7"/>
  <c r="J235" i="7"/>
  <c r="K235" i="7"/>
  <c r="L235" i="7"/>
  <c r="I236" i="7"/>
  <c r="J236" i="7"/>
  <c r="K236" i="7"/>
  <c r="L236" i="7"/>
  <c r="I237" i="7"/>
  <c r="J237" i="7"/>
  <c r="K237" i="7"/>
  <c r="L237" i="7"/>
  <c r="I238" i="7"/>
  <c r="J238" i="7"/>
  <c r="K238" i="7"/>
  <c r="L238" i="7"/>
  <c r="I239" i="7"/>
  <c r="J239" i="7"/>
  <c r="K239" i="7"/>
  <c r="L239" i="7"/>
  <c r="I240" i="7"/>
  <c r="J240" i="7"/>
  <c r="K240" i="7"/>
  <c r="L240" i="7"/>
  <c r="I241" i="7"/>
  <c r="J241" i="7"/>
  <c r="K241" i="7"/>
  <c r="L241" i="7"/>
  <c r="I242" i="7"/>
  <c r="J242" i="7"/>
  <c r="K242" i="7"/>
  <c r="L242" i="7"/>
  <c r="I243" i="7"/>
  <c r="J243" i="7"/>
  <c r="K243" i="7"/>
  <c r="L243" i="7"/>
  <c r="I244" i="7"/>
  <c r="J244" i="7"/>
  <c r="K244" i="7"/>
  <c r="L244" i="7"/>
  <c r="I245" i="7"/>
  <c r="J245" i="7"/>
  <c r="K245" i="7"/>
  <c r="L245" i="7"/>
  <c r="I246" i="7"/>
  <c r="J246" i="7"/>
  <c r="K246" i="7"/>
  <c r="L246" i="7"/>
  <c r="I247" i="7"/>
  <c r="J247" i="7"/>
  <c r="K247" i="7"/>
  <c r="L247" i="7"/>
  <c r="I248" i="7"/>
  <c r="J248" i="7"/>
  <c r="K248" i="7"/>
  <c r="L248" i="7"/>
  <c r="I249" i="7"/>
  <c r="J249" i="7"/>
  <c r="K249" i="7"/>
  <c r="L249" i="7"/>
  <c r="I250" i="7"/>
  <c r="J250" i="7"/>
  <c r="K250" i="7"/>
  <c r="L250" i="7"/>
  <c r="I251" i="7"/>
  <c r="J251" i="7"/>
  <c r="K251" i="7"/>
  <c r="L251" i="7"/>
  <c r="I252" i="7"/>
  <c r="J252" i="7"/>
  <c r="K252" i="7"/>
  <c r="L252" i="7"/>
  <c r="I253" i="7"/>
  <c r="J253" i="7"/>
  <c r="K253" i="7"/>
  <c r="L253" i="7"/>
  <c r="I254" i="7"/>
  <c r="J254" i="7"/>
  <c r="K254" i="7"/>
  <c r="L254" i="7"/>
  <c r="I255" i="7"/>
  <c r="J255" i="7"/>
  <c r="K255" i="7"/>
  <c r="L255" i="7"/>
  <c r="I256" i="7"/>
  <c r="J256" i="7"/>
  <c r="K256" i="7"/>
  <c r="L256" i="7"/>
  <c r="I257" i="7"/>
  <c r="J257" i="7"/>
  <c r="K257" i="7"/>
  <c r="L257" i="7"/>
  <c r="I258" i="7"/>
  <c r="J258" i="7"/>
  <c r="K258" i="7"/>
  <c r="L258" i="7"/>
  <c r="I259" i="7"/>
  <c r="J259" i="7"/>
  <c r="K259" i="7"/>
  <c r="L259" i="7"/>
  <c r="I260" i="7"/>
  <c r="J260" i="7"/>
  <c r="K260" i="7"/>
  <c r="L260" i="7"/>
  <c r="I261" i="7"/>
  <c r="J261" i="7"/>
  <c r="K261" i="7"/>
  <c r="L261" i="7"/>
  <c r="I262" i="7"/>
  <c r="J262" i="7"/>
  <c r="K262" i="7"/>
  <c r="L262" i="7"/>
  <c r="I263" i="7"/>
  <c r="J263" i="7"/>
  <c r="K263" i="7"/>
  <c r="L263" i="7"/>
  <c r="I264" i="7"/>
  <c r="J264" i="7"/>
  <c r="K264" i="7"/>
  <c r="L264" i="7"/>
  <c r="I265" i="7"/>
  <c r="J265" i="7"/>
  <c r="K265" i="7"/>
  <c r="L265" i="7"/>
  <c r="I266" i="7"/>
  <c r="J266" i="7"/>
  <c r="K266" i="7"/>
  <c r="L266" i="7"/>
  <c r="I267" i="7"/>
  <c r="J267" i="7"/>
  <c r="K267" i="7"/>
  <c r="L267" i="7"/>
  <c r="I268" i="7"/>
  <c r="J268" i="7"/>
  <c r="K268" i="7"/>
  <c r="L268" i="7"/>
  <c r="I269" i="7"/>
  <c r="J269" i="7"/>
  <c r="K269" i="7"/>
  <c r="L269" i="7"/>
  <c r="I270" i="7"/>
  <c r="J270" i="7"/>
  <c r="K270" i="7"/>
  <c r="L270" i="7"/>
  <c r="I271" i="7"/>
  <c r="J271" i="7"/>
  <c r="K271" i="7"/>
  <c r="L271" i="7"/>
  <c r="I272" i="7"/>
  <c r="J272" i="7"/>
  <c r="K272" i="7"/>
  <c r="L272" i="7"/>
  <c r="I273" i="7"/>
  <c r="J273" i="7"/>
  <c r="K273" i="7"/>
  <c r="L273" i="7"/>
  <c r="I274" i="7"/>
  <c r="J274" i="7"/>
  <c r="K274" i="7"/>
  <c r="L274" i="7"/>
  <c r="I275" i="7"/>
  <c r="J275" i="7"/>
  <c r="K275" i="7"/>
  <c r="L275" i="7"/>
  <c r="I276" i="7"/>
  <c r="J276" i="7"/>
  <c r="K276" i="7"/>
  <c r="L276" i="7"/>
  <c r="I277" i="7"/>
  <c r="J277" i="7"/>
  <c r="K277" i="7"/>
  <c r="L277" i="7"/>
  <c r="I278" i="7"/>
  <c r="J278" i="7"/>
  <c r="K278" i="7"/>
  <c r="L278" i="7"/>
  <c r="I279" i="7"/>
  <c r="J279" i="7"/>
  <c r="K279" i="7"/>
  <c r="L279" i="7"/>
  <c r="I280" i="7"/>
  <c r="J280" i="7"/>
  <c r="K280" i="7"/>
  <c r="L280" i="7"/>
  <c r="I281" i="7"/>
  <c r="J281" i="7"/>
  <c r="K281" i="7"/>
  <c r="L281" i="7"/>
  <c r="I282" i="7"/>
  <c r="J282" i="7"/>
  <c r="K282" i="7"/>
  <c r="L282" i="7"/>
  <c r="I283" i="7"/>
  <c r="J283" i="7"/>
  <c r="K283" i="7"/>
  <c r="L283" i="7"/>
  <c r="I284" i="7"/>
  <c r="J284" i="7"/>
  <c r="K284" i="7"/>
  <c r="L284" i="7"/>
  <c r="I285" i="7"/>
  <c r="J285" i="7"/>
  <c r="K285" i="7"/>
  <c r="L285" i="7"/>
  <c r="I286" i="7"/>
  <c r="J286" i="7"/>
  <c r="K286" i="7"/>
  <c r="L286" i="7"/>
  <c r="I287" i="7"/>
  <c r="J287" i="7"/>
  <c r="K287" i="7"/>
  <c r="L287" i="7"/>
  <c r="I288" i="7"/>
  <c r="J288" i="7"/>
  <c r="K288" i="7"/>
  <c r="L288" i="7"/>
  <c r="I289" i="7"/>
  <c r="J289" i="7"/>
  <c r="K289" i="7"/>
  <c r="L289" i="7"/>
  <c r="I290" i="7"/>
  <c r="J290" i="7"/>
  <c r="K290" i="7"/>
  <c r="L290" i="7"/>
  <c r="I291" i="7"/>
  <c r="J291" i="7"/>
  <c r="K291" i="7"/>
  <c r="L291" i="7"/>
  <c r="I292" i="7"/>
  <c r="J292" i="7"/>
  <c r="K292" i="7"/>
  <c r="L292" i="7"/>
  <c r="I293" i="7"/>
  <c r="J293" i="7"/>
  <c r="K293" i="7"/>
  <c r="L293" i="7"/>
  <c r="I294" i="7"/>
  <c r="J294" i="7"/>
  <c r="K294" i="7"/>
  <c r="L294" i="7"/>
  <c r="I295" i="7"/>
  <c r="J295" i="7"/>
  <c r="K295" i="7"/>
  <c r="L295" i="7"/>
  <c r="I296" i="7"/>
  <c r="J296" i="7"/>
  <c r="K296" i="7"/>
  <c r="L296" i="7"/>
  <c r="I297" i="7"/>
  <c r="J297" i="7"/>
  <c r="K297" i="7"/>
  <c r="L297" i="7"/>
  <c r="I298" i="7"/>
  <c r="J298" i="7"/>
  <c r="K298" i="7"/>
  <c r="L298" i="7"/>
  <c r="I299" i="7"/>
  <c r="J299" i="7"/>
  <c r="K299" i="7"/>
  <c r="L299" i="7"/>
  <c r="I300" i="7"/>
  <c r="J300" i="7"/>
  <c r="K300" i="7"/>
  <c r="L300" i="7"/>
  <c r="I301" i="7"/>
  <c r="J301" i="7"/>
  <c r="K301" i="7"/>
  <c r="L301" i="7"/>
  <c r="I302" i="7"/>
  <c r="J302" i="7"/>
  <c r="K302" i="7"/>
  <c r="L302" i="7"/>
  <c r="I303" i="7"/>
  <c r="J303" i="7"/>
  <c r="K303" i="7"/>
  <c r="L303" i="7"/>
  <c r="I304" i="7"/>
  <c r="J304" i="7"/>
  <c r="K304" i="7"/>
  <c r="L304" i="7"/>
  <c r="I305" i="7"/>
  <c r="J305" i="7"/>
  <c r="K305" i="7"/>
  <c r="L305" i="7"/>
  <c r="I306" i="7"/>
  <c r="J306" i="7"/>
  <c r="K306" i="7"/>
  <c r="L306" i="7"/>
  <c r="I307" i="7"/>
  <c r="J307" i="7"/>
  <c r="K307" i="7"/>
  <c r="L307" i="7"/>
  <c r="I308" i="7"/>
  <c r="J308" i="7"/>
  <c r="K308" i="7"/>
  <c r="L308" i="7"/>
  <c r="I309" i="7"/>
  <c r="J309" i="7"/>
  <c r="K309" i="7"/>
  <c r="L309" i="7"/>
  <c r="I310" i="7"/>
  <c r="J310" i="7"/>
  <c r="K310" i="7"/>
  <c r="L310" i="7"/>
  <c r="I311" i="7"/>
  <c r="J311" i="7"/>
  <c r="K311" i="7"/>
  <c r="L311" i="7"/>
  <c r="I312" i="7"/>
  <c r="J312" i="7"/>
  <c r="K312" i="7"/>
  <c r="L312" i="7"/>
  <c r="I313" i="7"/>
  <c r="J313" i="7"/>
  <c r="K313" i="7"/>
  <c r="L313" i="7"/>
  <c r="I314" i="7"/>
  <c r="J314" i="7"/>
  <c r="K314" i="7"/>
  <c r="L314" i="7"/>
  <c r="I315" i="7"/>
  <c r="J315" i="7"/>
  <c r="K315" i="7"/>
  <c r="L315" i="7"/>
  <c r="I316" i="7"/>
  <c r="J316" i="7"/>
  <c r="K316" i="7"/>
  <c r="L316" i="7"/>
  <c r="I317" i="7"/>
  <c r="J317" i="7"/>
  <c r="K317" i="7"/>
  <c r="L317" i="7"/>
  <c r="I318" i="7"/>
  <c r="J318" i="7"/>
  <c r="K318" i="7"/>
  <c r="L318" i="7"/>
  <c r="I319" i="7"/>
  <c r="J319" i="7"/>
  <c r="K319" i="7"/>
  <c r="L319" i="7"/>
  <c r="I320" i="7"/>
  <c r="J320" i="7"/>
  <c r="K320" i="7"/>
  <c r="L320" i="7"/>
  <c r="I321" i="7"/>
  <c r="J321" i="7"/>
  <c r="K321" i="7"/>
  <c r="L321" i="7"/>
  <c r="I322" i="7"/>
  <c r="J322" i="7"/>
  <c r="K322" i="7"/>
  <c r="L322" i="7"/>
  <c r="I323" i="7"/>
  <c r="J323" i="7"/>
  <c r="K323" i="7"/>
  <c r="L323" i="7"/>
  <c r="I324" i="7"/>
  <c r="J324" i="7"/>
  <c r="K324" i="7"/>
  <c r="L324" i="7"/>
  <c r="I325" i="7"/>
  <c r="J325" i="7"/>
  <c r="K325" i="7"/>
  <c r="L325" i="7"/>
  <c r="I326" i="7"/>
  <c r="J326" i="7"/>
  <c r="K326" i="7"/>
  <c r="L326" i="7"/>
  <c r="I327" i="7"/>
  <c r="J327" i="7"/>
  <c r="K327" i="7"/>
  <c r="L327" i="7"/>
  <c r="I328" i="7"/>
  <c r="J328" i="7"/>
  <c r="K328" i="7"/>
  <c r="L328" i="7"/>
  <c r="I329" i="7"/>
  <c r="J329" i="7"/>
  <c r="K329" i="7"/>
  <c r="L329" i="7"/>
  <c r="I330" i="7"/>
  <c r="J330" i="7"/>
  <c r="K330" i="7"/>
  <c r="L330" i="7"/>
  <c r="I331" i="7"/>
  <c r="J331" i="7"/>
  <c r="K331" i="7"/>
  <c r="L331" i="7"/>
  <c r="I332" i="7"/>
  <c r="J332" i="7"/>
  <c r="K332" i="7"/>
  <c r="L332" i="7"/>
  <c r="I333" i="7"/>
  <c r="J333" i="7"/>
  <c r="K333" i="7"/>
  <c r="L333" i="7"/>
  <c r="I334" i="7"/>
  <c r="J334" i="7"/>
  <c r="K334" i="7"/>
  <c r="L334" i="7"/>
  <c r="I335" i="7"/>
  <c r="J335" i="7"/>
  <c r="K335" i="7"/>
  <c r="L335" i="7"/>
  <c r="I336" i="7"/>
  <c r="J336" i="7"/>
  <c r="K336" i="7"/>
  <c r="L336" i="7"/>
  <c r="I337" i="7"/>
  <c r="J337" i="7"/>
  <c r="K337" i="7"/>
  <c r="L337" i="7"/>
  <c r="I338" i="7"/>
  <c r="J338" i="7"/>
  <c r="K338" i="7"/>
  <c r="L338" i="7"/>
  <c r="I339" i="7"/>
  <c r="J339" i="7"/>
  <c r="K339" i="7"/>
  <c r="L339" i="7"/>
  <c r="I340" i="7"/>
  <c r="J340" i="7"/>
  <c r="K340" i="7"/>
  <c r="L340" i="7"/>
  <c r="I341" i="7"/>
  <c r="J341" i="7"/>
  <c r="K341" i="7"/>
  <c r="L341" i="7"/>
  <c r="I342" i="7"/>
  <c r="J342" i="7"/>
  <c r="K342" i="7"/>
  <c r="L342" i="7"/>
  <c r="I343" i="7"/>
  <c r="J343" i="7"/>
  <c r="K343" i="7"/>
  <c r="L343" i="7"/>
  <c r="I344" i="7"/>
  <c r="J344" i="7"/>
  <c r="K344" i="7"/>
  <c r="L344" i="7"/>
  <c r="I345" i="7"/>
  <c r="J345" i="7"/>
  <c r="K345" i="7"/>
  <c r="L345" i="7"/>
  <c r="I346" i="7"/>
  <c r="J346" i="7"/>
  <c r="K346" i="7"/>
  <c r="L346" i="7"/>
  <c r="I347" i="7"/>
  <c r="J347" i="7"/>
  <c r="K347" i="7"/>
  <c r="L347" i="7"/>
  <c r="I348" i="7"/>
  <c r="J348" i="7"/>
  <c r="K348" i="7"/>
  <c r="L348" i="7"/>
  <c r="I349" i="7"/>
  <c r="J349" i="7"/>
  <c r="K349" i="7"/>
  <c r="L349" i="7"/>
  <c r="I350" i="7"/>
  <c r="J350" i="7"/>
  <c r="K350" i="7"/>
  <c r="L350" i="7"/>
  <c r="I351" i="7"/>
  <c r="J351" i="7"/>
  <c r="K351" i="7"/>
  <c r="L351" i="7"/>
  <c r="I352" i="7"/>
  <c r="J352" i="7"/>
  <c r="K352" i="7"/>
  <c r="L352" i="7"/>
  <c r="I353" i="7"/>
  <c r="J353" i="7"/>
  <c r="K353" i="7"/>
  <c r="L353" i="7"/>
  <c r="I354" i="7"/>
  <c r="J354" i="7"/>
  <c r="K354" i="7"/>
  <c r="L354" i="7"/>
  <c r="I355" i="7"/>
  <c r="J355" i="7"/>
  <c r="K355" i="7"/>
  <c r="L355" i="7"/>
  <c r="I356" i="7"/>
  <c r="J356" i="7"/>
  <c r="K356" i="7"/>
  <c r="L356" i="7"/>
  <c r="I357" i="7"/>
  <c r="J357" i="7"/>
  <c r="K357" i="7"/>
  <c r="L357" i="7"/>
  <c r="I358" i="7"/>
  <c r="J358" i="7"/>
  <c r="K358" i="7"/>
  <c r="L358" i="7"/>
  <c r="I359" i="7"/>
  <c r="J359" i="7"/>
  <c r="K359" i="7"/>
  <c r="L359" i="7"/>
  <c r="I360" i="7"/>
  <c r="J360" i="7"/>
  <c r="K360" i="7"/>
  <c r="L360" i="7"/>
  <c r="I361" i="7"/>
  <c r="J361" i="7"/>
  <c r="K361" i="7"/>
  <c r="L361" i="7"/>
  <c r="I362" i="7"/>
  <c r="J362" i="7"/>
  <c r="K362" i="7"/>
  <c r="L362" i="7"/>
  <c r="I363" i="7"/>
  <c r="J363" i="7"/>
  <c r="K363" i="7"/>
  <c r="L363" i="7"/>
  <c r="I364" i="7"/>
  <c r="J364" i="7"/>
  <c r="K364" i="7"/>
  <c r="L364" i="7"/>
  <c r="I365" i="7"/>
  <c r="J365" i="7"/>
  <c r="K365" i="7"/>
  <c r="L365" i="7"/>
  <c r="I366" i="7"/>
  <c r="J366" i="7"/>
  <c r="K366" i="7"/>
  <c r="L366" i="7"/>
  <c r="I367" i="7"/>
  <c r="J367" i="7"/>
  <c r="K367" i="7"/>
  <c r="L367" i="7"/>
  <c r="I368" i="7"/>
  <c r="J368" i="7"/>
  <c r="K368" i="7"/>
  <c r="L368" i="7"/>
  <c r="I369" i="7"/>
  <c r="J369" i="7"/>
  <c r="K369" i="7"/>
  <c r="L369" i="7"/>
  <c r="I370" i="7"/>
  <c r="J370" i="7"/>
  <c r="K370" i="7"/>
  <c r="L370" i="7"/>
  <c r="I371" i="7"/>
  <c r="J371" i="7"/>
  <c r="K371" i="7"/>
  <c r="L371" i="7"/>
  <c r="I372" i="7"/>
  <c r="J372" i="7"/>
  <c r="K372" i="7"/>
  <c r="L372" i="7"/>
  <c r="I373" i="7"/>
  <c r="J373" i="7"/>
  <c r="K373" i="7"/>
  <c r="L373" i="7"/>
  <c r="I374" i="7"/>
  <c r="J374" i="7"/>
  <c r="K374" i="7"/>
  <c r="L374" i="7"/>
  <c r="I375" i="7"/>
  <c r="J375" i="7"/>
  <c r="K375" i="7"/>
  <c r="L375" i="7"/>
  <c r="I376" i="7"/>
  <c r="J376" i="7"/>
  <c r="K376" i="7"/>
  <c r="L376" i="7"/>
  <c r="I377" i="7"/>
  <c r="J377" i="7"/>
  <c r="K377" i="7"/>
  <c r="L377" i="7"/>
  <c r="I378" i="7"/>
  <c r="J378" i="7"/>
  <c r="K378" i="7"/>
  <c r="L378" i="7"/>
  <c r="I379" i="7"/>
  <c r="J379" i="7"/>
  <c r="K379" i="7"/>
  <c r="L379" i="7"/>
  <c r="I380" i="7"/>
  <c r="J380" i="7"/>
  <c r="K380" i="7"/>
  <c r="L380" i="7"/>
  <c r="I381" i="7"/>
  <c r="J381" i="7"/>
  <c r="K381" i="7"/>
  <c r="L381" i="7"/>
  <c r="I382" i="7"/>
  <c r="J382" i="7"/>
  <c r="K382" i="7"/>
  <c r="L382" i="7"/>
  <c r="I383" i="7"/>
  <c r="J383" i="7"/>
  <c r="K383" i="7"/>
  <c r="L383" i="7"/>
  <c r="I384" i="7"/>
  <c r="J384" i="7"/>
  <c r="K384" i="7"/>
  <c r="L384" i="7"/>
  <c r="I385" i="7"/>
  <c r="J385" i="7"/>
  <c r="K385" i="7"/>
  <c r="L385" i="7"/>
  <c r="I386" i="7"/>
  <c r="J386" i="7"/>
  <c r="K386" i="7"/>
  <c r="L386" i="7"/>
  <c r="I387" i="7"/>
  <c r="J387" i="7"/>
  <c r="K387" i="7"/>
  <c r="L387" i="7"/>
  <c r="I388" i="7"/>
  <c r="J388" i="7"/>
  <c r="K388" i="7"/>
  <c r="L388" i="7"/>
  <c r="I389" i="7"/>
  <c r="J389" i="7"/>
  <c r="K389" i="7"/>
  <c r="L389" i="7"/>
  <c r="I390" i="7"/>
  <c r="J390" i="7"/>
  <c r="K390" i="7"/>
  <c r="L390" i="7"/>
  <c r="I391" i="7"/>
  <c r="J391" i="7"/>
  <c r="K391" i="7"/>
  <c r="L391" i="7"/>
  <c r="I392" i="7"/>
  <c r="J392" i="7"/>
  <c r="K392" i="7"/>
  <c r="L392" i="7"/>
  <c r="I393" i="7"/>
  <c r="J393" i="7"/>
  <c r="K393" i="7"/>
  <c r="L393" i="7"/>
  <c r="I394" i="7"/>
  <c r="J394" i="7"/>
  <c r="K394" i="7"/>
  <c r="L394" i="7"/>
  <c r="I395" i="7"/>
  <c r="J395" i="7"/>
  <c r="K395" i="7"/>
  <c r="L395" i="7"/>
  <c r="I396" i="7"/>
  <c r="J396" i="7"/>
  <c r="K396" i="7"/>
  <c r="L396" i="7"/>
  <c r="I397" i="7"/>
  <c r="J397" i="7"/>
  <c r="K397" i="7"/>
  <c r="L397" i="7"/>
  <c r="I398" i="7"/>
  <c r="J398" i="7"/>
  <c r="K398" i="7"/>
  <c r="L398" i="7"/>
  <c r="I399" i="7"/>
  <c r="J399" i="7"/>
  <c r="K399" i="7"/>
  <c r="L399" i="7"/>
  <c r="I400" i="7"/>
  <c r="J400" i="7"/>
  <c r="K400" i="7"/>
  <c r="L400" i="7"/>
  <c r="I401" i="7"/>
  <c r="J401" i="7"/>
  <c r="K401" i="7"/>
  <c r="L401" i="7"/>
  <c r="I402" i="7"/>
  <c r="J402" i="7"/>
  <c r="K402" i="7"/>
  <c r="L402" i="7"/>
  <c r="I403" i="7"/>
  <c r="J403" i="7"/>
  <c r="K403" i="7"/>
  <c r="L403" i="7"/>
  <c r="I404" i="7"/>
  <c r="J404" i="7"/>
  <c r="K404" i="7"/>
  <c r="L404" i="7"/>
  <c r="I405" i="7"/>
  <c r="J405" i="7"/>
  <c r="K405" i="7"/>
  <c r="L405" i="7"/>
  <c r="I406" i="7"/>
  <c r="J406" i="7"/>
  <c r="K406" i="7"/>
  <c r="L406" i="7"/>
  <c r="I407" i="7"/>
  <c r="J407" i="7"/>
  <c r="K407" i="7"/>
  <c r="L407" i="7"/>
  <c r="I408" i="7"/>
  <c r="J408" i="7"/>
  <c r="K408" i="7"/>
  <c r="L408" i="7"/>
  <c r="I409" i="7"/>
  <c r="J409" i="7"/>
  <c r="K409" i="7"/>
  <c r="L409" i="7"/>
  <c r="I410" i="7"/>
  <c r="J410" i="7"/>
  <c r="K410" i="7"/>
  <c r="L410" i="7"/>
  <c r="I411" i="7"/>
  <c r="J411" i="7"/>
  <c r="K411" i="7"/>
  <c r="L411" i="7"/>
  <c r="I412" i="7"/>
  <c r="J412" i="7"/>
  <c r="K412" i="7"/>
  <c r="L412" i="7"/>
  <c r="I413" i="7"/>
  <c r="J413" i="7"/>
  <c r="K413" i="7"/>
  <c r="L413" i="7"/>
  <c r="I414" i="7"/>
  <c r="J414" i="7"/>
  <c r="K414" i="7"/>
  <c r="L414" i="7"/>
  <c r="I415" i="7"/>
  <c r="J415" i="7"/>
  <c r="K415" i="7"/>
  <c r="L415" i="7"/>
  <c r="I416" i="7"/>
  <c r="J416" i="7"/>
  <c r="K416" i="7"/>
  <c r="L416" i="7"/>
  <c r="I417" i="7"/>
  <c r="J417" i="7"/>
  <c r="K417" i="7"/>
  <c r="L417" i="7"/>
  <c r="I418" i="7"/>
  <c r="J418" i="7"/>
  <c r="K418" i="7"/>
  <c r="L418" i="7"/>
  <c r="I419" i="7"/>
  <c r="J419" i="7"/>
  <c r="K419" i="7"/>
  <c r="L419" i="7"/>
  <c r="I420" i="7"/>
  <c r="J420" i="7"/>
  <c r="K420" i="7"/>
  <c r="L420" i="7"/>
  <c r="I421" i="7"/>
  <c r="J421" i="7"/>
  <c r="K421" i="7"/>
  <c r="L421" i="7"/>
  <c r="I422" i="7"/>
  <c r="J422" i="7"/>
  <c r="K422" i="7"/>
  <c r="L422" i="7"/>
  <c r="I423" i="7"/>
  <c r="J423" i="7"/>
  <c r="K423" i="7"/>
  <c r="L423" i="7"/>
  <c r="I424" i="7"/>
  <c r="J424" i="7"/>
  <c r="K424" i="7"/>
  <c r="L424" i="7"/>
  <c r="I425" i="7"/>
  <c r="J425" i="7"/>
  <c r="K425" i="7"/>
  <c r="L425" i="7"/>
  <c r="I426" i="7"/>
  <c r="J426" i="7"/>
  <c r="K426" i="7"/>
  <c r="L426" i="7"/>
  <c r="I427" i="7"/>
  <c r="J427" i="7"/>
  <c r="K427" i="7"/>
  <c r="L427" i="7"/>
  <c r="I428" i="7"/>
  <c r="J428" i="7"/>
  <c r="K428" i="7"/>
  <c r="L428" i="7"/>
  <c r="I429" i="7"/>
  <c r="J429" i="7"/>
  <c r="K429" i="7"/>
  <c r="L429" i="7"/>
  <c r="I430" i="7"/>
  <c r="J430" i="7"/>
  <c r="K430" i="7"/>
  <c r="L430" i="7"/>
  <c r="I431" i="7"/>
  <c r="J431" i="7"/>
  <c r="K431" i="7"/>
  <c r="L431" i="7"/>
  <c r="I432" i="7"/>
  <c r="J432" i="7"/>
  <c r="K432" i="7"/>
  <c r="L432" i="7"/>
  <c r="I433" i="7"/>
  <c r="J433" i="7"/>
  <c r="K433" i="7"/>
  <c r="L433" i="7"/>
  <c r="I434" i="7"/>
  <c r="J434" i="7"/>
  <c r="K434" i="7"/>
  <c r="L434" i="7"/>
  <c r="I435" i="7"/>
  <c r="J435" i="7"/>
  <c r="K435" i="7"/>
  <c r="L435" i="7"/>
  <c r="I436" i="7"/>
  <c r="J436" i="7"/>
  <c r="K436" i="7"/>
  <c r="L436" i="7"/>
  <c r="I437" i="7"/>
  <c r="J437" i="7"/>
  <c r="K437" i="7"/>
  <c r="L437" i="7"/>
  <c r="I438" i="7"/>
  <c r="J438" i="7"/>
  <c r="K438" i="7"/>
  <c r="L438" i="7"/>
  <c r="I439" i="7"/>
  <c r="J439" i="7"/>
  <c r="K439" i="7"/>
  <c r="L439" i="7"/>
  <c r="I440" i="7"/>
  <c r="J440" i="7"/>
  <c r="K440" i="7"/>
  <c r="L440" i="7"/>
  <c r="I441" i="7"/>
  <c r="J441" i="7"/>
  <c r="K441" i="7"/>
  <c r="L441" i="7"/>
  <c r="I442" i="7"/>
  <c r="J442" i="7"/>
  <c r="K442" i="7"/>
  <c r="L442" i="7"/>
  <c r="I443" i="7"/>
  <c r="J443" i="7"/>
  <c r="K443" i="7"/>
  <c r="L443" i="7"/>
  <c r="I444" i="7"/>
  <c r="J444" i="7"/>
  <c r="K444" i="7"/>
  <c r="L444" i="7"/>
  <c r="I445" i="7"/>
  <c r="J445" i="7"/>
  <c r="K445" i="7"/>
  <c r="L445" i="7"/>
  <c r="J2" i="7"/>
  <c r="K2" i="7"/>
  <c r="L2" i="7"/>
  <c r="I2" i="7"/>
  <c r="G4" i="6"/>
  <c r="C4" i="6"/>
  <c r="G16" i="6"/>
  <c r="G54" i="6"/>
  <c r="G53" i="6"/>
  <c r="G52" i="6"/>
  <c r="G51" i="6"/>
  <c r="G50" i="6"/>
  <c r="G47" i="6"/>
  <c r="G44" i="6"/>
  <c r="F25" i="15"/>
  <c r="F26" i="15"/>
  <c r="F27" i="15"/>
  <c r="F20" i="15"/>
  <c r="F21" i="15"/>
  <c r="F22" i="15"/>
  <c r="F23" i="15"/>
  <c r="F24" i="15"/>
  <c r="C20" i="15"/>
  <c r="C21" i="15"/>
  <c r="C22" i="15"/>
  <c r="C23" i="15"/>
  <c r="C24" i="15"/>
  <c r="C25" i="15"/>
  <c r="C26" i="15"/>
  <c r="C27" i="15"/>
  <c r="C28" i="15"/>
  <c r="C29" i="15"/>
  <c r="G3" i="26"/>
  <c r="G4" i="26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34" i="27"/>
  <c r="G33" i="27"/>
  <c r="G32" i="27"/>
  <c r="G16" i="27"/>
  <c r="G15" i="27"/>
  <c r="G14" i="27"/>
  <c r="G13" i="27"/>
  <c r="G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" i="26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2" i="24"/>
  <c r="G3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" i="24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C7" i="9"/>
  <c r="C8" i="9"/>
  <c r="C9" i="9"/>
  <c r="C10" i="9"/>
  <c r="C11" i="9"/>
  <c r="C12" i="9"/>
  <c r="C13" i="9"/>
  <c r="C14" i="9"/>
  <c r="C15" i="9"/>
  <c r="C16" i="9"/>
  <c r="C17" i="9"/>
  <c r="I2" i="8"/>
  <c r="C3" i="8"/>
  <c r="I3" i="8"/>
  <c r="G35" i="6"/>
  <c r="G36" i="6"/>
  <c r="G37" i="6"/>
  <c r="G39" i="6"/>
  <c r="G42" i="6"/>
  <c r="G43" i="6"/>
  <c r="H2" i="2"/>
  <c r="H3" i="2"/>
  <c r="H4" i="2"/>
  <c r="H5" i="2"/>
  <c r="H6" i="2"/>
  <c r="C15" i="21"/>
  <c r="C16" i="21"/>
  <c r="C3" i="21"/>
  <c r="C4" i="21"/>
  <c r="C5" i="21"/>
  <c r="C6" i="21"/>
  <c r="C7" i="21"/>
  <c r="C8" i="21"/>
  <c r="C9" i="21"/>
  <c r="C12" i="21"/>
  <c r="C13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2" i="21"/>
  <c r="G3" i="21"/>
  <c r="G4" i="21"/>
  <c r="G5" i="21"/>
  <c r="G6" i="21"/>
  <c r="G7" i="21"/>
  <c r="G8" i="21"/>
  <c r="G9" i="21"/>
  <c r="G12" i="21"/>
  <c r="G13" i="21"/>
  <c r="G15" i="21"/>
  <c r="G16" i="21"/>
  <c r="G17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2" i="21"/>
  <c r="C10" i="6"/>
  <c r="G34" i="6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D23" i="2"/>
  <c r="C23" i="2"/>
  <c r="G4" i="9"/>
  <c r="C4" i="9"/>
  <c r="H20" i="2"/>
  <c r="C3" i="2"/>
  <c r="C4" i="2"/>
  <c r="C5" i="2"/>
  <c r="C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" i="2"/>
  <c r="C3" i="6"/>
  <c r="C5" i="6"/>
  <c r="C6" i="6"/>
  <c r="C7" i="6"/>
  <c r="C8" i="6"/>
  <c r="C9" i="6"/>
  <c r="C11" i="6"/>
  <c r="C12" i="6"/>
  <c r="C2" i="6"/>
  <c r="C2" i="8"/>
  <c r="C3" i="9"/>
  <c r="C5" i="9"/>
  <c r="C6" i="9"/>
  <c r="C2" i="9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" i="15"/>
  <c r="F4" i="15"/>
  <c r="G30" i="6"/>
  <c r="D4" i="18"/>
  <c r="D5" i="18"/>
  <c r="D6" i="18"/>
  <c r="D7" i="18"/>
  <c r="D8" i="18"/>
  <c r="D9" i="18"/>
  <c r="D10" i="18"/>
  <c r="D11" i="18"/>
  <c r="D12" i="18"/>
  <c r="D13" i="18"/>
  <c r="D14" i="18"/>
  <c r="D15" i="18"/>
  <c r="G17" i="16"/>
  <c r="G16" i="16"/>
  <c r="G15" i="16"/>
  <c r="G14" i="16"/>
  <c r="G13" i="16"/>
  <c r="G31" i="6"/>
  <c r="G33" i="6"/>
  <c r="G29" i="6"/>
  <c r="G28" i="6"/>
  <c r="G34" i="12"/>
  <c r="G33" i="12"/>
  <c r="G32" i="12"/>
  <c r="F19" i="15"/>
  <c r="G124" i="13"/>
  <c r="G123" i="13"/>
  <c r="G122" i="13"/>
  <c r="G6" i="9"/>
  <c r="G18" i="10"/>
  <c r="G17" i="10"/>
  <c r="G16" i="10"/>
  <c r="G55" i="5"/>
  <c r="G54" i="5"/>
  <c r="G53" i="5"/>
  <c r="D3" i="18"/>
  <c r="G7" i="16"/>
  <c r="F18" i="15"/>
  <c r="D2" i="18"/>
  <c r="E6" i="11"/>
  <c r="E7" i="11"/>
  <c r="E8" i="11"/>
  <c r="E9" i="11"/>
  <c r="E10" i="11"/>
  <c r="E11" i="11"/>
  <c r="E12" i="11"/>
  <c r="F16" i="15"/>
  <c r="F17" i="15"/>
  <c r="F15" i="15"/>
  <c r="G26" i="6"/>
  <c r="G25" i="6"/>
  <c r="H21" i="2"/>
  <c r="G5" i="9"/>
  <c r="F14" i="15"/>
  <c r="F13" i="15"/>
  <c r="F12" i="15"/>
  <c r="G18" i="6"/>
  <c r="G17" i="6"/>
  <c r="F10" i="15"/>
  <c r="F11" i="15"/>
  <c r="E5" i="11"/>
  <c r="F8" i="15"/>
  <c r="F9" i="15"/>
  <c r="F7" i="15"/>
  <c r="G16" i="12"/>
  <c r="G15" i="12"/>
  <c r="G14" i="12"/>
  <c r="G13" i="12"/>
  <c r="E4" i="11"/>
  <c r="G39" i="13"/>
  <c r="G38" i="13"/>
  <c r="G37" i="13"/>
  <c r="G36" i="13"/>
  <c r="G35" i="13"/>
  <c r="G34" i="13"/>
  <c r="G33" i="13"/>
  <c r="G32" i="13"/>
  <c r="G31" i="13"/>
  <c r="G30" i="13"/>
  <c r="G29" i="13"/>
  <c r="F5" i="15"/>
  <c r="G7" i="10"/>
  <c r="G6" i="10"/>
  <c r="H22" i="2"/>
  <c r="G47" i="5"/>
  <c r="G46" i="5"/>
  <c r="G45" i="5"/>
  <c r="G11" i="6"/>
  <c r="G12" i="6"/>
  <c r="H17" i="2"/>
  <c r="E3" i="11"/>
  <c r="F3" i="15"/>
  <c r="G9" i="6"/>
  <c r="G10" i="6"/>
  <c r="G15" i="6"/>
  <c r="G8" i="6"/>
  <c r="G3" i="9"/>
  <c r="F2" i="15"/>
  <c r="E2" i="11"/>
  <c r="G2" i="9"/>
  <c r="H11" i="2"/>
  <c r="H13" i="2"/>
  <c r="H14" i="2"/>
  <c r="H15" i="2"/>
  <c r="H16" i="2"/>
  <c r="G6" i="6"/>
  <c r="G7" i="6"/>
  <c r="G5" i="6"/>
  <c r="G3" i="6"/>
  <c r="G2" i="6"/>
  <c r="H9" i="2"/>
  <c r="H10" i="2"/>
  <c r="H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sasua</author>
  </authors>
  <commentList>
    <comment ref="F1" authorId="0" shapeId="0" xr:uid="{D6911187-AF5B-4361-87D9-E98E43671614}">
      <text>
        <r>
          <rPr>
            <b/>
            <sz val="9"/>
            <color indexed="81"/>
            <rFont val="Tahoma"/>
            <family val="2"/>
          </rPr>
          <t>sasua:</t>
        </r>
        <r>
          <rPr>
            <sz val="9"/>
            <color indexed="81"/>
            <rFont val="Tahoma"/>
            <family val="2"/>
          </rPr>
          <t xml:space="preserve">
Surface pouvant etre louée. Compris espaces communs, circulation et sanitaire. Environ 92% de la SHON</t>
        </r>
      </text>
    </comment>
  </commentList>
</comments>
</file>

<file path=xl/sharedStrings.xml><?xml version="1.0" encoding="utf-8"?>
<sst xmlns="http://schemas.openxmlformats.org/spreadsheetml/2006/main" count="2156" uniqueCount="817">
  <si>
    <t>id</t>
  </si>
  <si>
    <t>Date</t>
  </si>
  <si>
    <t>source</t>
  </si>
  <si>
    <t>Prix</t>
  </si>
  <si>
    <t>parentID</t>
  </si>
  <si>
    <t>SUB</t>
  </si>
  <si>
    <t>SUN</t>
  </si>
  <si>
    <t>SHON</t>
  </si>
  <si>
    <t>Travaux</t>
  </si>
  <si>
    <t>Compris dépose ?</t>
  </si>
  <si>
    <t>Fourreau TPC 110mm</t>
  </si>
  <si>
    <t>Fourniture, pose et raccordement d'un TABLEAU PRINCIPAL comprenant le comptage, synthèse défaut sur bornier, voyants en façade et toutes sujétions de mise en œuvre</t>
  </si>
  <si>
    <r>
      <t xml:space="preserve">Fourniture, pose, repérage et raccordement des câbles  </t>
    </r>
    <r>
      <rPr>
        <u/>
        <sz val="9"/>
        <rFont val="Tahoma"/>
        <family val="2"/>
      </rPr>
      <t xml:space="preserve">U1000 AR2V </t>
    </r>
    <r>
      <rPr>
        <sz val="9"/>
        <rFont val="Tahoma"/>
        <family val="2"/>
      </rPr>
      <t>ou câbles</t>
    </r>
    <r>
      <rPr>
        <u/>
        <sz val="9"/>
        <rFont val="Tahoma"/>
        <family val="2"/>
      </rPr>
      <t xml:space="preserve"> U1000 RO2V depuis local HTA</t>
    </r>
    <r>
      <rPr>
        <sz val="9"/>
        <rFont val="Tahoma"/>
        <family val="2"/>
      </rPr>
      <t>:</t>
    </r>
    <r>
      <rPr>
        <sz val="10"/>
        <rFont val="Tahoma"/>
        <family val="2"/>
      </rPr>
      <t xml:space="preserve">
. Alimentation du TABLEAU PRINCIPAL depuis TR 1250kVA (1x300m²)</t>
    </r>
  </si>
  <si>
    <r>
      <t xml:space="preserve">Fourniture, pose, repérage et raccordement des câbles  </t>
    </r>
    <r>
      <rPr>
        <u/>
        <sz val="9"/>
        <rFont val="Tahoma"/>
        <family val="2"/>
      </rPr>
      <t xml:space="preserve">U1000 AR2V </t>
    </r>
    <r>
      <rPr>
        <sz val="9"/>
        <rFont val="Tahoma"/>
        <family val="2"/>
      </rPr>
      <t>ou câbles</t>
    </r>
    <r>
      <rPr>
        <u/>
        <sz val="9"/>
        <rFont val="Tahoma"/>
        <family val="2"/>
      </rPr>
      <t xml:space="preserve"> U1000 RO2V depuis local HTA</t>
    </r>
    <r>
      <rPr>
        <sz val="9"/>
        <rFont val="Tahoma"/>
        <family val="2"/>
      </rPr>
      <t>:</t>
    </r>
    <r>
      <rPr>
        <sz val="10"/>
        <rFont val="Tahoma"/>
        <family val="2"/>
      </rPr>
      <t xml:space="preserve">
. Alimentation TD ERP - câble CR1 depuis TR 1250 kVA (5x16mm²)</t>
    </r>
  </si>
  <si>
    <t>TGBT Coque</t>
  </si>
  <si>
    <t>TGBT Utilisateurs</t>
  </si>
  <si>
    <t>Qté</t>
  </si>
  <si>
    <t>. Alimentation du TGBT COQUE depuis TP (1x240m²)</t>
  </si>
  <si>
    <t>. Alimentation du TGBT UTILISATEURS depuis TP (1x300m²)</t>
  </si>
  <si>
    <t>Fourniture, pose et raccordement TGBT Coque</t>
  </si>
  <si>
    <t>Fourniture, pose et raccordement TGBT Privatif/Utilisateurs</t>
  </si>
  <si>
    <t>TD ERP</t>
  </si>
  <si>
    <t>Fourniture, pose et raccordement d'un TD SPECIFIQUE ERP R+1 comprenant le comptage, synthèse défaut sur bornier, voyants en façade et toutes sujétions de mise en œuvre: . TD ERP</t>
  </si>
  <si>
    <t>Fourniture, pose et raccordement protections/liaisons pieds de colonne A et C + fusibles de grilles d'étages. Câbles 3x(1x630) + 1x240. Remplacement pied de colonne 250A. Remplacement pied de colonne 400A. Remplacement fusibles</t>
  </si>
  <si>
    <t>Fourniture, pose et raccordement de Tableaux électriques d'étages comprenant le comptage, synthèse défaut sur bornier, voyants en façade et toutes sujétions de mise en œuvre:. TDO d'étage - Bureautique Ondulable</t>
  </si>
  <si>
    <t>Fourniture, pose et raccordement de Tableaux électriques d'étages comprenant le comptage, synthèse défaut sur bornier, voyants en façade et toutes sujétions de mise en œuvre:. . TDN d'étages - Force/éclairage de niveau</t>
  </si>
  <si>
    <t>TD locaux annexes (Parking, cuisine, RIE, LT,…)</t>
  </si>
  <si>
    <t>TD Terrasse - R+9</t>
  </si>
  <si>
    <t>TD parking SS1</t>
  </si>
  <si>
    <t>TD parking SS2</t>
  </si>
  <si>
    <t>TD locaux réserves SS1</t>
  </si>
  <si>
    <t>TD CUISINE/SERVICE</t>
  </si>
  <si>
    <t>TD RIE/HALL</t>
  </si>
  <si>
    <t>TD des bureaux (ondulables &amp; force + eclairage)</t>
  </si>
  <si>
    <t>TD des bureaux ondulables seuls (sans force et éclairage)</t>
  </si>
  <si>
    <t>TD des bureaux force et éclairage seuls (sans les PC ondulables)</t>
  </si>
  <si>
    <t>. Grille de dérivation aux TD et raccordement sur les grilles</t>
  </si>
  <si>
    <t xml:space="preserve">. Alimentation Pompe Relevage </t>
  </si>
  <si>
    <t>. Alimentation PAC Géothermie</t>
  </si>
  <si>
    <t>. Alimentation Auxiliaire PAC Géothermie</t>
  </si>
  <si>
    <t>. Alimentation CTA Bureaux (x3)</t>
  </si>
  <si>
    <t>. Alimentation VMC (x3)</t>
  </si>
  <si>
    <t>. Alimentation TD parkings (x2)</t>
  </si>
  <si>
    <t>. Alimentation Ascenseur noyau A (x2)</t>
  </si>
  <si>
    <t>. Alimentation Ascenseur noyau B (x2)</t>
  </si>
  <si>
    <t>. Alimentation Ascenseur noyau C (x2)</t>
  </si>
  <si>
    <t>. Alimentation TD Terrasse</t>
  </si>
  <si>
    <t>. Alimentation TD Cuisine/service</t>
  </si>
  <si>
    <t>. Alimentation TD Restaurant</t>
  </si>
  <si>
    <t>. Alimentation Compensation cuisine</t>
  </si>
  <si>
    <t>. Alimentation Onduleur x2</t>
  </si>
  <si>
    <t>. Alimentation CTA Restau</t>
  </si>
  <si>
    <t xml:space="preserve">. Alimentation PAC complémentaire 1 - R+9 </t>
  </si>
  <si>
    <t>. Alimentation Auxiliaire PAC 1</t>
  </si>
  <si>
    <t>. Rideau d'air chaud - hall B</t>
  </si>
  <si>
    <t>. Alimentation GF Complémentaire R9</t>
  </si>
  <si>
    <t>. Alimentation Auxiliaire GF Compl R9</t>
  </si>
  <si>
    <t>. Alimentation Extracteurs cuisine</t>
  </si>
  <si>
    <t>. Alimentation TD PCS</t>
  </si>
  <si>
    <t>. Alimentation Extraction PK (x2)</t>
  </si>
  <si>
    <t>Câbles C2 : U1000 R2V
Fourniture et pose des câbles y compris repérage et toutes sujétions de mise en œuvre quel que soit le mode de pose</t>
  </si>
  <si>
    <t>Distribution principale (hors cheminement de câbles)</t>
  </si>
  <si>
    <t>Fourniture, pose et raccordement de chemins de câbles CFO comprenant les fixations, la mise à la terre et toutes sujétions de mise en œuvre (fixation au sol ou au plafond):</t>
  </si>
  <si>
    <t>Cheminament de cable CFO uniquement</t>
  </si>
  <si>
    <t>. PC 16A encastré ménage</t>
  </si>
  <si>
    <t>. PC 16A en saillie IP55 en LT et sous-sols</t>
  </si>
  <si>
    <t>. PC 16A encastré IP 55 et gamme antibacterien (zone cuisine) P1, P2, P3, P4</t>
  </si>
  <si>
    <t>. PCN 16A encastré sol</t>
  </si>
  <si>
    <t>. PCO 16A encastré sol</t>
  </si>
  <si>
    <t>. PC 16A borne wifi (CCTP p30)</t>
  </si>
  <si>
    <t>. Attentes électriques (sèches main, autres, CVC….) depuis TD d'étages</t>
  </si>
  <si>
    <t>. Arrêt d'urgence déporté (y compris protection et bobine MX associées)</t>
  </si>
  <si>
    <t>. Nourrices 2 PCN + 2 PCO y compris cordons souples 7m et connectiques rapides</t>
  </si>
  <si>
    <t>. Nourrices 2 PCN y compris cordon souple 7m et connectiques rapides</t>
  </si>
  <si>
    <t>. Boitiers de raccordement "Normal" en faux plancher</t>
  </si>
  <si>
    <t>. Boitiers de raccordement "Ondulable" en faux plancher</t>
  </si>
  <si>
    <t>Petit appareillage et prises PC (terminaux de diistribution)</t>
  </si>
  <si>
    <t>TGHQ DSI</t>
  </si>
  <si>
    <t>TDHQ Salle Serveur</t>
  </si>
  <si>
    <t>TDHQ LTE</t>
  </si>
  <si>
    <t>TDHQ radio et poste de montage</t>
  </si>
  <si>
    <t>TDHQ PCS/Sureté</t>
  </si>
  <si>
    <t>. Alimentation TDHQ Salle Serveur</t>
  </si>
  <si>
    <t>. Alimentation TDHQ radio, poste de montage</t>
  </si>
  <si>
    <t>. Alimentation TDHQ LTE</t>
  </si>
  <si>
    <t>. Alimentation TD PCS et Sureté</t>
  </si>
  <si>
    <t>. Alimentation GF DSI au R+9</t>
  </si>
  <si>
    <t>TDHQ (totalité)</t>
  </si>
  <si>
    <t>Puissance</t>
  </si>
  <si>
    <t>Autonomie(minute)</t>
  </si>
  <si>
    <t>Fourniture et pose onduleur</t>
  </si>
  <si>
    <t xml:space="preserve">Fourniture, pose et raccordement d'un réseau de terre depuis une unique barrette TGBT </t>
  </si>
  <si>
    <t>Fourniture, pose et raccordement d'un réseau de terre Informatique depuis une unique barrette VDI présente dans le local TGBT</t>
  </si>
  <si>
    <t>Réseaux de terre complet</t>
  </si>
  <si>
    <t>Installation complète éclairage de sécurité</t>
  </si>
  <si>
    <t>. BAES drapeau directionnel en étages</t>
  </si>
  <si>
    <t>U</t>
  </si>
  <si>
    <t>. Dont BAES sailli en étages</t>
  </si>
  <si>
    <t>. BAES Etanche IP 65 - parking et locaux sous sol  AET60L</t>
  </si>
  <si>
    <t>. Bloc Ambiance avec grille de protection - en parking</t>
  </si>
  <si>
    <t>. Bloc Ambiance en étage EA85340</t>
  </si>
  <si>
    <t>. BAPI locaux techniques</t>
  </si>
  <si>
    <t>ParentId</t>
  </si>
  <si>
    <t>. Luminaires Palier Ascenseur - type tubulaire 700mm</t>
  </si>
  <si>
    <t>. Luminaires Circulation/Sanitaires/Escalier - type tubulaire 1200mm</t>
  </si>
  <si>
    <t>. Luminaires Sanitaires Cabine - type encastré 600mm</t>
  </si>
  <si>
    <t>. Luminaires Hublot Locaux réserves - type saillie étanche</t>
  </si>
  <si>
    <t>. Luminaires Parking et Locaux réserves - type saillie étanche</t>
  </si>
  <si>
    <t>. Luminaires Bureaux encastrés poutre - 1m</t>
  </si>
  <si>
    <t>. Luminaires Bureaux suspendus - 1m</t>
  </si>
  <si>
    <t xml:space="preserve">. Luminaires Cuisine Process - dalle les 600x600 Etanche </t>
  </si>
  <si>
    <t>. Luminaires Cuisine Service -  dalle les 600x600 Non-étanche</t>
  </si>
  <si>
    <t>. Luminaires Extérieurs/Terrasses - type encastré sol</t>
  </si>
  <si>
    <t>. Luminaires Extérieur suspendus - 2m</t>
  </si>
  <si>
    <t xml:space="preserve">. Interrupteur Simple allumage lumineux </t>
  </si>
  <si>
    <t>. Interrupteur Simple allumage lumineux IP 55 en LT</t>
  </si>
  <si>
    <t>. Interrupteur Simple allumage - gamme antibactérien</t>
  </si>
  <si>
    <t>. Détecteur 360°</t>
  </si>
  <si>
    <t>. Détecteur linéaire</t>
  </si>
  <si>
    <t>. Pupitre de commande déporté HALL/RIE</t>
  </si>
  <si>
    <t>. Détecteur extérieur avec inter crépusculaire</t>
  </si>
  <si>
    <t>Eclairage mise à neuf complète</t>
  </si>
  <si>
    <t>Type d'actif</t>
  </si>
  <si>
    <t>Vérification et amélioration de la terre existante</t>
  </si>
  <si>
    <t>ens</t>
  </si>
  <si>
    <t>Liaisons équipotentielles</t>
  </si>
  <si>
    <t>Chemins de câbles Cforts 300mm en apparent sur la totalité du projet</t>
  </si>
  <si>
    <t>ml</t>
  </si>
  <si>
    <t>Distribution principale (compris cheminement de câbles)</t>
  </si>
  <si>
    <t>Câble 3G1,5mm2</t>
  </si>
  <si>
    <t>Câble 3G2,5mm2</t>
  </si>
  <si>
    <t>Câble 2x1,5mm2</t>
  </si>
  <si>
    <t>Câble 5G1,5mm2</t>
  </si>
  <si>
    <t>Gaines, boîtes de dérivation</t>
  </si>
  <si>
    <t>Tube pour ditribution en apparent</t>
  </si>
  <si>
    <t xml:space="preserve">Tube Acier pas de tir (25mL) Police </t>
  </si>
  <si>
    <t xml:space="preserve">Tube Acier cible (25mL) Police </t>
  </si>
  <si>
    <t>Distribution secondaire - divisionnaire force et éclairaage (hors cheminement de câbles)</t>
  </si>
  <si>
    <t>Distribution secondaire (compris chemin de cable et fixations)</t>
  </si>
  <si>
    <t>Prise encastrée 16A</t>
  </si>
  <si>
    <t>u</t>
  </si>
  <si>
    <t>Prise étanche 16A de service</t>
  </si>
  <si>
    <t>Goulottes à 2 compartiments</t>
  </si>
  <si>
    <t>Prise à clapet</t>
  </si>
  <si>
    <t>Tableau d'allumage</t>
  </si>
  <si>
    <t>Luminaire type 1 - 600x600 pavé led 40w</t>
  </si>
  <si>
    <t>Luminaire type 2 - downlight 20/30w</t>
  </si>
  <si>
    <t>Luminaire type 3 - étanche 40w</t>
  </si>
  <si>
    <t>Luminaire type 4 -  projecteur cible 100w</t>
  </si>
  <si>
    <t>Luminaire type 5 - 1200x300 pas de tir 38w</t>
  </si>
  <si>
    <t>Luminaire type 6 - projecteur extérieur 100w</t>
  </si>
  <si>
    <t>Bouton poussoir  pour variation</t>
  </si>
  <si>
    <t>Interrupteur simple allumage étanche à voyant</t>
  </si>
  <si>
    <t xml:space="preserve">Détecteur multicapteur </t>
  </si>
  <si>
    <t>Sport : stand de tire (locaux int)</t>
  </si>
  <si>
    <t>Bloc d'évacuation LED BAES 45lm / 1 h</t>
  </si>
  <si>
    <t>BAPI</t>
  </si>
  <si>
    <t>Prises de courant 16A associées aux BAPI</t>
  </si>
  <si>
    <t>Bloc télécommande BAES</t>
  </si>
  <si>
    <t>CTA (4)</t>
  </si>
  <si>
    <t>VMC</t>
  </si>
  <si>
    <t>BEC</t>
  </si>
  <si>
    <t>Compresseur</t>
  </si>
  <si>
    <t>Incendie/VDI/Intrusion/CA/VISIO/Caméra</t>
  </si>
  <si>
    <t>Convecteur  (10)</t>
  </si>
  <si>
    <t>Sèches mains</t>
  </si>
  <si>
    <t>Groupe Clim</t>
  </si>
  <si>
    <t>Remplacement à neuf du TGBT</t>
  </si>
  <si>
    <t>Coupure d'urgence générale à voyant "Electricité"</t>
  </si>
  <si>
    <t>Coupure d'urgence générale à voyant "Ventilation"</t>
  </si>
  <si>
    <t>TGBT neuf</t>
  </si>
  <si>
    <t>TGBT (totalité)</t>
  </si>
  <si>
    <t>TD (totalité)</t>
  </si>
  <si>
    <t>Remaniement des cables alimentation existantes Vers TGBT</t>
  </si>
  <si>
    <t>TGBT</t>
  </si>
  <si>
    <t>Arret d'urgence</t>
  </si>
  <si>
    <t>Vérification et amélioration des prises de terre existantes Cu</t>
  </si>
  <si>
    <t>– liaisons équipotentielles</t>
  </si>
  <si>
    <t>Contrôle et petite réfection réseau terre</t>
  </si>
  <si>
    <t>Chemin de câble 400x48</t>
  </si>
  <si>
    <t>Chemin de câble 220x48 CFO</t>
  </si>
  <si>
    <t>Alimentation Video projecteur</t>
  </si>
  <si>
    <t>Alimentation Plaque éléctrique</t>
  </si>
  <si>
    <t>Alimentation Frigo</t>
  </si>
  <si>
    <t>Alimentation micro onde</t>
  </si>
  <si>
    <t>Alimentation lave vaisselle</t>
  </si>
  <si>
    <t>Alimentation Seche main</t>
  </si>
  <si>
    <t>Alimentation Fontaine</t>
  </si>
  <si>
    <t>Alimentation compresseur 500 litres ( tétra 20 A )</t>
  </si>
  <si>
    <t>Alimentation cible electronique</t>
  </si>
  <si>
    <t>Ens</t>
  </si>
  <si>
    <t>Alimentation coffret informatique</t>
  </si>
  <si>
    <t>Alimentation Video surveillance</t>
  </si>
  <si>
    <t>Alimentation centrale intrusion</t>
  </si>
  <si>
    <t>Alimentation Centrale controle d'accès</t>
  </si>
  <si>
    <t>Alimentation SSI</t>
  </si>
  <si>
    <t>Alimentation Centrale interphonie</t>
  </si>
  <si>
    <t>Alimentation Centrale sonorisation</t>
  </si>
  <si>
    <t>Alimentation CTA 12 kW pour pas de tir pro 50m</t>
  </si>
  <si>
    <t>Alimentation Extracteur 15 kW pour pas de tir pro 50m</t>
  </si>
  <si>
    <t>Alimentation PAC Air / Eau 15kW</t>
  </si>
  <si>
    <t>Alimentation CTA 20 kW + 6 KW</t>
  </si>
  <si>
    <t>Alimentation pas de tir sportif Extracteur 3kW</t>
  </si>
  <si>
    <t>Alimentation CTA 6 kW</t>
  </si>
  <si>
    <t>Alimentation PAC AIR / AIR 120kW</t>
  </si>
  <si>
    <t>Alimentation Extracteur 30kW</t>
  </si>
  <si>
    <t>Alimenation pour SPLIT local VDI</t>
  </si>
  <si>
    <t>Alimentation pour BECS</t>
  </si>
  <si>
    <t>Câblages</t>
  </si>
  <si>
    <t>enS</t>
  </si>
  <si>
    <t>Câblages eclairage</t>
  </si>
  <si>
    <t>Câblages eclairage sécurité</t>
  </si>
  <si>
    <t>PC 2x10/16A+T à clef SOLIROC IK10</t>
  </si>
  <si>
    <t>PC 2x10/16A+T</t>
  </si>
  <si>
    <t>PC 2x20A+T</t>
  </si>
  <si>
    <t>PC 2x10/16A+T Plexo 55</t>
  </si>
  <si>
    <t>Poste de travail (4 PC  + 3 RJ45)</t>
  </si>
  <si>
    <t>Type 1 - luminaire 600x600 graduable</t>
  </si>
  <si>
    <t>Type 2 - luminaire 1200 x 300 graduable</t>
  </si>
  <si>
    <t>Type 3 - Downlight ON/OFF</t>
  </si>
  <si>
    <t>Type 4 - étanche LED ON/OFF</t>
  </si>
  <si>
    <t>Type 5- étanche LED Déco IK10 graduable</t>
  </si>
  <si>
    <t xml:space="preserve">Type 10 - Luminaire Bar </t>
  </si>
  <si>
    <t xml:space="preserve">Type 11 - Luminaire Promenoir </t>
  </si>
  <si>
    <t>Type 6 - Projecteur 150W</t>
  </si>
  <si>
    <t>Type 7 -  Projecteur 300W</t>
  </si>
  <si>
    <t>Type 8 -  Projecteur 50W</t>
  </si>
  <si>
    <t>Type 9 -  Projecteur 100W</t>
  </si>
  <si>
    <t>Bloc autonome éclairage de sécurité</t>
  </si>
  <si>
    <t>Télécommande</t>
  </si>
  <si>
    <t>Justice ERP Cat 2</t>
  </si>
  <si>
    <t>Eclairage mise à neuf complète intéreurs seuls</t>
  </si>
  <si>
    <t>Eclairage mise à neuf complète extérieurs seuls</t>
  </si>
  <si>
    <t>LUMINAIRE FLUO. ENCASTRE 4x18W A GRILLE EQUIPE D'UN BALLAST ELECTRONIQUE</t>
  </si>
  <si>
    <t>LUMINAIRE FLUO. 1x58W TYPE XO</t>
  </si>
  <si>
    <t>SPOT ENCASTRE 100W CODE 22 453</t>
  </si>
  <si>
    <t>SPOT ENCASTRE AVEC LAMPE FLUO-COMPACT 2x26W + ANNEAU</t>
  </si>
  <si>
    <t>REGLETTE FLUORESCENTE</t>
  </si>
  <si>
    <t>SPOT ENCASTRE AVEC LAMPE FLUO-COMPACT 2x13W + ANNEAU</t>
  </si>
  <si>
    <t>SPOT ENCASTRE ORIENTABLE 100W CODE 22 467</t>
  </si>
  <si>
    <t>SPOT ENCASTRE 22 282</t>
  </si>
  <si>
    <t>SPOT ENCASTRE ORIENTABLE 100W CODE 22 467 + CADREUR</t>
  </si>
  <si>
    <t>SPOT ENCASTRE ORIENTABLE 50W CODE 22 233</t>
  </si>
  <si>
    <t>LUMINAIRE FLUO. 1x58W EXISTANT (SOURCE LUMINEUSE A CHANGER)</t>
  </si>
  <si>
    <t xml:space="preserve">HUBLOT AVEC LAMPE FLUO-COMPACT 1x9W </t>
  </si>
  <si>
    <t>BLOC ECLAIRAGE DE SECURITE EVACUATION SUR SOURCE CENTRALE</t>
  </si>
  <si>
    <t>BLOC AUTONOME ECLAIRAGE DE SECURITE 60 LUMENS ENCASTRE (ECL. PAR LA TRANCHE)</t>
  </si>
  <si>
    <t>BLOC AUTONOME ECLAIRAGE DE SECURITE 60 LUMENS EN SAILLIE</t>
  </si>
  <si>
    <t>BLOC ECLAIRAGE D'AMBIANCE SUR SOURCE CENTRALE</t>
  </si>
  <si>
    <t>BLOC ECLAIRAGE D'AMBIANCE 360 LUMENS ENCASTRE</t>
  </si>
  <si>
    <t xml:space="preserve">Batterie centrale </t>
  </si>
  <si>
    <t xml:space="preserve">Telecommande </t>
  </si>
  <si>
    <t>INTERRUPTEUR 10A-230V VA-ET-VIENT ENCASTRE</t>
  </si>
  <si>
    <t>INTERRUPTEUR 10A-230V SIMPLE ALLUMAGE ENCASTRE</t>
  </si>
  <si>
    <t>INTERRUPTEUR 10A-230V SIMPLE ALLUMAGE ETANCHE</t>
  </si>
  <si>
    <t xml:space="preserve">              Luminaires Type A1 : modèle SYLVANIA réf 0044120_OPTIX_R_600_2L_SO_3K_ALU_006_On_DALI  ou modèle SUNLUX réf EVOLUX-2G-NM- DALI</t>
  </si>
  <si>
    <t>Détecteur présence/luminosité communicants DALI pour bureaux compris câblage et compris découpe fx-plafond minéral des bureaux. ActiveAhead unité(s) de contrôle en fx-plafond</t>
  </si>
  <si>
    <t>Interrupteur sans pile sans fils (compris dépose interrupteur filaire existant)</t>
  </si>
  <si>
    <t>Alimentation 230V unité de contrôle depuis câble 230V existant</t>
  </si>
  <si>
    <t>Relais 16A (réf. 492)  pour pilotage HVAC : le relais permet de transmettre l'info au lot CVC de la présence ou non d'un occupant dans la pièce</t>
  </si>
  <si>
    <t xml:space="preserve">            Type A2 : Pavé leds DALI 1200x300mm modèle SYLVANIA réf  0044190_OPTIX E 1200 2L 3K ALU ou SUNLUX réf EVOLUX 120x30</t>
  </si>
  <si>
    <t>Détecteur présence/luminosité communicants DALI pour salles réunion compris câblage et compris découpe fx-plafond minéral des salles de réunion. ActiveAhead unité(s) de contrôle en fx-plafond</t>
  </si>
  <si>
    <t>Type B1 : Downlight leds DALI Circulations marque SYLVANIA réf Downlight LED, en remplacement direct de la version fluo-compacte, jusqu'à 25W. ASCENT 100 II ARCH 160 DALI. Puissance : 17W - Flux lumineux : jusqu'à 1921lm (jusqu'à 113lm/W)</t>
  </si>
  <si>
    <t>Accessoire fabrication spéciale de SYLVANIA pour adaptation au diamètre percement existant dans plafond métallique réf CEILING ADAPTER RING 178/240/280</t>
  </si>
  <si>
    <t>Luminaires Type C1 ruban leds mains courantes Circulations en lieu et place des tubes fluo. Ruban leds mains courantes Circulations, blanc marque ATEA réf NEO TOP 13x12 4000K (non DALI)</t>
  </si>
  <si>
    <t xml:space="preserve"> Luminaires Type C2 ruban leds mains courantes Escalier en lieu et place des tubes fluo. Ruban leds mains courantes Circulations, blanc marque ATEA réf NEO TOP 13x12 ROUGE (non DALI)</t>
  </si>
  <si>
    <t>Détecteur présence/luminosité communicants DALI pour circulations compris câblage et compris découpe fx-plafond métal des circulations. ActiveAhead unité(s) de contrôle en fx-plafond</t>
  </si>
  <si>
    <t xml:space="preserve">Relais 16A (réf. 492)  pour pilotage HVAC </t>
  </si>
  <si>
    <t>Type B2a Downlight symétriques leds DALI Salles audiences (GENERAL).</t>
  </si>
  <si>
    <t>Type B2b Downlight symétriques leds DALI Salles audiences (GENERAL JUGES)</t>
  </si>
  <si>
    <t>Type B2c Downlight asymétriques leds DALI Salles audiences (Lèche murs)</t>
  </si>
  <si>
    <t>Accessoire fabrication spéciale de SYLVANIA pour adaptation au diamètre percement existant dans plafond placo réf CEILING ADAPTER RING 178/240/280</t>
  </si>
  <si>
    <t>Type C3 ruban leds en périphérie plafond salles d'audience marque ATEA réf STRIP SLIM 8 - 3000K blanc. DALI.</t>
  </si>
  <si>
    <t>Prestation échafaudage pour intervention en hauteur</t>
  </si>
  <si>
    <t xml:space="preserve">                gestion de l'éclairage DALI  des salles d'audience :</t>
  </si>
  <si>
    <t>kit Digidim de HELVAR +  panneau commande scènes + Interface DALI pour BP</t>
  </si>
  <si>
    <t xml:space="preserve">Connections - essais -  réglages </t>
  </si>
  <si>
    <t>Type C4 Profilé leds DALI  salle pas perdus. Marque ATEA ref  NEO TOP 13x12 3000, 2700, 2300K DALI</t>
  </si>
  <si>
    <t>Profil aluminium de fixation ruban leds</t>
  </si>
  <si>
    <t>Type E plafonnier de marque BEGA réf réf 24421 DALI</t>
  </si>
  <si>
    <t>Luminaires Type C2 modules leds plafonnier halles. Marque SYLVANIA réf  0045502_OPTIX LIN E 1200 3000K ALU DA ou marque SUNLUX réf EVOLUX SP DOCKS M2</t>
  </si>
  <si>
    <t xml:space="preserve">                Type D spots leds sanitaires. Marque SYLVANIA réf START ECO SPOT 480LM 840 IP44 BLANC</t>
  </si>
  <si>
    <t>Detecteur de présence</t>
  </si>
  <si>
    <t>Type F : Etanches leds locaux techniques, Archives, Ménages . Marque SYLVANIA réf RESISTO 1500 IP66 30W 4000LM 840</t>
  </si>
  <si>
    <t>Eclairage patio intérieur suivant projet aménagement patio</t>
  </si>
  <si>
    <t>Eclairage leds Cafet et restaurant</t>
  </si>
  <si>
    <t>Detecteur de présence locaux techniques, Archives, Ménages…</t>
  </si>
  <si>
    <t>F&amp;P Luminaires Type Ext 1 Projecteurs leds façades extérieures sur structure porteuse</t>
  </si>
  <si>
    <t xml:space="preserve">         Gestion de l'éclairage extérieur par détection de présense étanche</t>
  </si>
  <si>
    <t>Eclairage mise à neuf complète DALI intéreurs seuls</t>
  </si>
  <si>
    <t>Dépose eclairage</t>
  </si>
  <si>
    <t>Dépose et mise en décharge</t>
  </si>
  <si>
    <t>Câblage eclairage</t>
  </si>
  <si>
    <t>Complément câblage 5G1,5 des luminaires Type A1, A2, B1, E (bureaux, circulations, halls) puissance et DALI. - 3 ml par luminaires.</t>
  </si>
  <si>
    <t>Câblage 5G1,5 des luminaires type B2 (puissance et DALI) - 3 ml par luminaires.</t>
  </si>
  <si>
    <t>Câblage 3G1,5 des luminaires type C1</t>
  </si>
  <si>
    <t>Câblage 3G1,5 des luminaires dtype C3</t>
  </si>
  <si>
    <t>Câblage 3G1,5 des luminaires type F et D (puissance) . 3 ml par luminaires.</t>
  </si>
  <si>
    <t>Câblage 3G2,5 des projecteurs extérieurs</t>
  </si>
  <si>
    <t>Remplacement du câblage existant par du câblage 5G1,5 DALI des luminaires salles des pas perdus</t>
  </si>
  <si>
    <t xml:space="preserve">Suivant besoin lot plomberie. Alimentation des petits ballons d'eau chaude électrique seront positionnés dans les blocs sanitaires d'étage </t>
  </si>
  <si>
    <t>Suivant plans de façade : Alimentation des BSO extérieurs sur châssis PATIO intérieur N3 et N4 + interface avec la GTB. Gestion centralisée par station météo. Une commande de dérogation filaire par bureaux + rajout protection TD.</t>
  </si>
  <si>
    <t>Suivant plans de façade : Alimentation des stores motorisés intérieurs  sur châssis façades au Niveau 1 uniquement + interface avec la GTB + rajout protection TD</t>
  </si>
  <si>
    <t>Alimentation des differents elements actif GTC</t>
  </si>
  <si>
    <t>Alimentatin automate deportès</t>
  </si>
  <si>
    <t>MSF Paris</t>
  </si>
  <si>
    <t>Bureau + RIE avec cuisine en ERP</t>
  </si>
  <si>
    <t>Tribunal de Nanterre AE2 Final</t>
  </si>
  <si>
    <t xml:space="preserve">Caisson de  CVC </t>
  </si>
  <si>
    <t>Caisson de  CTA ( puissances supposées egales ou inferieures  a celles existantes)</t>
  </si>
  <si>
    <t>Tribunal de Nanterre TX&amp;BPU</t>
  </si>
  <si>
    <t>Distribution TOUT COMPRIS (hors cheminement de cable CFA)</t>
  </si>
  <si>
    <t>Tribunal de Nanterre AE2 Candidat3</t>
  </si>
  <si>
    <t>Dépose et installation éclairage neuf</t>
  </si>
  <si>
    <t>Eclaire TOTAL : Dépose + Neuf ext &amp; Int</t>
  </si>
  <si>
    <t>Eclairage mise à neuf complète intéreurs &amp; ext</t>
  </si>
  <si>
    <t>Eclaire DALI TOTAL : Dépose + Neuf ext &amp; Int</t>
  </si>
  <si>
    <t>MSF Paris bouygues</t>
  </si>
  <si>
    <t>Restructuration</t>
  </si>
  <si>
    <t>Rénovation lourde</t>
  </si>
  <si>
    <t>Habitation</t>
  </si>
  <si>
    <t>Transformation Bureaux en logement + avec restaurant ERP Cat 5 au RDC.
+ Surélévation</t>
  </si>
  <si>
    <t>11 TISSERANT AXONE</t>
  </si>
  <si>
    <t>-Grille de dérivation</t>
  </si>
  <si>
    <t>-Cuivre nu 25 mm²</t>
  </si>
  <si>
    <t>-Câble 25 mm² Vert/Jaune</t>
  </si>
  <si>
    <t>-Câble 16 mm² Vert/Jaune</t>
  </si>
  <si>
    <t>-Câble 10 mm² Vert/Jaune</t>
  </si>
  <si>
    <t>-Câble 6 mm² Vert/Jaune</t>
  </si>
  <si>
    <t>-Câble 4 mm² Vert/Jaune</t>
  </si>
  <si>
    <t>-Câble 2,5 mm² Vert/Jaune</t>
  </si>
  <si>
    <t>Tableau Divisionnaires Service generaux</t>
  </si>
  <si>
    <t>Tableau divisionnaire Coworking</t>
  </si>
  <si>
    <t>Tableau divisionnaire coliving</t>
  </si>
  <si>
    <t>Tableau divisionnaire studio</t>
  </si>
  <si>
    <t>Tableau comptage +grille de raccordement</t>
  </si>
  <si>
    <t>-50x48 mm</t>
  </si>
  <si>
    <t>-100x48 mm</t>
  </si>
  <si>
    <t>-200x48 mm</t>
  </si>
  <si>
    <t>-300x48 mm</t>
  </si>
  <si>
    <t>-400x48 mm</t>
  </si>
  <si>
    <t xml:space="preserve"> - Consoles, éclisses, boulonnerie, accessoires</t>
  </si>
  <si>
    <t>Inclus</t>
  </si>
  <si>
    <t xml:space="preserve"> - Cuivre nu </t>
  </si>
  <si>
    <t>Cheminament de cable CFO uniquement (gaine)</t>
  </si>
  <si>
    <t>-Ø 20</t>
  </si>
  <si>
    <t>-Ø 25</t>
  </si>
  <si>
    <t>- Goulotte PVC 2 compartiments</t>
  </si>
  <si>
    <t>Cheminament de cable CFO uniquement (goulottes)</t>
  </si>
  <si>
    <t>Distribution secondaire - divisionnaire force  (hors cheminement de câbles)</t>
  </si>
  <si>
    <t xml:space="preserve"> - Câble U 1000 R2V 3G1,5 mm²</t>
  </si>
  <si>
    <t xml:space="preserve"> - Câble U 1000 R2V 3G2,5 mm²</t>
  </si>
  <si>
    <t xml:space="preserve"> - Câble U 1000 R2V 3G6 mm²</t>
  </si>
  <si>
    <t xml:space="preserve"> - Câble U 1000 R2V 5G2,5 mm²</t>
  </si>
  <si>
    <t>So</t>
  </si>
  <si>
    <t xml:space="preserve"> - Câble U 1000 R2V 5G6 mm²</t>
  </si>
  <si>
    <t xml:space="preserve"> - Câble alimentation colonne tableau</t>
  </si>
  <si>
    <t xml:space="preserve"> - Câble alimentation chaufferie</t>
  </si>
  <si>
    <t xml:space="preserve"> - Câble alimentation Appareils elevateurs</t>
  </si>
  <si>
    <t xml:space="preserve"> - Câble alimentation CTA</t>
  </si>
  <si>
    <t>-  interrupteur SA</t>
  </si>
  <si>
    <t>-  interrupteur SA lumineux</t>
  </si>
  <si>
    <t>-  interrupteur VV</t>
  </si>
  <si>
    <t>-  interrupteur VV lumineux</t>
  </si>
  <si>
    <t xml:space="preserve"> - Détecteur IR 360°  </t>
  </si>
  <si>
    <t xml:space="preserve">-  BP lumineux </t>
  </si>
  <si>
    <t xml:space="preserve">- prise de courant 2 x 16 A+T </t>
  </si>
  <si>
    <t xml:space="preserve">- Boîte de dérivation </t>
  </si>
  <si>
    <t xml:space="preserve">-  interrupteur à clef montée / descente volet roulant </t>
  </si>
  <si>
    <t>-  interrupteur poussoir lumineux</t>
  </si>
  <si>
    <t xml:space="preserve"> - Interrupteur montée/descente stores/volet roulant emetteur radio scénario Schneider electric Odace sans fil, sans pile Bluetooth 2,4Ghz</t>
  </si>
  <si>
    <t xml:space="preserve"> - Interrupteur emetteur radio scénario Schneider electric Odace sans fil, sans pile Bluetooth 2,4Ghz</t>
  </si>
  <si>
    <t xml:space="preserve"> - Interrupteur emetteur radio Schneider electric Odace sans fil, sans pile Bluetooth 2,4Ghz</t>
  </si>
  <si>
    <t>-  point lumineux DCL + Récepteur radio bluetooth 2,4Hz Schneider</t>
  </si>
  <si>
    <t>-  prise de courant 2P+T 16 A</t>
  </si>
  <si>
    <t>-  prise de courant 3P+T 16 A</t>
  </si>
  <si>
    <t>-  point lumineux DCL</t>
  </si>
  <si>
    <t>-  prise de courant 2P+T 20A</t>
  </si>
  <si>
    <t>-Luminaire type park étanche</t>
  </si>
  <si>
    <t>-Luminaire type L1</t>
  </si>
  <si>
    <t>-Luminaire type L2</t>
  </si>
  <si>
    <t>-Luminaire type L3</t>
  </si>
  <si>
    <t>-Luminaire type L4</t>
  </si>
  <si>
    <t>-Luminaire type L5</t>
  </si>
  <si>
    <t>-Luminaire type L6</t>
  </si>
  <si>
    <t>-Luminaire type L7</t>
  </si>
  <si>
    <t>-Luminaire type L8</t>
  </si>
  <si>
    <t>-Luminaire type L9</t>
  </si>
  <si>
    <t>-Luminaire type L10</t>
  </si>
  <si>
    <t>-Luminaire type L11</t>
  </si>
  <si>
    <t>Eclaire TOTAL : Dépose + Neuf</t>
  </si>
  <si>
    <t>Bloc autonome d'éclairage de sécurité SATI non permanent 360lms (ambiance) suivant descriptif y compris pictogramme :</t>
  </si>
  <si>
    <t>Type saillie</t>
  </si>
  <si>
    <t>Type  encastré avec drapeau</t>
  </si>
  <si>
    <t>Type étanche</t>
  </si>
  <si>
    <t>Bloc autonome portatif, suivant descriptif</t>
  </si>
  <si>
    <t>Type : locaux humide et apparent</t>
  </si>
  <si>
    <t>Canalisations</t>
  </si>
  <si>
    <t xml:space="preserve"> - Câble CR1 3G1,5 mm²</t>
  </si>
  <si>
    <t>SO</t>
  </si>
  <si>
    <t xml:space="preserve"> - Câble U 1000 R2V </t>
  </si>
  <si>
    <t xml:space="preserve"> - Alimentation électrique</t>
  </si>
  <si>
    <t xml:space="preserve"> - Coffrets de chantier</t>
  </si>
  <si>
    <t xml:space="preserve"> - Liaisons câbles</t>
  </si>
  <si>
    <t xml:space="preserve"> - Eclairage des circulations </t>
  </si>
  <si>
    <t xml:space="preserve"> - Eclairage de sécurité </t>
  </si>
  <si>
    <t>Installation Chantier</t>
  </si>
  <si>
    <t>Sport : Stand de tire</t>
  </si>
  <si>
    <t>Stand de tire 93 (locaux couverts) AEQUO</t>
  </si>
  <si>
    <t>Stand de tire 93 (locaux couverts) KAP</t>
  </si>
  <si>
    <t>Stand de tire 93 (lTousLocaux) AEQUO</t>
  </si>
  <si>
    <t>Sport : stand de tire (pas de tire)</t>
  </si>
  <si>
    <t>Sous partie de</t>
  </si>
  <si>
    <t>Stand de tire 93 (lpas de tire) AEQUO</t>
  </si>
  <si>
    <t>Stand de tire 93 (lTousLocaux) KAP</t>
  </si>
  <si>
    <t>Stand de tire 93 (lpas de tire) KAP</t>
  </si>
  <si>
    <t>Eclairage TOTAL TOUTES ZONES : hors dépose</t>
  </si>
  <si>
    <t>Eclairage TOTAL Bati : Hors dépose</t>
  </si>
  <si>
    <t>Eclairage TOTAL pas de tire : Hors dépose</t>
  </si>
  <si>
    <t>Stand de tire 93 (locaux couverts) TERIDEAL</t>
  </si>
  <si>
    <t>Stand de tire 93 (lpas de tire) TERIDEAL</t>
  </si>
  <si>
    <t>Stand de tire 93 (lTousLocaux) TERIDEAL</t>
  </si>
  <si>
    <t>INSTALLATION CHANTIER</t>
  </si>
  <si>
    <t>Armoire de chantier</t>
  </si>
  <si>
    <t>Coffret de chantier</t>
  </si>
  <si>
    <t>Eclairage de chantier</t>
  </si>
  <si>
    <t>BAES Chantier</t>
  </si>
  <si>
    <t>Dépose de l'installation de chantier</t>
  </si>
  <si>
    <t>Remaniement des câbles alimentation existantes vers TGBT</t>
  </si>
  <si>
    <t>PRISES DE TERRE - LIAISONS EQUIPOTENTIELLES</t>
  </si>
  <si>
    <t>ECLAIRAGES à détailler par pièce</t>
  </si>
  <si>
    <t>A1 Hall d'accueil</t>
  </si>
  <si>
    <t>A2 Loge d'accueil</t>
  </si>
  <si>
    <t>Eclairage mise à neuf complète intéreurs</t>
  </si>
  <si>
    <t xml:space="preserve">ECLAIRAGES DE SECURITE </t>
  </si>
  <si>
    <t xml:space="preserve">APPAREILLAGE </t>
  </si>
  <si>
    <t>ALIMENTATION SPECIFIQUES</t>
  </si>
  <si>
    <t>Chemin de cable et foureaux</t>
  </si>
  <si>
    <t>Chemin de cables pas de tir en galvanisé a chaud</t>
  </si>
  <si>
    <t>Chemin de câble 220x48 + couvercle</t>
  </si>
  <si>
    <t>Fourreaux, tube IRO</t>
  </si>
  <si>
    <t>Détecteur de présence et luminosité</t>
  </si>
  <si>
    <t>Détecteur de présence 360°</t>
  </si>
  <si>
    <t>Inter SA</t>
  </si>
  <si>
    <t>Bouton poussoir</t>
  </si>
  <si>
    <t>Id</t>
  </si>
  <si>
    <t>Nom</t>
  </si>
  <si>
    <t xml:space="preserve">SHON </t>
  </si>
  <si>
    <t>SDP</t>
  </si>
  <si>
    <t>Niveau SUPERSTRUCTURE</t>
  </si>
  <si>
    <t>Niveau Parking sousterrain</t>
  </si>
  <si>
    <t>Surface ext</t>
  </si>
  <si>
    <t>ESV</t>
  </si>
  <si>
    <t>Parking ext</t>
  </si>
  <si>
    <t>surface esv</t>
  </si>
  <si>
    <t>surface pk ext</t>
  </si>
  <si>
    <t>Date devis</t>
  </si>
  <si>
    <t>surface pk sousterrain</t>
  </si>
  <si>
    <t>Locaux spécifique</t>
  </si>
  <si>
    <t>surface locaux spécifiques</t>
  </si>
  <si>
    <t>opération</t>
  </si>
  <si>
    <t>budget total</t>
  </si>
  <si>
    <t>Pas de tire</t>
  </si>
  <si>
    <t>Prestataire</t>
  </si>
  <si>
    <t>BOUYGUE</t>
  </si>
  <si>
    <t>Site</t>
  </si>
  <si>
    <t>A2 Fina</t>
  </si>
  <si>
    <t>Candidat3</t>
  </si>
  <si>
    <t>AEQUO</t>
  </si>
  <si>
    <t>KAP</t>
  </si>
  <si>
    <t>TERIDEAL</t>
  </si>
  <si>
    <t>TX&amp;BPU</t>
  </si>
  <si>
    <t xml:space="preserve">Tribunal de Nanterre </t>
  </si>
  <si>
    <t xml:space="preserve">11 TISSERANT </t>
  </si>
  <si>
    <t>AE2 Final</t>
  </si>
  <si>
    <t>Axone</t>
  </si>
  <si>
    <t>Fourniture &amp; pose eclairage</t>
  </si>
  <si>
    <t>Raccordement elec</t>
  </si>
  <si>
    <t>Depose</t>
  </si>
  <si>
    <t>Intérieur</t>
  </si>
  <si>
    <t>exterieurs</t>
  </si>
  <si>
    <t>parking sous terrain</t>
  </si>
  <si>
    <t>grande hsp</t>
  </si>
  <si>
    <t>oui</t>
  </si>
  <si>
    <t>espace particulier</t>
  </si>
  <si>
    <t>DALI</t>
  </si>
  <si>
    <t>AXONE</t>
  </si>
  <si>
    <t xml:space="preserve">Stand de tire 93 </t>
  </si>
  <si>
    <t>Dépose</t>
  </si>
  <si>
    <t>site</t>
  </si>
  <si>
    <t>prestataire</t>
  </si>
  <si>
    <t>verif</t>
  </si>
  <si>
    <t>prestat</t>
  </si>
  <si>
    <t>BOUYGUES</t>
  </si>
  <si>
    <t>AE2Final</t>
  </si>
  <si>
    <t>Distribution secondadaire eclairage</t>
  </si>
  <si>
    <t>Distribution secondaire force</t>
  </si>
  <si>
    <t>Cablage petit appareillage</t>
  </si>
  <si>
    <t>pas de tire</t>
  </si>
  <si>
    <t>presta</t>
  </si>
  <si>
    <t>TERRIDEAL</t>
  </si>
  <si>
    <t>Distribution principales (TD et Equipements lourds)</t>
  </si>
  <si>
    <t>TOTAL</t>
  </si>
  <si>
    <t>Total du Poste sur le devis ?</t>
  </si>
  <si>
    <t>Distribution secondaire - divisionnaire éclairaage (hors cheminement de câbles)</t>
  </si>
  <si>
    <t>Distribution secondaire - divisionnaire force (hors cheminement de câbles)</t>
  </si>
  <si>
    <t>Bureaux</t>
  </si>
  <si>
    <t>Distribution secondaire (hors chemin de cable et fixations)</t>
  </si>
  <si>
    <t>Cheminament de cable CFO uniquement (principale)</t>
  </si>
  <si>
    <t>Alimentation TP</t>
  </si>
  <si>
    <t>Alimentation TGBT</t>
  </si>
  <si>
    <t>TP</t>
  </si>
  <si>
    <t>Nbbre</t>
  </si>
  <si>
    <t>. Alimentation du TABLEAU PRINCIPAL depuis TR 1250kVA</t>
  </si>
  <si>
    <t>Ens.</t>
  </si>
  <si>
    <t>DB</t>
  </si>
  <si>
    <t>Alim TP</t>
  </si>
  <si>
    <r>
      <t xml:space="preserve">Fourniture, pose, repérage et raccordement des câbles  </t>
    </r>
    <r>
      <rPr>
        <b/>
        <u/>
        <sz val="9"/>
        <rFont val="Tahoma"/>
        <family val="2"/>
      </rPr>
      <t xml:space="preserve">U1000 AR2V </t>
    </r>
    <r>
      <rPr>
        <sz val="9"/>
        <rFont val="Tahoma"/>
        <family val="2"/>
      </rPr>
      <t>ou câbles</t>
    </r>
    <r>
      <rPr>
        <b/>
        <u/>
        <sz val="9"/>
        <rFont val="Tahoma"/>
        <family val="2"/>
      </rPr>
      <t xml:space="preserve"> U1000 RO2V depuis local HTA</t>
    </r>
    <r>
      <rPr>
        <sz val="9"/>
        <rFont val="Tahoma"/>
        <family val="2"/>
      </rPr>
      <t>:</t>
    </r>
  </si>
  <si>
    <t>. Alimentation Insufflateurs Parking (x2) et équipements de sécurité</t>
  </si>
  <si>
    <t>. Alimentation du TGBT COQUE depuis TP</t>
  </si>
  <si>
    <t>. Alimentation du TGBT UTILISATEURS depuis TP</t>
  </si>
  <si>
    <t>. Canalisations BT depuis poste HT vers local TGBT</t>
  </si>
  <si>
    <t>Alim TGBT</t>
  </si>
  <si>
    <t>verifier sur offre BOUYGUES</t>
  </si>
  <si>
    <t>TD Specifique (sous TGBT)</t>
  </si>
  <si>
    <t>Fourniture, pose et raccordement TGBT Coque (inclus pied de colone)</t>
  </si>
  <si>
    <t>Fourniture, pose et raccordement TGBT Privatif/Utilisateurs (inclus pieds de colones)</t>
  </si>
  <si>
    <t>TGBT (inclus pied de colones)</t>
  </si>
  <si>
    <t>Fourniture, pose et raccordement d'un TD SPECIFIQUE ERP R+1 comprenant le comptage, synthèse défaut sur bornier, voyants en façade et toutes sujétions de mise en œuvre:</t>
  </si>
  <si>
    <t>. TD ERP</t>
  </si>
  <si>
    <t>. Alimentation TD ERP - câble CR1 depuis TR 1250 kVA</t>
  </si>
  <si>
    <t>Refection Cellule HT</t>
  </si>
  <si>
    <t>Batteries de Condensateurs</t>
  </si>
  <si>
    <t>Refection Transformateur</t>
  </si>
  <si>
    <t>Fourniture, pose et raccordement de Batteries de Condensateur</t>
  </si>
  <si>
    <t>Entretien des cellules HTA et Transformateur HT/BT 1250 kVA</t>
  </si>
  <si>
    <t>Batterie de condensateurs</t>
  </si>
  <si>
    <t xml:space="preserve">Refection Cellules et Transfo </t>
  </si>
  <si>
    <t>TD O</t>
  </si>
  <si>
    <t>TD N (force et eclairage)</t>
  </si>
  <si>
    <t>TD Specifique (LT, Pk, Cuisine)</t>
  </si>
  <si>
    <t>Fourniture, pose et raccordement de Tableaux électriques d'étages comprenant le comptage, synthèse défaut sur bornier, voyants en façade et toutes sujétions de mise en œuvre:</t>
  </si>
  <si>
    <t>. TDO d'étage - Bureautique Ondulable</t>
  </si>
  <si>
    <t>. TDN d'étages - Force/éclairage de niveau</t>
  </si>
  <si>
    <t>Fourniture, pose et raccordement de Tableaux électriques comprenant le comptage, synthèse défaut sur bornier, voyants en façade et toutes sujétions de mise en œuvre:</t>
  </si>
  <si>
    <t>TD "PCS"</t>
  </si>
  <si>
    <t>TD Radio</t>
  </si>
  <si>
    <t>TD Poste de Montage</t>
  </si>
  <si>
    <t>Fourniture, pose et raccordement de grilles de distribution BT pour alimentation des paires de tableaux TDN/TDN d'étage</t>
  </si>
  <si>
    <t>. Grille de distribution 1E/2S - 35 kVA</t>
  </si>
  <si>
    <t>Grille de Disribution BT</t>
  </si>
  <si>
    <t>Grille de distribution BT</t>
  </si>
  <si>
    <t>1. Distribution Principale</t>
  </si>
  <si>
    <t>. Alimentation Plateforme élévatrice PMR</t>
  </si>
  <si>
    <t>. Alimentation Monte-Charge Cuisine (depuis TD cuisine)</t>
  </si>
  <si>
    <t>. Alimentation TD radio</t>
  </si>
  <si>
    <t>. Alimentation TD poste de montage</t>
  </si>
  <si>
    <t>. Autres</t>
  </si>
  <si>
    <t>Alimentation des colonnes</t>
  </si>
  <si>
    <t>CTA 1 - A/B</t>
  </si>
  <si>
    <t>CTA 2 - B/C</t>
  </si>
  <si>
    <t>VMC 1</t>
  </si>
  <si>
    <t>VMC 2</t>
  </si>
  <si>
    <t>VMC 3</t>
  </si>
  <si>
    <t>. Alimentation GTB PCS</t>
  </si>
  <si>
    <t>.Alimentation coffret d'étage GTB - colonne</t>
  </si>
  <si>
    <t>. Alimentation SSI</t>
  </si>
  <si>
    <t>. Alimentation Auxiliaires TD-HT</t>
  </si>
  <si>
    <t>. Alimentation Extracteur PCS</t>
  </si>
  <si>
    <t>. Alimentation PAC R9</t>
  </si>
  <si>
    <t>. Alimentation Aux PAC R9</t>
  </si>
  <si>
    <t>. Alimentation Aux  Groupe froid R+9</t>
  </si>
  <si>
    <t>. Alimentation Extracteur ascenceur (x3)</t>
  </si>
  <si>
    <t>.Alimentation TD Reserve SS1</t>
  </si>
  <si>
    <t>.Alimentation TD Montage</t>
  </si>
  <si>
    <t>.Alimentation TD Radio</t>
  </si>
  <si>
    <t>.Alimentation TD PCN</t>
  </si>
  <si>
    <t>.Alimentation désenfumage parking (x6)</t>
  </si>
  <si>
    <t>D Principale</t>
  </si>
  <si>
    <t>. Câbles 3G1.5</t>
  </si>
  <si>
    <t>. Câbles 3G2.5</t>
  </si>
  <si>
    <t>. Câbles 3G4</t>
  </si>
  <si>
    <t>. Câbles 5G1.5</t>
  </si>
  <si>
    <t>. Câbles 5G2.5</t>
  </si>
  <si>
    <t>. Câbles 5G4</t>
  </si>
  <si>
    <t>. Câbles 5G6</t>
  </si>
  <si>
    <t>.Gaine ict</t>
  </si>
  <si>
    <t>.Tube irl</t>
  </si>
  <si>
    <t>.Boite de dérivation</t>
  </si>
  <si>
    <t>.Saignées + rebouchage</t>
  </si>
  <si>
    <t>Distribution au plafond prècâblée 
Bureau et circulation</t>
  </si>
  <si>
    <t>D Secondaire F et Ecl</t>
  </si>
  <si>
    <t xml:space="preserve">. Chemins de câbles de type cablofil (100x50) </t>
  </si>
  <si>
    <t xml:space="preserve">. Chemins de câbles de type cablofil (150x50) </t>
  </si>
  <si>
    <t>. Chemins de câbles de type cablofil (200x50)</t>
  </si>
  <si>
    <t>. Chemins de câbles de type cablofil (300x50)</t>
  </si>
  <si>
    <t>. Chemins de câbles de type cablofil (500x50)</t>
  </si>
  <si>
    <t>Fourniture, pose et raccordement de goulotte deux compartiments ALU de type cablofil en Zinc comprenant les fixation, la mise à la terre et toutes sujétions de mise en œuvre (R8) :</t>
  </si>
  <si>
    <t>. Goulotte deux compartiments CFO-CFA</t>
  </si>
  <si>
    <t>Chemi,ement P et Sec</t>
  </si>
  <si>
    <t>Chemi ter</t>
  </si>
  <si>
    <t>Fourniture, installation et raccordement des prises de courant y compris câbles :</t>
  </si>
  <si>
    <t>. PC 16A encastré IP 55 et gamme antibacterien (zone cuisine)</t>
  </si>
  <si>
    <t>.PCN 16A encastré</t>
  </si>
  <si>
    <t>.PCO 16A encastré</t>
  </si>
  <si>
    <t>Distribution Force bureautique, Fourniture, installation et raccordement de :</t>
  </si>
  <si>
    <t>Fourniture, installation et raccordement d'un Onduleur modulaire de 160 kVA (fonctionnement en N+A) et comprenant un by-pass statique, by-pass externe  et module batteries intégré pour autonomie de 60 min à 120 kVA, y compris chaise et structure porteuse</t>
  </si>
  <si>
    <t>. Batterie en armoire 60min d'autonomie à 120 kVA</t>
  </si>
  <si>
    <t>PM</t>
  </si>
  <si>
    <t>. By-pass statique</t>
  </si>
  <si>
    <t>. By-pass externe</t>
  </si>
  <si>
    <t>. Chaise ou structure porteuse pour armoires Onduleurs/Armoires Batteries/By-pass</t>
  </si>
  <si>
    <t>. Chargeur 48VCC + batteries 30 min</t>
  </si>
  <si>
    <t>Oduleur</t>
  </si>
  <si>
    <t>. TGHQ DSI</t>
  </si>
  <si>
    <t>. TDHQ Salle Serveur</t>
  </si>
  <si>
    <t>. TDHQ LTE</t>
  </si>
  <si>
    <t>. TDHQ radio et poste de montage</t>
  </si>
  <si>
    <t>. TDHQ  poste de montage</t>
  </si>
  <si>
    <t>. TDHQ PCS/Sureté</t>
  </si>
  <si>
    <t>TD HQ</t>
  </si>
  <si>
    <t>TDHQ de salle Serveur</t>
  </si>
  <si>
    <t>TD de Salle Serveur</t>
  </si>
  <si>
    <t>Alimentation TDHQ</t>
  </si>
  <si>
    <t>Distribution HQ</t>
  </si>
  <si>
    <t>TD DSI (x8)</t>
  </si>
  <si>
    <t>. Alimentation Equipements CVC en sous-sol</t>
  </si>
  <si>
    <t xml:space="preserve">Fourniture, installation et raccordement des liaisons BT et bandeaux de prise pour alimentation des baies serveurs </t>
  </si>
  <si>
    <t>Alimentation Baie de serveurs</t>
  </si>
  <si>
    <t>Nvelle installation terre</t>
  </si>
  <si>
    <t>Refection légère réseau terre</t>
  </si>
  <si>
    <t>Nouvelle Protection Foudre</t>
  </si>
  <si>
    <t>Protection Foudre</t>
  </si>
  <si>
    <t>Prestations de protection foudre des câbles antennes extérieures et Tableau Principal y compris étude foudre associée</t>
  </si>
  <si>
    <t xml:space="preserve">Fourniture et mise en oeuvre d'un réseau GE mobile </t>
  </si>
  <si>
    <t>GE Mobil</t>
  </si>
  <si>
    <t>GE Fix</t>
  </si>
  <si>
    <t>PDU (unité de distribution d'énergie)</t>
  </si>
  <si>
    <t>PDU</t>
  </si>
  <si>
    <t>PDU compris cablage suivant demande MOE</t>
  </si>
  <si>
    <t>Fourniture, installation et raccordement des B.A.E.S.  :</t>
  </si>
  <si>
    <t>. BAES sailli en étages</t>
  </si>
  <si>
    <t>. BAES Etanche IP 65 - parking et locaux sous sol</t>
  </si>
  <si>
    <t>. Bloc Ambiance en étage</t>
  </si>
  <si>
    <t>Eclairage de Securité</t>
  </si>
  <si>
    <t>Fourniture, installation et raccordement des luminaires y compris prestations de câblages et connecteur rapide :</t>
  </si>
  <si>
    <t>. Luminaires Pallier Ascenseur - type tubulaire 700mm</t>
  </si>
  <si>
    <t>. Luminaires Escaliers - type tubulaire 700mm</t>
  </si>
  <si>
    <t>. Luminaires Extérieur encastré - 1m</t>
  </si>
  <si>
    <t>Ecl Bureaux</t>
  </si>
  <si>
    <t>Circulations / Paliers</t>
  </si>
  <si>
    <t xml:space="preserve">Eclairage circulation </t>
  </si>
  <si>
    <t>Sanitaires et Locaux Divers</t>
  </si>
  <si>
    <t>Cuisine</t>
  </si>
  <si>
    <t>Exterieurs</t>
  </si>
  <si>
    <t>Parking</t>
  </si>
  <si>
    <t>Sanitaires et Locaux divers</t>
  </si>
  <si>
    <t>Commandes</t>
  </si>
  <si>
    <t>Fourniture, installation et raccordement des commandes d'éclairage :</t>
  </si>
  <si>
    <t>. Détecteur 360° - bureaux</t>
  </si>
  <si>
    <t>. Détecteur 360° - sanitaires</t>
  </si>
  <si>
    <t>Fourniture, pose, repérage et raccordement des câbles unipolaires U1000 AR2V ou câbles U1000 RO2V depuis local TGBT:</t>
  </si>
  <si>
    <t>. Alimentation PAC Géothermie (50 kW et non 110 kW)</t>
  </si>
  <si>
    <t>. Alimentation CTA Bureaux (x2 et non x3)</t>
  </si>
  <si>
    <t>supprimé</t>
  </si>
  <si>
    <t>. Alimentation Onduleur depuis TD GE</t>
  </si>
  <si>
    <t>Cis</t>
  </si>
  <si>
    <t>. Autres alimentations</t>
  </si>
  <si>
    <t>TD Reserve SS1</t>
  </si>
  <si>
    <t>TD Montage</t>
  </si>
  <si>
    <t>poste GTB</t>
  </si>
  <si>
    <t>poste SSI</t>
  </si>
  <si>
    <t>VMC PCS</t>
  </si>
  <si>
    <t>GF Clim</t>
  </si>
  <si>
    <t>GF Clim secours</t>
  </si>
  <si>
    <t>Fourniture, pose, repérage et raccordement des liaisons BT en câble CR1:</t>
  </si>
  <si>
    <t>. Alimentation DSF</t>
  </si>
  <si>
    <t>. Alimentation DSF hall restaurant</t>
  </si>
  <si>
    <t>DUMEZ</t>
  </si>
  <si>
    <t>Distri P</t>
  </si>
  <si>
    <t>. Câbles 2*1.5</t>
  </si>
  <si>
    <t>. Câbles 3G6</t>
  </si>
  <si>
    <t>. Câbles 4G2.5</t>
  </si>
  <si>
    <t>. Câbles 4G4</t>
  </si>
  <si>
    <t>. Câbles 4G6</t>
  </si>
  <si>
    <t>. Câbles 4G10</t>
  </si>
  <si>
    <t>. Câbles 4G16</t>
  </si>
  <si>
    <t>. Câbles 4G25</t>
  </si>
  <si>
    <t>. Câbles 4G35</t>
  </si>
  <si>
    <t>. Câbles 4G50</t>
  </si>
  <si>
    <t>. Câbles 5G10</t>
  </si>
  <si>
    <t>. Câbles 5G16</t>
  </si>
  <si>
    <t>. Câbles 5G25</t>
  </si>
  <si>
    <t>. Câbles 5G35</t>
  </si>
  <si>
    <t>. Gaines ICT 20</t>
  </si>
  <si>
    <t>. Tubes IRL 20</t>
  </si>
  <si>
    <t>. Fourreaux diam 32</t>
  </si>
  <si>
    <t>. Fourreaux diam 50</t>
  </si>
  <si>
    <t>. Boîte de connexion "Force" poutres Wieland</t>
  </si>
  <si>
    <t>. Boîte de connexion "Eclairage" poutres Wieland</t>
  </si>
  <si>
    <t>. Bretelle - Boîte de connexion "Force" poutres et poutre</t>
  </si>
  <si>
    <t>. Bretelle -Boîte de connexion "Eclairage" poutres et poutre</t>
  </si>
  <si>
    <t>. Bretelle - entre Boîtes de connexion "Force" poutres</t>
  </si>
  <si>
    <t>. Bretelle - entre Boîte de connexion "Eclairage" poutres</t>
  </si>
  <si>
    <t>. Boîtes de dérivation 80*80 Plexo</t>
  </si>
  <si>
    <t>. Boîtes de dérivation 80*80 Plexo 960°C</t>
  </si>
  <si>
    <t>. Câble bus</t>
  </si>
  <si>
    <t>. Câble multicapteur</t>
  </si>
  <si>
    <t>. Câble DALI luminaire</t>
  </si>
  <si>
    <t>. Câble Bornier vers DALI</t>
  </si>
  <si>
    <t>Distri Sec</t>
  </si>
  <si>
    <t>. Capotage pour cheminement extérieure (100x50) - en terrasse</t>
  </si>
  <si>
    <t>. Dalle de fixation de chemin de câble - en terrasse</t>
  </si>
  <si>
    <t>Chem</t>
  </si>
  <si>
    <t>. PC 16A encastré ménage  LEGRAND CELIANE</t>
  </si>
  <si>
    <t>. PC 16A encastré IP 55 et gamme antibacterien (zone cuisine) Mono</t>
  </si>
  <si>
    <t>affichage +1 Rrj</t>
  </si>
  <si>
    <t>PC sol N</t>
  </si>
  <si>
    <t>PC sol O</t>
  </si>
  <si>
    <t>Convct</t>
  </si>
  <si>
    <t>VC</t>
  </si>
  <si>
    <t>SM</t>
  </si>
  <si>
    <t>BECS</t>
  </si>
  <si>
    <t>Ecran + video</t>
  </si>
  <si>
    <t>. Nourrices 2 PCN y compris cordons souples 7m et connectiques rapides</t>
  </si>
  <si>
    <t>Alimentation terminale</t>
  </si>
  <si>
    <t>Cheminament de cable CFO uniquement Principal et Sec</t>
  </si>
  <si>
    <t>TOUT</t>
  </si>
  <si>
    <t>Distribution tout  (hors cheminement de câbles)</t>
  </si>
  <si>
    <t>BT47</t>
  </si>
  <si>
    <t>ERP</t>
  </si>
  <si>
    <t>n</t>
  </si>
  <si>
    <t>ERT</t>
  </si>
  <si>
    <t>W</t>
  </si>
  <si>
    <t>Appartements haut standing</t>
  </si>
  <si>
    <t>Restaurant</t>
  </si>
  <si>
    <t>Categorie</t>
  </si>
  <si>
    <t>N</t>
  </si>
  <si>
    <t>X</t>
  </si>
  <si>
    <t>Classification2</t>
  </si>
  <si>
    <t>Type2</t>
  </si>
  <si>
    <t>Type</t>
  </si>
  <si>
    <t>Categorie2</t>
  </si>
  <si>
    <t>DateBat</t>
  </si>
  <si>
    <t>Classification</t>
  </si>
  <si>
    <t>Entreprise</t>
  </si>
  <si>
    <t>Tout Compris</t>
  </si>
  <si>
    <t>Cheminement de cable (compris gaines, goulottes,…)  pour distribution principale</t>
  </si>
  <si>
    <t>Cheminement de cable (compris gaines, goulottes,…)  pour distribution secondaire force</t>
  </si>
  <si>
    <t>Cheminement de cable (compris gaines, goulottes,…)  pour distribution  secondaire eclairage</t>
  </si>
  <si>
    <t>Cheminement de cable (compris gaines, goulottes,…)  pour distribution  appareillage</t>
  </si>
  <si>
    <t>Petit appareillage (Prises, petits équipements,…)</t>
  </si>
  <si>
    <t>Postes</t>
  </si>
  <si>
    <t>Distribution haute qualité</t>
  </si>
  <si>
    <t>unite</t>
  </si>
  <si>
    <t>qt</t>
  </si>
  <si>
    <t>pu</t>
  </si>
  <si>
    <t>Cheminament de cable CFO secondaires</t>
  </si>
  <si>
    <t>78 Republique</t>
  </si>
  <si>
    <t>STYLIQUE</t>
  </si>
  <si>
    <t>Petit TGBT / Gros TD</t>
  </si>
  <si>
    <t>TGBT ESPACE PRIVE</t>
  </si>
  <si>
    <t>TGBT ESPACE COMMUN</t>
  </si>
  <si>
    <t>Tableau divisionnaire ERP R+1</t>
  </si>
  <si>
    <t>Coffret ERP plateau vide bât B RDC</t>
  </si>
  <si>
    <t>Tableau divisionnaire RDC ERP</t>
  </si>
  <si>
    <t>Tableau divisionnaire R+2 à R+7</t>
  </si>
  <si>
    <t>Gaine ICTA</t>
  </si>
  <si>
    <t>-Ø 32</t>
  </si>
  <si>
    <t>-Ø 40</t>
  </si>
  <si>
    <t>Rainurage</t>
  </si>
  <si>
    <t>Tube IRL</t>
  </si>
  <si>
    <t>Goulotte de distribution</t>
  </si>
  <si>
    <t>- Goulotte PVC 3 compartiments</t>
  </si>
  <si>
    <t>- Goulotte PVC 1 compartiments</t>
  </si>
  <si>
    <t>Appareillage encastré</t>
  </si>
  <si>
    <t xml:space="preserve">-  Bouton poussoir poussoir </t>
  </si>
  <si>
    <t xml:space="preserve"> - Interrupteur montée/descente stores/volet roulant </t>
  </si>
  <si>
    <t xml:space="preserve"> - Détecteur de présence encastré</t>
  </si>
  <si>
    <t>20</t>
  </si>
  <si>
    <t xml:space="preserve"> - Détecteur de présence saillie</t>
  </si>
  <si>
    <t>-  Multi capteur (détecteur de présence et de luminosité, IR)</t>
  </si>
  <si>
    <t>255</t>
  </si>
  <si>
    <t>-  prise de courant 2P+T 16 A recharge vélo RDC</t>
  </si>
  <si>
    <t>-  Poste de travail type 1</t>
  </si>
  <si>
    <t>-  Poste de travail type 2</t>
  </si>
  <si>
    <t>-  Poste de travail type 3</t>
  </si>
  <si>
    <t>-  sortie de câble alimentation PC Terrasse</t>
  </si>
  <si>
    <t>-  Prise de courant 16A encastré au sol</t>
  </si>
  <si>
    <t>Appareillage étanche saillie</t>
  </si>
  <si>
    <t xml:space="preserve"> - Détecteur de présence IR 360°  </t>
  </si>
  <si>
    <t>Cheminement cablage Distri principale</t>
  </si>
  <si>
    <t>Cheminement cablage Distri secondaire force</t>
  </si>
  <si>
    <t>Cheminement cablage Distri secondaire eclairage</t>
  </si>
  <si>
    <t>Cheminement cablage Distri appareillage</t>
  </si>
  <si>
    <t>Petit appareillage</t>
  </si>
  <si>
    <t xml:space="preserve"> - Câble CR1 3G2,5 mm²</t>
  </si>
  <si>
    <t>-  Alimentation TD R+7</t>
  </si>
  <si>
    <t>80</t>
  </si>
  <si>
    <t>-  Alimentation TD R+6</t>
  </si>
  <si>
    <t>-  Alimentation TD R+5</t>
  </si>
  <si>
    <t>-  Alimentation TD R+4</t>
  </si>
  <si>
    <t>-  Alimentation TD R+3</t>
  </si>
  <si>
    <t>-  Alimentation TD R+2</t>
  </si>
  <si>
    <t>-  Alimentation TD R+1</t>
  </si>
  <si>
    <t>-  Alimentation TD RDC A</t>
  </si>
  <si>
    <t>-  Alimentation TD RDC B</t>
  </si>
  <si>
    <t>-  Alimentation TD IRVE</t>
  </si>
  <si>
    <t>-  Alimentation VMC 1 &amp; 2</t>
  </si>
  <si>
    <t>-  Alimentation CTA 1</t>
  </si>
  <si>
    <t>-  Alimentation CTA 2</t>
  </si>
  <si>
    <t>-  Alimentation Ascenseur 1 &amp; 2</t>
  </si>
  <si>
    <t>-  Alimentation Groupe froid 1 &amp; 2</t>
  </si>
  <si>
    <t>-  Alimentation Rideau d'air Chaud RDC</t>
  </si>
  <si>
    <t>-  Alimentation porte automatique</t>
  </si>
  <si>
    <t>-  Alimentation Tableau électrique LT CVC SS1</t>
  </si>
  <si>
    <t>- Alimentation pompe de relevage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</si>
</sst>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[$€-40C];[Red]\-#,##0.00\ [$€-40C]"/>
    <numFmt numFmtId="165" formatCode="dd/mm/yy"/>
    <numFmt numFmtId="166" formatCode="0.00_)"/>
    <numFmt numFmtId="167" formatCode="#,##0.00\ &quot;€&quot;"/>
    <numFmt numFmtId="168" formatCode="_-* #,##0.00\ _€_-;\-* #,##0.00\ _€_-;_-* &quot;-&quot;??\ _€_-;_-@_-"/>
    <numFmt numFmtId="169" formatCode="_-* #,##0.00\ [$€-40C]_-;\-* #,##0.00\ [$€-40C]_-;_-* &quot;-&quot;??\ [$€-40C]_-;_-@_-"/>
    <numFmt numFmtId="170" formatCode="_-* #,##0.00\ [$€]_-;\-* #,##0.00\ [$€]_-;_-* \-??\ [$€]_-;_-@_-"/>
    <numFmt numFmtId="171" formatCode="#,##0.00\ [$€-1]"/>
    <numFmt numFmtId="172" formatCode="_-* #,##0.00\ _F_-;\-* #,##0.00\ _F_-;_-* &quot;-&quot;??\ _F_-;_-@_-"/>
    <numFmt numFmtId="173" formatCode="yyyy\-mm\-dd;@"/>
    <numFmt numFmtId="174" formatCode="_-* #,##0_-;\-* #,##0_-;_-* &quot;-&quot;??_-;_-@_-"/>
    <numFmt numFmtId="175" formatCode="General;\-General;;@"/>
  </numFmts>
  <fonts count="47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u/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2"/>
      <name val="Helv"/>
    </font>
    <font>
      <sz val="10"/>
      <name val="Tahoma"/>
      <family val="2"/>
    </font>
    <font>
      <u/>
      <sz val="9"/>
      <name val="Tahoma"/>
      <family val="2"/>
    </font>
    <font>
      <sz val="9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404040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9"/>
      <color rgb="FF00B0F0"/>
      <name val="Arial"/>
      <family val="2"/>
    </font>
    <font>
      <sz val="10"/>
      <color rgb="FF00B0F0"/>
      <name val="Arial"/>
      <family val="2"/>
    </font>
    <font>
      <sz val="8"/>
      <color rgb="FF00B0F0"/>
      <name val="Arial"/>
      <family val="2"/>
    </font>
    <font>
      <b/>
      <sz val="9"/>
      <name val="Arial"/>
      <family val="2"/>
    </font>
    <font>
      <b/>
      <u/>
      <sz val="8"/>
      <color rgb="FF404040"/>
      <name val="Arial"/>
      <family val="2"/>
    </font>
    <font>
      <sz val="9"/>
      <color rgb="FF404040"/>
      <name val="Arial"/>
      <family val="2"/>
    </font>
    <font>
      <sz val="10"/>
      <name val="Mangal"/>
      <family val="2"/>
    </font>
    <font>
      <sz val="10"/>
      <color theme="0"/>
      <name val="Arial"/>
      <family val="2"/>
    </font>
    <font>
      <sz val="11"/>
      <name val="Tahoma"/>
      <family val="2"/>
    </font>
    <font>
      <b/>
      <u/>
      <sz val="9"/>
      <name val="Tahoma"/>
      <family val="2"/>
    </font>
    <font>
      <b/>
      <i/>
      <sz val="9"/>
      <name val="Tahoma"/>
      <family val="2"/>
    </font>
    <font>
      <sz val="10"/>
      <color indexed="12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sz val="10"/>
      <color rgb="FFC00000"/>
      <name val="Times New Roman"/>
      <family val="1"/>
    </font>
    <font>
      <i/>
      <sz val="10"/>
      <name val="Arial"/>
      <family val="2"/>
    </font>
    <font>
      <sz val="10"/>
      <color theme="1"/>
      <name val="Arial"/>
      <family val="2"/>
    </font>
    <font>
      <u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9" tint="0.39994506668294322"/>
      </left>
      <right style="thin">
        <color theme="9" tint="0.39994506668294322"/>
      </right>
      <top/>
      <bottom/>
      <diagonal/>
    </border>
    <border>
      <left style="thin">
        <color theme="9" tint="0.39994506668294322"/>
      </left>
      <right style="thin">
        <color theme="9" tint="-0.24994659260841701"/>
      </right>
      <top/>
      <bottom/>
      <diagonal/>
    </border>
    <border>
      <left/>
      <right style="thin">
        <color theme="9" tint="0.3999450666829432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C0C0C0"/>
      </left>
      <right/>
      <top/>
      <bottom/>
      <diagonal/>
    </border>
  </borders>
  <cellStyleXfs count="31">
    <xf numFmtId="0" fontId="0" fillId="0" borderId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3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9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2" fillId="0" borderId="0" applyFill="0" applyBorder="0" applyAlignment="0" applyProtection="0"/>
    <xf numFmtId="0" fontId="10" fillId="8" borderId="0" applyNumberFormat="0" applyBorder="0" applyAlignment="0" applyProtection="0"/>
    <xf numFmtId="166" fontId="16" fillId="0" borderId="0"/>
    <xf numFmtId="0" fontId="6" fillId="8" borderId="1" applyNumberFormat="0" applyAlignment="0" applyProtection="0"/>
    <xf numFmtId="0" fontId="15" fillId="0" borderId="0" applyNumberFormat="0" applyFont="0" applyFill="0" applyBorder="0" applyAlignment="0" applyProtection="0"/>
    <xf numFmtId="0" fontId="15" fillId="0" borderId="0" applyNumberFormat="0" applyFon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/>
    <xf numFmtId="0" fontId="15" fillId="0" borderId="0"/>
    <xf numFmtId="168" fontId="15" fillId="0" borderId="0" applyFont="0" applyFill="0" applyBorder="0" applyAlignment="0" applyProtection="0"/>
    <xf numFmtId="0" fontId="28" fillId="0" borderId="0">
      <alignment vertical="top"/>
    </xf>
    <xf numFmtId="0" fontId="15" fillId="0" borderId="0"/>
    <xf numFmtId="170" fontId="35" fillId="0" borderId="0" applyFill="0" applyBorder="0" applyAlignment="0" applyProtection="0"/>
    <xf numFmtId="0" fontId="2" fillId="0" borderId="0"/>
    <xf numFmtId="0" fontId="41" fillId="0" borderId="0"/>
    <xf numFmtId="172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3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6" fontId="17" fillId="0" borderId="2" xfId="15" applyFont="1" applyBorder="1" applyAlignment="1">
      <alignment horizontal="left" wrapText="1"/>
    </xf>
    <xf numFmtId="4" fontId="17" fillId="0" borderId="3" xfId="15" applyNumberFormat="1" applyFont="1" applyBorder="1" applyAlignment="1">
      <alignment horizontal="right"/>
    </xf>
    <xf numFmtId="44" fontId="2" fillId="0" borderId="0" xfId="13"/>
    <xf numFmtId="166" fontId="17" fillId="9" borderId="2" xfId="15" applyFont="1" applyFill="1" applyBorder="1" applyAlignment="1">
      <alignment horizontal="left" wrapText="1"/>
    </xf>
    <xf numFmtId="166" fontId="17" fillId="0" borderId="4" xfId="15" applyFont="1" applyBorder="1" applyAlignment="1">
      <alignment horizontal="left" wrapText="1"/>
    </xf>
    <xf numFmtId="166" fontId="17" fillId="0" borderId="2" xfId="15" applyFont="1" applyBorder="1" applyAlignment="1">
      <alignment horizontal="center"/>
    </xf>
    <xf numFmtId="4" fontId="17" fillId="0" borderId="2" xfId="15" applyNumberFormat="1" applyFont="1" applyBorder="1" applyAlignment="1">
      <alignment horizontal="right"/>
    </xf>
    <xf numFmtId="0" fontId="22" fillId="0" borderId="0" xfId="0" applyFont="1" applyAlignment="1">
      <alignment horizontal="left" vertical="center" wrapText="1"/>
    </xf>
    <xf numFmtId="0" fontId="23" fillId="0" borderId="5" xfId="20" applyFont="1" applyBorder="1" applyAlignment="1">
      <alignment horizontal="center" vertical="center" wrapText="1"/>
    </xf>
    <xf numFmtId="2" fontId="23" fillId="0" borderId="5" xfId="20" applyNumberFormat="1" applyFont="1" applyBorder="1" applyAlignment="1">
      <alignment horizontal="right" vertical="center" wrapText="1"/>
    </xf>
    <xf numFmtId="167" fontId="23" fillId="0" borderId="5" xfId="2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0" fontId="23" fillId="0" borderId="6" xfId="20" applyFont="1" applyBorder="1" applyAlignment="1">
      <alignment horizontal="center" vertical="center" wrapText="1"/>
    </xf>
    <xf numFmtId="0" fontId="23" fillId="0" borderId="0" xfId="21" applyFont="1" applyAlignment="1">
      <alignment horizontal="justify"/>
    </xf>
    <xf numFmtId="39" fontId="23" fillId="0" borderId="5" xfId="21" applyNumberFormat="1" applyFont="1" applyBorder="1" applyAlignment="1">
      <alignment horizontal="center"/>
    </xf>
    <xf numFmtId="44" fontId="2" fillId="0" borderId="5" xfId="13" applyBorder="1" applyAlignment="1">
      <alignment horizontal="center"/>
    </xf>
    <xf numFmtId="44" fontId="2" fillId="0" borderId="6" xfId="13" applyBorder="1" applyAlignment="1">
      <alignment horizontal="center" vertical="center" wrapText="1"/>
    </xf>
    <xf numFmtId="0" fontId="24" fillId="0" borderId="7" xfId="0" applyFont="1" applyBorder="1" applyAlignment="1">
      <alignment horizontal="left" vertical="center" indent="3"/>
    </xf>
    <xf numFmtId="0" fontId="25" fillId="0" borderId="7" xfId="0" applyFont="1" applyBorder="1" applyAlignment="1">
      <alignment horizontal="left" vertical="center" indent="3"/>
    </xf>
    <xf numFmtId="4" fontId="26" fillId="10" borderId="8" xfId="0" applyNumberFormat="1" applyFont="1" applyFill="1" applyBorder="1" applyAlignment="1">
      <alignment horizontal="right" vertical="center"/>
    </xf>
    <xf numFmtId="0" fontId="24" fillId="0" borderId="7" xfId="0" applyFont="1" applyBorder="1" applyAlignment="1">
      <alignment horizontal="left" vertical="center" wrapText="1" indent="3"/>
    </xf>
    <xf numFmtId="0" fontId="24" fillId="0" borderId="7" xfId="0" applyFont="1" applyBorder="1" applyAlignment="1">
      <alignment vertical="center"/>
    </xf>
    <xf numFmtId="2" fontId="26" fillId="0" borderId="9" xfId="0" applyNumberFormat="1" applyFont="1" applyBorder="1" applyAlignment="1">
      <alignment horizontal="right" vertical="center"/>
    </xf>
    <xf numFmtId="2" fontId="23" fillId="0" borderId="10" xfId="0" applyNumberFormat="1" applyFont="1" applyBorder="1" applyAlignment="1">
      <alignment horizontal="right" vertical="center"/>
    </xf>
    <xf numFmtId="2" fontId="23" fillId="0" borderId="11" xfId="0" applyNumberFormat="1" applyFont="1" applyBorder="1" applyAlignment="1">
      <alignment horizontal="right" vertical="center"/>
    </xf>
    <xf numFmtId="0" fontId="25" fillId="0" borderId="7" xfId="0" applyFont="1" applyBorder="1" applyAlignment="1">
      <alignment horizontal="left" vertical="center" wrapText="1" indent="3"/>
    </xf>
    <xf numFmtId="0" fontId="0" fillId="11" borderId="0" xfId="0" applyFill="1"/>
    <xf numFmtId="44" fontId="2" fillId="11" borderId="0" xfId="13" applyFill="1"/>
    <xf numFmtId="168" fontId="27" fillId="12" borderId="12" xfId="22" applyFont="1" applyFill="1" applyBorder="1" applyAlignment="1">
      <alignment vertical="center"/>
    </xf>
    <xf numFmtId="0" fontId="24" fillId="13" borderId="13" xfId="23" quotePrefix="1" applyFont="1" applyFill="1" applyBorder="1" applyAlignment="1">
      <alignment horizontal="left" vertical="center" wrapText="1"/>
    </xf>
    <xf numFmtId="0" fontId="24" fillId="13" borderId="13" xfId="23" applyFont="1" applyFill="1" applyBorder="1" applyAlignment="1">
      <alignment horizontal="center" vertical="center" wrapText="1"/>
    </xf>
    <xf numFmtId="1" fontId="15" fillId="0" borderId="14" xfId="24" applyNumberFormat="1" applyBorder="1" applyAlignment="1">
      <alignment horizontal="center" vertical="center"/>
    </xf>
    <xf numFmtId="167" fontId="23" fillId="0" borderId="15" xfId="24" applyNumberFormat="1" applyFont="1" applyBorder="1" applyAlignment="1">
      <alignment horizontal="right" vertical="center"/>
    </xf>
    <xf numFmtId="167" fontId="15" fillId="0" borderId="16" xfId="24" applyNumberFormat="1" applyBorder="1" applyAlignment="1">
      <alignment horizontal="right" vertical="center"/>
    </xf>
    <xf numFmtId="1" fontId="15" fillId="0" borderId="17" xfId="24" applyNumberFormat="1" applyBorder="1" applyAlignment="1">
      <alignment horizontal="center" vertical="center"/>
    </xf>
    <xf numFmtId="167" fontId="23" fillId="0" borderId="18" xfId="24" applyNumberFormat="1" applyFont="1" applyBorder="1" applyAlignment="1">
      <alignment horizontal="right" vertical="center"/>
    </xf>
    <xf numFmtId="167" fontId="15" fillId="0" borderId="19" xfId="24" applyNumberFormat="1" applyBorder="1" applyAlignment="1">
      <alignment horizontal="right" vertical="center"/>
    </xf>
    <xf numFmtId="0" fontId="24" fillId="13" borderId="20" xfId="23" applyFont="1" applyFill="1" applyBorder="1" applyAlignment="1">
      <alignment horizontal="center" vertical="center" wrapText="1"/>
    </xf>
    <xf numFmtId="1" fontId="15" fillId="0" borderId="13" xfId="24" applyNumberFormat="1" applyBorder="1" applyAlignment="1">
      <alignment horizontal="center" vertical="center"/>
    </xf>
    <xf numFmtId="167" fontId="23" fillId="0" borderId="21" xfId="24" applyNumberFormat="1" applyFont="1" applyBorder="1" applyAlignment="1">
      <alignment horizontal="right" vertical="center"/>
    </xf>
    <xf numFmtId="0" fontId="24" fillId="13" borderId="13" xfId="23" applyFont="1" applyFill="1" applyBorder="1" applyAlignment="1">
      <alignment horizontal="left" vertical="center" wrapText="1"/>
    </xf>
    <xf numFmtId="0" fontId="29" fillId="13" borderId="13" xfId="23" quotePrefix="1" applyFont="1" applyFill="1" applyBorder="1" applyAlignment="1">
      <alignment horizontal="left" vertical="center" wrapText="1"/>
    </xf>
    <xf numFmtId="0" fontId="29" fillId="13" borderId="20" xfId="23" applyFont="1" applyFill="1" applyBorder="1" applyAlignment="1">
      <alignment horizontal="center" vertical="center" wrapText="1"/>
    </xf>
    <xf numFmtId="1" fontId="30" fillId="0" borderId="13" xfId="24" applyNumberFormat="1" applyFont="1" applyBorder="1" applyAlignment="1">
      <alignment horizontal="center" vertical="center"/>
    </xf>
    <xf numFmtId="167" fontId="31" fillId="0" borderId="21" xfId="24" applyNumberFormat="1" applyFont="1" applyBorder="1" applyAlignment="1">
      <alignment horizontal="right" vertical="center"/>
    </xf>
    <xf numFmtId="167" fontId="30" fillId="0" borderId="19" xfId="24" applyNumberFormat="1" applyFont="1" applyBorder="1" applyAlignment="1">
      <alignment horizontal="right" vertical="center"/>
    </xf>
    <xf numFmtId="0" fontId="32" fillId="13" borderId="13" xfId="23" applyFont="1" applyFill="1" applyBorder="1" applyAlignment="1">
      <alignment horizontal="left" vertical="center" wrapText="1"/>
    </xf>
    <xf numFmtId="1" fontId="24" fillId="13" borderId="20" xfId="23" applyNumberFormat="1" applyFont="1" applyFill="1" applyBorder="1" applyAlignment="1" applyProtection="1">
      <alignment horizontal="center" vertical="center" wrapText="1"/>
      <protection locked="0"/>
    </xf>
    <xf numFmtId="169" fontId="24" fillId="13" borderId="20" xfId="23" applyNumberFormat="1" applyFont="1" applyFill="1" applyBorder="1" applyAlignment="1" applyProtection="1">
      <alignment horizontal="center" vertical="center" wrapText="1"/>
      <protection locked="0"/>
    </xf>
    <xf numFmtId="169" fontId="24" fillId="13" borderId="22" xfId="23" applyNumberFormat="1" applyFont="1" applyFill="1" applyBorder="1" applyAlignment="1" applyProtection="1">
      <alignment horizontal="center" vertical="center" wrapText="1"/>
      <protection locked="0"/>
    </xf>
    <xf numFmtId="1" fontId="24" fillId="13" borderId="13" xfId="23" applyNumberFormat="1" applyFont="1" applyFill="1" applyBorder="1" applyAlignment="1" applyProtection="1">
      <alignment horizontal="center" vertical="center" wrapText="1"/>
      <protection locked="0"/>
    </xf>
    <xf numFmtId="169" fontId="24" fillId="13" borderId="13" xfId="23" applyNumberFormat="1" applyFont="1" applyFill="1" applyBorder="1" applyAlignment="1" applyProtection="1">
      <alignment horizontal="center" vertical="center" wrapText="1"/>
      <protection locked="0"/>
    </xf>
    <xf numFmtId="169" fontId="24" fillId="13" borderId="19" xfId="23" applyNumberFormat="1" applyFont="1" applyFill="1" applyBorder="1" applyAlignment="1" applyProtection="1">
      <alignment horizontal="center" vertical="center" wrapText="1"/>
      <protection locked="0"/>
    </xf>
    <xf numFmtId="0" fontId="33" fillId="0" borderId="0" xfId="0" applyFont="1" applyAlignment="1">
      <alignment horizontal="left" vertical="center"/>
    </xf>
    <xf numFmtId="39" fontId="23" fillId="0" borderId="5" xfId="21" applyNumberFormat="1" applyFont="1" applyBorder="1" applyAlignment="1">
      <alignment horizontal="center" vertical="center"/>
    </xf>
    <xf numFmtId="39" fontId="23" fillId="0" borderId="6" xfId="21" applyNumberFormat="1" applyFont="1" applyBorder="1" applyAlignment="1">
      <alignment horizontal="center" vertical="center"/>
    </xf>
    <xf numFmtId="39" fontId="23" fillId="0" borderId="0" xfId="21" applyNumberFormat="1" applyFont="1" applyAlignment="1">
      <alignment horizontal="center" vertical="center"/>
    </xf>
    <xf numFmtId="39" fontId="23" fillId="0" borderId="6" xfId="21" applyNumberFormat="1" applyFont="1" applyBorder="1" applyAlignment="1">
      <alignment horizontal="center"/>
    </xf>
    <xf numFmtId="0" fontId="26" fillId="0" borderId="0" xfId="21" applyFont="1" applyAlignment="1">
      <alignment horizontal="left"/>
    </xf>
    <xf numFmtId="0" fontId="26" fillId="0" borderId="0" xfId="21" applyFont="1" applyAlignment="1">
      <alignment horizontal="justify" vertical="top" wrapText="1"/>
    </xf>
    <xf numFmtId="0" fontId="26" fillId="0" borderId="0" xfId="21" applyFont="1" applyAlignment="1">
      <alignment horizontal="justify"/>
    </xf>
    <xf numFmtId="0" fontId="34" fillId="0" borderId="0" xfId="0" applyFont="1" applyAlignment="1">
      <alignment horizontal="left" vertical="center"/>
    </xf>
    <xf numFmtId="0" fontId="15" fillId="0" borderId="5" xfId="20" applyBorder="1" applyAlignment="1">
      <alignment horizontal="center" vertical="center" wrapText="1"/>
    </xf>
    <xf numFmtId="3" fontId="15" fillId="0" borderId="5" xfId="20" applyNumberFormat="1" applyBorder="1" applyAlignment="1">
      <alignment horizontal="center" vertical="center"/>
    </xf>
    <xf numFmtId="167" fontId="15" fillId="0" borderId="23" xfId="25" applyNumberFormat="1" applyFont="1" applyBorder="1" applyAlignment="1">
      <alignment horizontal="center" vertical="center"/>
    </xf>
    <xf numFmtId="169" fontId="15" fillId="0" borderId="5" xfId="13" applyNumberFormat="1" applyFont="1" applyBorder="1" applyAlignment="1">
      <alignment horizontal="center" vertical="center"/>
    </xf>
    <xf numFmtId="0" fontId="36" fillId="15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166" fontId="17" fillId="0" borderId="0" xfId="15" applyFont="1" applyAlignment="1">
      <alignment horizontal="center"/>
    </xf>
    <xf numFmtId="0" fontId="0" fillId="16" borderId="0" xfId="0" applyFill="1"/>
    <xf numFmtId="44" fontId="2" fillId="16" borderId="0" xfId="13" applyFill="1"/>
    <xf numFmtId="0" fontId="23" fillId="16" borderId="0" xfId="21" applyFont="1" applyFill="1" applyAlignment="1">
      <alignment horizontal="justify"/>
    </xf>
    <xf numFmtId="39" fontId="23" fillId="16" borderId="5" xfId="21" applyNumberFormat="1" applyFont="1" applyFill="1" applyBorder="1" applyAlignment="1">
      <alignment horizontal="center"/>
    </xf>
    <xf numFmtId="0" fontId="23" fillId="16" borderId="6" xfId="20" applyFont="1" applyFill="1" applyBorder="1" applyAlignment="1">
      <alignment horizontal="center" vertical="center" wrapText="1"/>
    </xf>
    <xf numFmtId="0" fontId="19" fillId="0" borderId="7" xfId="26" applyFont="1" applyBorder="1" applyAlignment="1">
      <alignment horizontal="left" vertical="center" wrapText="1"/>
    </xf>
    <xf numFmtId="0" fontId="19" fillId="13" borderId="24" xfId="26" applyFont="1" applyFill="1" applyBorder="1" applyAlignment="1">
      <alignment horizontal="center" vertical="center" wrapText="1"/>
    </xf>
    <xf numFmtId="171" fontId="19" fillId="13" borderId="24" xfId="26" applyNumberFormat="1" applyFont="1" applyFill="1" applyBorder="1" applyAlignment="1">
      <alignment vertical="center" wrapText="1"/>
    </xf>
    <xf numFmtId="171" fontId="37" fillId="13" borderId="25" xfId="26" applyNumberFormat="1" applyFont="1" applyFill="1" applyBorder="1" applyAlignment="1">
      <alignment vertical="center" wrapText="1"/>
    </xf>
    <xf numFmtId="0" fontId="19" fillId="0" borderId="7" xfId="26" applyFont="1" applyBorder="1" applyAlignment="1">
      <alignment horizontal="justify" vertical="center" wrapText="1"/>
    </xf>
    <xf numFmtId="0" fontId="19" fillId="0" borderId="24" xfId="26" applyFont="1" applyBorder="1" applyAlignment="1">
      <alignment horizontal="center" vertical="center" wrapText="1"/>
    </xf>
    <xf numFmtId="171" fontId="19" fillId="0" borderId="24" xfId="26" applyNumberFormat="1" applyFont="1" applyBorder="1" applyAlignment="1">
      <alignment vertical="center" wrapText="1"/>
    </xf>
    <xf numFmtId="171" fontId="37" fillId="0" borderId="25" xfId="26" applyNumberFormat="1" applyFont="1" applyBorder="1" applyAlignment="1">
      <alignment vertical="center" wrapText="1"/>
    </xf>
    <xf numFmtId="166" fontId="17" fillId="16" borderId="2" xfId="15" applyFont="1" applyFill="1" applyBorder="1" applyAlignment="1">
      <alignment horizontal="left" wrapText="1"/>
    </xf>
    <xf numFmtId="4" fontId="17" fillId="16" borderId="3" xfId="15" applyNumberFormat="1" applyFont="1" applyFill="1" applyBorder="1" applyAlignment="1">
      <alignment horizontal="right"/>
    </xf>
    <xf numFmtId="0" fontId="19" fillId="0" borderId="7" xfId="26" applyFont="1" applyBorder="1" applyAlignment="1">
      <alignment horizontal="left" vertical="center" wrapText="1" indent="1"/>
    </xf>
    <xf numFmtId="0" fontId="39" fillId="0" borderId="7" xfId="26" applyFont="1" applyBorder="1" applyAlignment="1">
      <alignment horizontal="left" vertical="center" wrapText="1"/>
    </xf>
    <xf numFmtId="171" fontId="19" fillId="13" borderId="24" xfId="26" applyNumberFormat="1" applyFont="1" applyFill="1" applyBorder="1" applyAlignment="1">
      <alignment horizontal="right" vertical="center" wrapText="1"/>
    </xf>
    <xf numFmtId="0" fontId="40" fillId="0" borderId="6" xfId="0" applyFont="1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center"/>
      <protection locked="0"/>
    </xf>
    <xf numFmtId="0" fontId="42" fillId="0" borderId="5" xfId="27" applyFont="1" applyBorder="1" applyAlignment="1">
      <alignment horizontal="center" vertical="center"/>
    </xf>
    <xf numFmtId="4" fontId="42" fillId="0" borderId="5" xfId="28" applyNumberFormat="1" applyFont="1" applyBorder="1" applyAlignment="1">
      <alignment horizontal="center" vertical="center"/>
    </xf>
    <xf numFmtId="4" fontId="42" fillId="0" borderId="5" xfId="28" applyNumberFormat="1" applyFont="1" applyBorder="1" applyAlignment="1">
      <alignment vertical="center"/>
    </xf>
    <xf numFmtId="0" fontId="42" fillId="0" borderId="0" xfId="27" applyFont="1" applyAlignment="1">
      <alignment vertical="center"/>
    </xf>
    <xf numFmtId="0" fontId="43" fillId="0" borderId="0" xfId="27" applyFont="1" applyAlignment="1">
      <alignment vertical="center"/>
    </xf>
    <xf numFmtId="4" fontId="43" fillId="0" borderId="5" xfId="28" applyNumberFormat="1" applyFont="1" applyBorder="1" applyAlignment="1">
      <alignment horizontal="center" vertical="center"/>
    </xf>
    <xf numFmtId="0" fontId="42" fillId="0" borderId="23" xfId="27" applyFont="1" applyBorder="1" applyAlignment="1">
      <alignment vertical="center" wrapText="1"/>
    </xf>
    <xf numFmtId="0" fontId="42" fillId="0" borderId="27" xfId="27" applyFont="1" applyBorder="1" applyAlignment="1">
      <alignment vertical="center"/>
    </xf>
    <xf numFmtId="0" fontId="42" fillId="0" borderId="28" xfId="27" applyFont="1" applyBorder="1" applyAlignment="1">
      <alignment vertical="center"/>
    </xf>
    <xf numFmtId="0" fontId="42" fillId="0" borderId="29" xfId="27" applyFont="1" applyBorder="1" applyAlignment="1">
      <alignment horizontal="center" vertical="center"/>
    </xf>
    <xf numFmtId="4" fontId="42" fillId="0" borderId="29" xfId="28" applyNumberFormat="1" applyFont="1" applyBorder="1" applyAlignment="1">
      <alignment horizontal="center" vertical="center"/>
    </xf>
    <xf numFmtId="4" fontId="42" fillId="0" borderId="29" xfId="28" applyNumberFormat="1" applyFont="1" applyBorder="1" applyAlignment="1">
      <alignment vertical="center"/>
    </xf>
    <xf numFmtId="0" fontId="42" fillId="0" borderId="31" xfId="27" applyFont="1" applyBorder="1" applyAlignment="1">
      <alignment horizontal="center" vertical="center"/>
    </xf>
    <xf numFmtId="4" fontId="42" fillId="0" borderId="31" xfId="28" applyNumberFormat="1" applyFont="1" applyBorder="1" applyAlignment="1">
      <alignment horizontal="center" vertical="center"/>
    </xf>
    <xf numFmtId="4" fontId="42" fillId="0" borderId="31" xfId="28" applyNumberFormat="1" applyFont="1" applyBorder="1" applyAlignment="1">
      <alignment vertical="center"/>
    </xf>
    <xf numFmtId="0" fontId="44" fillId="17" borderId="0" xfId="0" applyFont="1" applyFill="1"/>
    <xf numFmtId="44" fontId="44" fillId="17" borderId="0" xfId="13" applyFont="1" applyFill="1"/>
    <xf numFmtId="173" fontId="36" fillId="15" borderId="0" xfId="0" applyNumberFormat="1" applyFont="1" applyFill="1" applyAlignment="1">
      <alignment horizontal="center" vertical="center" wrapText="1"/>
    </xf>
    <xf numFmtId="173" fontId="0" fillId="0" borderId="0" xfId="0" applyNumberFormat="1"/>
    <xf numFmtId="1" fontId="0" fillId="0" borderId="0" xfId="0" applyNumberFormat="1"/>
    <xf numFmtId="174" fontId="0" fillId="0" borderId="0" xfId="29" applyNumberFormat="1" applyFont="1"/>
    <xf numFmtId="1" fontId="0" fillId="0" borderId="0" xfId="29" applyNumberFormat="1" applyFont="1" applyAlignment="1">
      <alignment wrapText="1"/>
    </xf>
    <xf numFmtId="44" fontId="2" fillId="0" borderId="3" xfId="13" applyBorder="1" applyAlignment="1">
      <alignment horizontal="right"/>
    </xf>
    <xf numFmtId="44" fontId="2" fillId="9" borderId="3" xfId="13" applyFill="1" applyBorder="1" applyAlignment="1">
      <alignment horizontal="right"/>
    </xf>
    <xf numFmtId="44" fontId="2" fillId="0" borderId="5" xfId="13" applyBorder="1" applyAlignment="1">
      <alignment horizontal="right" vertical="center" wrapText="1"/>
    </xf>
    <xf numFmtId="44" fontId="2" fillId="16" borderId="6" xfId="13" applyFill="1" applyBorder="1" applyAlignment="1">
      <alignment horizontal="center" vertical="center" wrapText="1"/>
    </xf>
    <xf numFmtId="44" fontId="2" fillId="0" borderId="11" xfId="13" applyBorder="1" applyAlignment="1">
      <alignment horizontal="right" vertical="center"/>
    </xf>
    <xf numFmtId="44" fontId="2" fillId="10" borderId="8" xfId="13" applyFill="1" applyBorder="1" applyAlignment="1">
      <alignment horizontal="right" vertical="center"/>
    </xf>
    <xf numFmtId="44" fontId="2" fillId="0" borderId="16" xfId="13" applyBorder="1" applyAlignment="1">
      <alignment horizontal="right" vertical="center"/>
    </xf>
    <xf numFmtId="44" fontId="2" fillId="0" borderId="19" xfId="13" applyBorder="1" applyAlignment="1">
      <alignment horizontal="right" vertical="center"/>
    </xf>
    <xf numFmtId="44" fontId="2" fillId="0" borderId="5" xfId="13" applyBorder="1" applyAlignment="1">
      <alignment horizontal="center" vertical="center"/>
    </xf>
    <xf numFmtId="44" fontId="2" fillId="13" borderId="25" xfId="13" applyFill="1" applyBorder="1" applyAlignment="1">
      <alignment vertical="center" wrapText="1"/>
    </xf>
    <xf numFmtId="44" fontId="2" fillId="0" borderId="25" xfId="13" applyBorder="1" applyAlignment="1">
      <alignment vertical="center" wrapText="1"/>
    </xf>
    <xf numFmtId="44" fontId="2" fillId="0" borderId="26" xfId="13" applyBorder="1" applyAlignment="1">
      <alignment vertical="center"/>
    </xf>
    <xf numFmtId="44" fontId="2" fillId="0" borderId="30" xfId="13" applyBorder="1" applyAlignment="1">
      <alignment vertical="center"/>
    </xf>
    <xf numFmtId="44" fontId="2" fillId="0" borderId="32" xfId="13" applyBorder="1" applyAlignment="1">
      <alignment vertical="center"/>
    </xf>
    <xf numFmtId="2" fontId="24" fillId="13" borderId="13" xfId="23" applyNumberFormat="1" applyFont="1" applyFill="1" applyBorder="1" applyAlignment="1" applyProtection="1">
      <alignment horizontal="center" vertical="center" wrapText="1"/>
      <protection locked="0"/>
    </xf>
    <xf numFmtId="175" fontId="45" fillId="0" borderId="33" xfId="30" applyNumberFormat="1" applyFont="1" applyBorder="1" applyAlignment="1">
      <alignment horizontal="center" vertical="center"/>
    </xf>
    <xf numFmtId="0" fontId="46" fillId="13" borderId="13" xfId="23" quotePrefix="1" applyFont="1" applyFill="1" applyBorder="1" applyAlignment="1">
      <alignment horizontal="left" vertical="center" wrapText="1"/>
    </xf>
    <xf numFmtId="0" fontId="46" fillId="13" borderId="13" xfId="23" applyFont="1" applyFill="1" applyBorder="1" applyAlignment="1">
      <alignment horizontal="left" vertical="center" wrapText="1"/>
    </xf>
  </cellXfs>
  <cellStyles count="31">
    <cellStyle name="Accent" xfId="1" xr:uid="{1B02C576-A8A0-4042-A266-097DABA5704C}"/>
    <cellStyle name="Accent 1" xfId="2" xr:uid="{771BAFB0-9AB9-4B90-945B-FE7273DA79A7}"/>
    <cellStyle name="Accent 2" xfId="3" xr:uid="{E155ACF1-C396-4483-B0C4-68146FE04E2A}"/>
    <cellStyle name="Accent 3" xfId="4" xr:uid="{7CE0F00C-29EC-4127-936E-9D1BDE027E1D}"/>
    <cellStyle name="Bad" xfId="5" xr:uid="{3F9D6BA2-5BEF-4CD6-8A38-D8770132B7D7}"/>
    <cellStyle name="Error" xfId="6" xr:uid="{576042E7-44C9-48CD-AD97-29422A17F275}"/>
    <cellStyle name="Euro 3" xfId="25" xr:uid="{171B7557-5847-45BE-8A2D-065F21FD709B}"/>
    <cellStyle name="Footnote" xfId="7" xr:uid="{FCB944A9-2C38-4E73-8C3F-75991A427EBD}"/>
    <cellStyle name="Good" xfId="8" xr:uid="{EEECC558-5D38-4117-BBC2-35AEECE53091}"/>
    <cellStyle name="Heading" xfId="9" xr:uid="{F21B4482-0AD1-472E-961B-B5F641379DC5}"/>
    <cellStyle name="Heading 1" xfId="10" xr:uid="{4B4B196E-7693-4DC2-952F-70524312E6F5}"/>
    <cellStyle name="Heading 2" xfId="11" xr:uid="{087045D1-6F2B-458B-A87B-3E4E556AD6FB}"/>
    <cellStyle name="Hyperlink" xfId="12" xr:uid="{E74BEA4A-AFFA-4ED7-9FA9-2533CF35F4DF}"/>
    <cellStyle name="Milliers" xfId="29" builtinId="3"/>
    <cellStyle name="Milliers 10" xfId="22" xr:uid="{AFD36518-4D97-4DA2-9954-F4C30E67B51F}"/>
    <cellStyle name="Milliers_Matrice DQE CESO TBI" xfId="28" xr:uid="{D2A6E46B-A096-40D2-A384-22EB56C49A43}"/>
    <cellStyle name="Monétaire" xfId="13" builtinId="4"/>
    <cellStyle name="Neutral" xfId="14" xr:uid="{8AE9D67E-56B3-40D9-99EC-BAAA21B0608D}"/>
    <cellStyle name="Normal" xfId="0" builtinId="0"/>
    <cellStyle name="Normal 17" xfId="30" xr:uid="{EF698D1B-A3EF-498C-8B6B-4AF75F703D9A}"/>
    <cellStyle name="Normal 4" xfId="26" xr:uid="{69850003-EB66-48D7-BA63-6B6413CF4910}"/>
    <cellStyle name="Normal 5" xfId="21" xr:uid="{7B50D1BB-AF2D-48FD-B152-0BEB132EBAD0}"/>
    <cellStyle name="Normal_01 - 02 - DCE - Estim &amp; DPGF Lots archi &amp; tech" xfId="23" xr:uid="{EDE618D9-778D-4253-9BCE-B964C0021713}"/>
    <cellStyle name="Normal_Devis2" xfId="24" xr:uid="{85BE7776-852E-49CF-8B2D-853237BE1897}"/>
    <cellStyle name="Normal_Matrice DQE CESO TBI" xfId="27" xr:uid="{748F0658-5492-461D-A388-03BC91BE68E2}"/>
    <cellStyle name="Normal_Modèle bordereau de prix 4" xfId="20" xr:uid="{3654FD5F-21BF-4F7D-BF1C-0B1034CEB0D9}"/>
    <cellStyle name="Normal_peint hotel lambert" xfId="15" xr:uid="{6FE8CB5D-02BF-41E8-B7E3-606800B69DFC}"/>
    <cellStyle name="Note" xfId="16" builtinId="10" customBuiltin="1"/>
    <cellStyle name="Status" xfId="17" xr:uid="{91E8D5FA-B4E7-4DC8-969A-B45566250C7F}"/>
    <cellStyle name="Text" xfId="18" xr:uid="{851BAF43-4325-42AE-AE56-DDCBD13802C3}"/>
    <cellStyle name="Warning" xfId="19" xr:uid="{AC6B54AC-8E48-4692-994A-83892FC5B9C6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EE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1834-2FA8-4942-89A0-B8591518B546}">
  <sheetPr codeName="Feuil23">
    <tabColor theme="8"/>
  </sheetPr>
  <dimension ref="A1:Z6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C9" sqref="C9"/>
    </sheetView>
  </sheetViews>
  <sheetFormatPr baseColWidth="10" defaultRowHeight="13.2" x14ac:dyDescent="0.25"/>
  <cols>
    <col min="2" max="2" width="11.5546875" style="114"/>
    <col min="3" max="4" width="22.44140625" customWidth="1"/>
    <col min="7" max="7" width="14.6640625" customWidth="1"/>
    <col min="10" max="10" width="16.5546875" customWidth="1"/>
  </cols>
  <sheetData>
    <row r="1" spans="1:26" s="74" customFormat="1" x14ac:dyDescent="0.25">
      <c r="A1" s="73" t="s">
        <v>445</v>
      </c>
      <c r="B1" s="113" t="s">
        <v>102</v>
      </c>
      <c r="C1" s="73" t="s">
        <v>446</v>
      </c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x14ac:dyDescent="0.25">
      <c r="A2" s="115">
        <v>1</v>
      </c>
      <c r="B2" s="115">
        <v>1</v>
      </c>
      <c r="C2" s="1" t="s">
        <v>746</v>
      </c>
      <c r="D2" s="1"/>
      <c r="E2" s="1"/>
      <c r="F2" s="117"/>
      <c r="G2" s="1"/>
      <c r="H2" s="1"/>
      <c r="I2" s="117"/>
      <c r="J2" s="1"/>
      <c r="K2" s="1"/>
      <c r="M2" s="1"/>
      <c r="N2" s="1"/>
      <c r="O2" s="1"/>
    </row>
    <row r="3" spans="1:26" x14ac:dyDescent="0.25">
      <c r="A3" s="115">
        <v>2</v>
      </c>
      <c r="B3" s="115">
        <v>2</v>
      </c>
      <c r="C3" s="1" t="s">
        <v>746</v>
      </c>
      <c r="D3" s="1"/>
      <c r="E3" s="1"/>
      <c r="F3" s="117"/>
      <c r="G3" s="1"/>
      <c r="H3" s="1"/>
      <c r="I3" s="117"/>
      <c r="J3" s="1"/>
      <c r="K3" s="1"/>
      <c r="M3" s="1"/>
      <c r="N3" s="1"/>
    </row>
    <row r="4" spans="1:26" x14ac:dyDescent="0.25">
      <c r="A4" s="115">
        <v>3</v>
      </c>
      <c r="B4" s="115">
        <v>3</v>
      </c>
      <c r="C4" s="1" t="s">
        <v>746</v>
      </c>
      <c r="D4" s="1"/>
      <c r="E4" s="1"/>
      <c r="F4" s="117"/>
      <c r="G4" s="1"/>
      <c r="H4" s="1"/>
      <c r="I4" s="117"/>
      <c r="J4" s="1"/>
      <c r="K4" s="1"/>
      <c r="N4" s="1"/>
    </row>
    <row r="5" spans="1:26" x14ac:dyDescent="0.25">
      <c r="A5" s="115">
        <v>4</v>
      </c>
      <c r="B5" s="115">
        <v>4</v>
      </c>
      <c r="C5" s="1" t="s">
        <v>746</v>
      </c>
      <c r="D5" s="1"/>
      <c r="E5" s="1"/>
      <c r="F5" s="117"/>
      <c r="G5" s="1"/>
      <c r="H5" s="1"/>
      <c r="I5" s="117"/>
      <c r="K5" s="1"/>
      <c r="M5" s="1"/>
      <c r="N5" s="1"/>
    </row>
    <row r="6" spans="1:26" x14ac:dyDescent="0.25">
      <c r="G6" s="1"/>
      <c r="J6" s="1"/>
    </row>
  </sheetData>
  <dataValidations count="1">
    <dataValidation operator="equal" allowBlank="1" showErrorMessage="1" sqref="G2 E2:F5 H2:K3 H4:I5 G5" xr:uid="{E6389C04-EE23-4EDF-9750-89FCE9E4471A}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BEF2-FE91-4B69-965E-BAD4228A400C}">
  <sheetPr codeName="Feuil5">
    <tabColor theme="4" tint="0.79998168889431442"/>
  </sheetPr>
  <dimension ref="A1:J3"/>
  <sheetViews>
    <sheetView workbookViewId="0">
      <selection activeCell="F2" sqref="F2:G3"/>
    </sheetView>
  </sheetViews>
  <sheetFormatPr baseColWidth="10" defaultRowHeight="13.2" x14ac:dyDescent="0.25"/>
  <cols>
    <col min="5" max="5" width="45.77734375" customWidth="1"/>
    <col min="6" max="8" width="15.109375" customWidth="1"/>
    <col min="9" max="9" width="12" bestFit="1" customWidth="1"/>
  </cols>
  <sheetData>
    <row r="1" spans="1:10" ht="26.4" x14ac:dyDescent="0.25">
      <c r="A1" s="5" t="s">
        <v>0</v>
      </c>
      <c r="B1" s="5" t="s">
        <v>4</v>
      </c>
      <c r="C1" s="5" t="s">
        <v>489</v>
      </c>
      <c r="D1" s="5" t="s">
        <v>490</v>
      </c>
      <c r="E1" s="5" t="s">
        <v>8</v>
      </c>
      <c r="F1" s="5" t="s">
        <v>88</v>
      </c>
      <c r="G1" s="5" t="s">
        <v>89</v>
      </c>
      <c r="H1" s="5" t="s">
        <v>16</v>
      </c>
      <c r="I1" s="5" t="s">
        <v>3</v>
      </c>
      <c r="J1" s="5"/>
    </row>
    <row r="2" spans="1:10" x14ac:dyDescent="0.25">
      <c r="A2">
        <v>1</v>
      </c>
      <c r="B2">
        <v>1</v>
      </c>
      <c r="C2" t="str">
        <f>VLOOKUP(Onduleur!B2,Sites!A:D,4,FALSE)</f>
        <v>MSF Paris</v>
      </c>
      <c r="D2" t="s">
        <v>493</v>
      </c>
      <c r="E2" t="s">
        <v>90</v>
      </c>
      <c r="F2">
        <v>160</v>
      </c>
      <c r="G2">
        <v>60</v>
      </c>
      <c r="H2">
        <v>1</v>
      </c>
      <c r="I2" s="9">
        <f>SUMIF(SousDetailOnduleur!B:B,Onduleur!A2,SousDetailOnduleur!G:G)</f>
        <v>55033.58</v>
      </c>
    </row>
    <row r="3" spans="1:10" x14ac:dyDescent="0.25">
      <c r="A3">
        <v>2</v>
      </c>
      <c r="B3">
        <v>1</v>
      </c>
      <c r="C3" t="str">
        <f>VLOOKUP(Onduleur!B3,Sites!A:D,4,FALSE)</f>
        <v>MSF Paris</v>
      </c>
      <c r="D3" t="s">
        <v>515</v>
      </c>
      <c r="E3" t="s">
        <v>90</v>
      </c>
      <c r="F3">
        <v>160</v>
      </c>
      <c r="G3">
        <v>60</v>
      </c>
      <c r="H3">
        <v>1</v>
      </c>
      <c r="I3" s="9">
        <f>SUMIF(SousDetailOnduleur!B:B,Onduleur!A3,SousDetailOnduleur!G:G)</f>
        <v>59998.559999999998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6BAE-801E-46E4-B2BD-D7DEFA9DC60F}">
  <sheetPr codeName="Feuil18"/>
  <dimension ref="A1:H240"/>
  <sheetViews>
    <sheetView workbookViewId="0">
      <selection activeCell="C9" sqref="C9"/>
    </sheetView>
  </sheetViews>
  <sheetFormatPr baseColWidth="10" defaultRowHeight="13.2" x14ac:dyDescent="0.25"/>
  <cols>
    <col min="3" max="3" width="62.21875" customWidth="1"/>
    <col min="7" max="7" width="25.21875" style="9" customWidth="1"/>
  </cols>
  <sheetData>
    <row r="1" spans="1:8" x14ac:dyDescent="0.25">
      <c r="A1" s="5" t="s">
        <v>0</v>
      </c>
      <c r="B1" s="5" t="s">
        <v>4</v>
      </c>
      <c r="C1" s="5" t="s">
        <v>8</v>
      </c>
      <c r="G1" s="9" t="s">
        <v>3</v>
      </c>
    </row>
    <row r="2" spans="1:8" ht="45.6" x14ac:dyDescent="0.25">
      <c r="A2">
        <v>1</v>
      </c>
      <c r="B2">
        <v>2</v>
      </c>
      <c r="C2" s="85" t="s">
        <v>606</v>
      </c>
      <c r="D2" s="86" t="s">
        <v>190</v>
      </c>
      <c r="E2" s="86">
        <v>1</v>
      </c>
      <c r="F2" s="87">
        <v>59998.56295</v>
      </c>
      <c r="G2" s="88">
        <v>59998.559999999998</v>
      </c>
    </row>
    <row r="3" spans="1:8" ht="13.8" x14ac:dyDescent="0.25">
      <c r="A3">
        <v>2</v>
      </c>
      <c r="B3">
        <v>2</v>
      </c>
      <c r="C3" s="91" t="s">
        <v>607</v>
      </c>
      <c r="D3" s="82" t="s">
        <v>608</v>
      </c>
      <c r="E3" s="82"/>
      <c r="F3" s="83">
        <v>0</v>
      </c>
      <c r="G3" s="84">
        <v>0</v>
      </c>
    </row>
    <row r="4" spans="1:8" ht="13.8" x14ac:dyDescent="0.25">
      <c r="A4">
        <v>3</v>
      </c>
      <c r="B4">
        <v>2</v>
      </c>
      <c r="C4" s="91" t="s">
        <v>609</v>
      </c>
      <c r="D4" s="82" t="s">
        <v>608</v>
      </c>
      <c r="E4" s="82"/>
      <c r="F4" s="83">
        <v>0</v>
      </c>
      <c r="G4" s="84">
        <v>0</v>
      </c>
    </row>
    <row r="5" spans="1:8" ht="13.8" x14ac:dyDescent="0.25">
      <c r="A5">
        <v>4</v>
      </c>
      <c r="B5">
        <v>2</v>
      </c>
      <c r="C5" s="91" t="s">
        <v>610</v>
      </c>
      <c r="D5" s="82" t="s">
        <v>608</v>
      </c>
      <c r="E5" s="82"/>
      <c r="F5" s="83">
        <v>0</v>
      </c>
      <c r="G5" s="84">
        <v>0</v>
      </c>
    </row>
    <row r="6" spans="1:8" ht="22.8" x14ac:dyDescent="0.25">
      <c r="A6">
        <v>5</v>
      </c>
      <c r="B6">
        <v>2</v>
      </c>
      <c r="C6" s="91" t="s">
        <v>611</v>
      </c>
      <c r="D6" s="82" t="s">
        <v>608</v>
      </c>
      <c r="E6" s="82"/>
      <c r="F6" s="83">
        <v>0</v>
      </c>
      <c r="G6" s="84">
        <v>0</v>
      </c>
    </row>
    <row r="7" spans="1:8" ht="13.8" x14ac:dyDescent="0.25">
      <c r="A7">
        <v>6</v>
      </c>
      <c r="B7">
        <v>2</v>
      </c>
      <c r="C7" s="91" t="s">
        <v>612</v>
      </c>
      <c r="D7" s="82" t="s">
        <v>608</v>
      </c>
      <c r="E7" s="82"/>
      <c r="F7" s="83">
        <v>0</v>
      </c>
      <c r="G7" s="84">
        <v>0</v>
      </c>
    </row>
    <row r="8" spans="1:8" x14ac:dyDescent="0.25">
      <c r="A8">
        <v>7</v>
      </c>
      <c r="B8">
        <v>1</v>
      </c>
      <c r="C8" s="85" t="s">
        <v>613</v>
      </c>
      <c r="D8" s="86"/>
      <c r="E8" s="86"/>
      <c r="F8" s="87"/>
      <c r="G8" s="8">
        <v>55033.58</v>
      </c>
    </row>
    <row r="9" spans="1:8" ht="13.8" x14ac:dyDescent="0.25">
      <c r="A9">
        <v>8</v>
      </c>
      <c r="C9" s="85"/>
      <c r="D9" s="82"/>
      <c r="E9" s="82"/>
      <c r="F9" s="83"/>
      <c r="G9" s="84"/>
    </row>
    <row r="10" spans="1:8" ht="13.8" x14ac:dyDescent="0.25">
      <c r="A10">
        <v>9</v>
      </c>
      <c r="C10" s="85"/>
      <c r="D10" s="82"/>
      <c r="E10" s="82"/>
      <c r="F10" s="83"/>
      <c r="G10" s="84"/>
    </row>
    <row r="11" spans="1:8" x14ac:dyDescent="0.25">
      <c r="A11">
        <v>10</v>
      </c>
      <c r="C11" s="7"/>
      <c r="G11" s="8"/>
    </row>
    <row r="12" spans="1:8" x14ac:dyDescent="0.25">
      <c r="A12">
        <v>11</v>
      </c>
      <c r="C12" s="7"/>
      <c r="G12" s="8"/>
    </row>
    <row r="13" spans="1:8" x14ac:dyDescent="0.25">
      <c r="A13">
        <v>12</v>
      </c>
      <c r="B13" s="76"/>
      <c r="C13" s="89"/>
      <c r="D13" s="76"/>
      <c r="E13" s="76"/>
      <c r="F13" s="76"/>
      <c r="G13" s="90"/>
      <c r="H13" t="s">
        <v>523</v>
      </c>
    </row>
    <row r="14" spans="1:8" x14ac:dyDescent="0.25">
      <c r="A14">
        <v>13</v>
      </c>
      <c r="C14" s="7"/>
      <c r="G14" s="8"/>
    </row>
    <row r="15" spans="1:8" x14ac:dyDescent="0.25">
      <c r="A15">
        <v>14</v>
      </c>
      <c r="C15" s="7"/>
      <c r="G15" s="8"/>
    </row>
    <row r="16" spans="1:8" x14ac:dyDescent="0.25">
      <c r="A16">
        <v>15</v>
      </c>
      <c r="C16" s="7"/>
      <c r="G16" s="8"/>
    </row>
    <row r="17" spans="1:7" x14ac:dyDescent="0.25">
      <c r="A17">
        <v>16</v>
      </c>
      <c r="C17" s="7"/>
      <c r="G17" s="8"/>
    </row>
    <row r="18" spans="1:7" x14ac:dyDescent="0.25">
      <c r="A18">
        <v>17</v>
      </c>
      <c r="C18" s="7"/>
      <c r="G18" s="8"/>
    </row>
    <row r="19" spans="1:7" x14ac:dyDescent="0.25">
      <c r="A19">
        <v>18</v>
      </c>
      <c r="C19" s="7"/>
      <c r="G19" s="8"/>
    </row>
    <row r="20" spans="1:7" x14ac:dyDescent="0.25">
      <c r="A20">
        <v>19</v>
      </c>
      <c r="C20" s="7"/>
      <c r="G20" s="8"/>
    </row>
    <row r="21" spans="1:7" ht="13.8" x14ac:dyDescent="0.25">
      <c r="A21">
        <v>20</v>
      </c>
      <c r="C21" s="81"/>
      <c r="D21" s="82"/>
      <c r="E21" s="82"/>
      <c r="F21" s="83"/>
      <c r="G21" s="84"/>
    </row>
    <row r="22" spans="1:7" ht="13.8" x14ac:dyDescent="0.25">
      <c r="A22">
        <v>21</v>
      </c>
      <c r="C22" s="91"/>
      <c r="D22" s="82"/>
      <c r="E22" s="82"/>
      <c r="F22" s="83"/>
      <c r="G22" s="84"/>
    </row>
    <row r="23" spans="1:7" ht="13.8" x14ac:dyDescent="0.25">
      <c r="A23">
        <v>22</v>
      </c>
      <c r="C23" s="81"/>
      <c r="D23" s="82"/>
      <c r="E23" s="82"/>
      <c r="F23" s="83"/>
      <c r="G23" s="84"/>
    </row>
    <row r="24" spans="1:7" ht="13.8" x14ac:dyDescent="0.25">
      <c r="A24">
        <v>23</v>
      </c>
      <c r="C24" s="85"/>
      <c r="D24" s="86"/>
      <c r="E24" s="86"/>
      <c r="F24" s="87"/>
      <c r="G24" s="84"/>
    </row>
    <row r="25" spans="1:7" ht="13.8" x14ac:dyDescent="0.25">
      <c r="A25">
        <v>24</v>
      </c>
      <c r="C25" s="85"/>
      <c r="D25" s="86"/>
      <c r="E25" s="86"/>
      <c r="F25" s="87"/>
      <c r="G25" s="84"/>
    </row>
    <row r="26" spans="1:7" x14ac:dyDescent="0.25">
      <c r="A26">
        <v>25</v>
      </c>
      <c r="C26" s="1"/>
      <c r="G26" s="8"/>
    </row>
    <row r="27" spans="1:7" x14ac:dyDescent="0.25">
      <c r="A27">
        <v>26</v>
      </c>
      <c r="C27" s="11"/>
      <c r="G27" s="8"/>
    </row>
    <row r="28" spans="1:7" x14ac:dyDescent="0.25">
      <c r="A28">
        <v>27</v>
      </c>
      <c r="C28" s="11"/>
      <c r="G28" s="8"/>
    </row>
    <row r="29" spans="1:7" x14ac:dyDescent="0.25">
      <c r="A29">
        <v>28</v>
      </c>
      <c r="C29" s="11"/>
      <c r="G29" s="8"/>
    </row>
    <row r="30" spans="1:7" x14ac:dyDescent="0.25">
      <c r="A30">
        <v>29</v>
      </c>
      <c r="C30" s="7"/>
      <c r="G30" s="8"/>
    </row>
    <row r="31" spans="1:7" x14ac:dyDescent="0.25">
      <c r="A31">
        <v>30</v>
      </c>
      <c r="C31" s="7"/>
      <c r="G31" s="8"/>
    </row>
    <row r="32" spans="1:7" x14ac:dyDescent="0.25">
      <c r="A32">
        <v>31</v>
      </c>
      <c r="C32" s="7"/>
      <c r="G32" s="8"/>
    </row>
    <row r="33" spans="1:7" x14ac:dyDescent="0.25">
      <c r="A33">
        <v>32</v>
      </c>
      <c r="C33" s="7"/>
      <c r="G33" s="8"/>
    </row>
    <row r="34" spans="1:7" x14ac:dyDescent="0.25">
      <c r="A34">
        <v>33</v>
      </c>
      <c r="C34" s="7"/>
      <c r="G34" s="8"/>
    </row>
    <row r="35" spans="1:7" x14ac:dyDescent="0.25">
      <c r="A35">
        <v>34</v>
      </c>
      <c r="C35" s="7"/>
      <c r="G35" s="8"/>
    </row>
    <row r="36" spans="1:7" x14ac:dyDescent="0.25">
      <c r="A36">
        <v>35</v>
      </c>
      <c r="C36" s="7"/>
      <c r="G36" s="8"/>
    </row>
    <row r="37" spans="1:7" x14ac:dyDescent="0.25">
      <c r="A37">
        <v>36</v>
      </c>
      <c r="C37" s="7"/>
      <c r="G37" s="8"/>
    </row>
    <row r="38" spans="1:7" x14ac:dyDescent="0.25">
      <c r="A38">
        <v>37</v>
      </c>
      <c r="C38" s="7"/>
      <c r="G38" s="8"/>
    </row>
    <row r="39" spans="1:7" x14ac:dyDescent="0.25">
      <c r="A39">
        <v>38</v>
      </c>
      <c r="C39" s="7"/>
      <c r="G39" s="8"/>
    </row>
    <row r="40" spans="1:7" x14ac:dyDescent="0.25">
      <c r="A40">
        <v>39</v>
      </c>
      <c r="C40" s="7"/>
      <c r="G40" s="8"/>
    </row>
    <row r="41" spans="1:7" x14ac:dyDescent="0.25">
      <c r="A41">
        <v>40</v>
      </c>
      <c r="C41" s="7"/>
      <c r="G41" s="8"/>
    </row>
    <row r="42" spans="1:7" x14ac:dyDescent="0.25">
      <c r="A42">
        <v>41</v>
      </c>
      <c r="C42" s="14"/>
      <c r="D42" s="16"/>
      <c r="E42" s="16"/>
      <c r="F42" s="17"/>
      <c r="G42" s="17"/>
    </row>
    <row r="43" spans="1:7" x14ac:dyDescent="0.25">
      <c r="A43">
        <v>42</v>
      </c>
      <c r="C43" s="14"/>
      <c r="D43" s="15"/>
      <c r="E43" s="16"/>
      <c r="F43" s="17"/>
      <c r="G43" s="17"/>
    </row>
    <row r="44" spans="1:7" x14ac:dyDescent="0.25">
      <c r="A44">
        <v>43</v>
      </c>
      <c r="C44" s="14"/>
      <c r="D44" s="15"/>
      <c r="E44" s="16"/>
      <c r="F44" s="17"/>
      <c r="G44" s="17"/>
    </row>
    <row r="45" spans="1:7" x14ac:dyDescent="0.25">
      <c r="A45">
        <v>44</v>
      </c>
      <c r="C45" s="14"/>
      <c r="D45" s="15"/>
      <c r="E45" s="16"/>
      <c r="F45" s="17"/>
      <c r="G45" s="17"/>
    </row>
    <row r="46" spans="1:7" x14ac:dyDescent="0.25">
      <c r="A46">
        <v>45</v>
      </c>
      <c r="C46" s="14"/>
      <c r="D46" s="15"/>
      <c r="E46" s="16"/>
      <c r="F46" s="17"/>
      <c r="G46" s="17"/>
    </row>
    <row r="47" spans="1:7" x14ac:dyDescent="0.25">
      <c r="A47">
        <v>46</v>
      </c>
      <c r="C47" s="14"/>
      <c r="D47" s="15"/>
      <c r="E47" s="16"/>
      <c r="F47" s="17"/>
      <c r="G47" s="17"/>
    </row>
    <row r="48" spans="1:7" x14ac:dyDescent="0.25">
      <c r="A48">
        <v>47</v>
      </c>
      <c r="C48" s="14"/>
      <c r="D48" s="15"/>
      <c r="E48" s="16"/>
      <c r="F48" s="17"/>
      <c r="G48" s="17"/>
    </row>
    <row r="49" spans="1:7" x14ac:dyDescent="0.25">
      <c r="A49">
        <v>48</v>
      </c>
      <c r="C49" s="14"/>
      <c r="D49" s="15"/>
      <c r="E49" s="16"/>
      <c r="F49" s="17"/>
      <c r="G49" s="17"/>
    </row>
    <row r="50" spans="1:7" x14ac:dyDescent="0.25">
      <c r="A50">
        <v>49</v>
      </c>
      <c r="C50" s="14"/>
      <c r="D50" s="15"/>
      <c r="E50" s="16"/>
      <c r="F50" s="17"/>
      <c r="G50" s="17"/>
    </row>
    <row r="51" spans="1:7" x14ac:dyDescent="0.25">
      <c r="A51">
        <v>50</v>
      </c>
      <c r="C51" s="14"/>
      <c r="D51" s="15"/>
      <c r="E51" s="16"/>
      <c r="F51" s="17"/>
      <c r="G51" s="17"/>
    </row>
    <row r="52" spans="1:7" x14ac:dyDescent="0.25">
      <c r="A52">
        <v>51</v>
      </c>
      <c r="C52" s="14"/>
      <c r="D52" s="15"/>
      <c r="E52" s="16"/>
      <c r="F52" s="17"/>
      <c r="G52" s="17"/>
    </row>
    <row r="53" spans="1:7" x14ac:dyDescent="0.25">
      <c r="A53">
        <v>52</v>
      </c>
      <c r="C53" s="14"/>
      <c r="D53" s="15"/>
      <c r="E53" s="16"/>
      <c r="F53" s="17"/>
      <c r="G53" s="17"/>
    </row>
    <row r="54" spans="1:7" x14ac:dyDescent="0.25">
      <c r="A54">
        <v>53</v>
      </c>
      <c r="C54" s="14"/>
      <c r="D54" s="15"/>
      <c r="E54" s="16"/>
      <c r="F54" s="17"/>
      <c r="G54" s="17"/>
    </row>
    <row r="55" spans="1:7" x14ac:dyDescent="0.25">
      <c r="A55">
        <v>54</v>
      </c>
      <c r="C55" s="14"/>
      <c r="D55" s="15"/>
      <c r="E55" s="16"/>
      <c r="F55" s="17"/>
      <c r="G55" s="17"/>
    </row>
    <row r="56" spans="1:7" x14ac:dyDescent="0.25">
      <c r="A56">
        <v>55</v>
      </c>
      <c r="C56" s="14"/>
      <c r="D56" s="15"/>
      <c r="E56" s="16"/>
      <c r="F56" s="17"/>
      <c r="G56" s="17"/>
    </row>
    <row r="57" spans="1:7" x14ac:dyDescent="0.25">
      <c r="A57">
        <v>56</v>
      </c>
      <c r="C57" s="14"/>
      <c r="D57" s="15"/>
      <c r="E57" s="16"/>
      <c r="F57" s="17"/>
      <c r="G57" s="17"/>
    </row>
    <row r="58" spans="1:7" x14ac:dyDescent="0.25">
      <c r="A58">
        <v>57</v>
      </c>
      <c r="C58" s="14"/>
      <c r="D58" s="15"/>
      <c r="E58" s="16"/>
      <c r="F58" s="17"/>
      <c r="G58" s="17"/>
    </row>
    <row r="59" spans="1:7" x14ac:dyDescent="0.25">
      <c r="A59">
        <v>58</v>
      </c>
      <c r="C59" s="14"/>
      <c r="D59" s="15"/>
      <c r="E59" s="16"/>
      <c r="F59" s="17"/>
      <c r="G59" s="17"/>
    </row>
    <row r="60" spans="1:7" x14ac:dyDescent="0.25">
      <c r="A60">
        <v>59</v>
      </c>
      <c r="C60" s="14"/>
      <c r="D60" s="15"/>
      <c r="E60" s="16"/>
      <c r="F60" s="17"/>
      <c r="G60" s="17"/>
    </row>
    <row r="61" spans="1:7" x14ac:dyDescent="0.25">
      <c r="A61">
        <v>60</v>
      </c>
      <c r="C61" s="14"/>
      <c r="D61" s="15"/>
      <c r="E61" s="16"/>
      <c r="F61" s="17"/>
      <c r="G61" s="17"/>
    </row>
    <row r="62" spans="1:7" x14ac:dyDescent="0.25">
      <c r="A62">
        <v>61</v>
      </c>
      <c r="C62" s="14"/>
      <c r="D62" s="15"/>
      <c r="E62" s="16"/>
      <c r="F62" s="17"/>
      <c r="G62" s="17"/>
    </row>
    <row r="63" spans="1:7" x14ac:dyDescent="0.25">
      <c r="A63">
        <v>62</v>
      </c>
      <c r="C63" s="14"/>
      <c r="D63" s="15"/>
      <c r="E63" s="16"/>
      <c r="F63" s="17"/>
      <c r="G63" s="17"/>
    </row>
    <row r="64" spans="1:7" x14ac:dyDescent="0.25">
      <c r="A64">
        <v>63</v>
      </c>
      <c r="C64" s="20"/>
      <c r="D64" s="21"/>
      <c r="E64" s="21"/>
      <c r="F64" s="21"/>
      <c r="G64" s="19"/>
    </row>
    <row r="65" spans="1:7" x14ac:dyDescent="0.25">
      <c r="A65">
        <v>64</v>
      </c>
      <c r="C65" s="20"/>
      <c r="D65" s="21"/>
      <c r="E65" s="21"/>
      <c r="F65" s="21"/>
      <c r="G65" s="19"/>
    </row>
    <row r="66" spans="1:7" x14ac:dyDescent="0.25">
      <c r="A66">
        <v>65</v>
      </c>
      <c r="C66" s="20"/>
      <c r="D66" s="21"/>
      <c r="E66" s="21"/>
      <c r="F66" s="21"/>
      <c r="G66" s="19"/>
    </row>
    <row r="67" spans="1:7" x14ac:dyDescent="0.25">
      <c r="A67">
        <v>66</v>
      </c>
      <c r="C67" s="20"/>
      <c r="D67" s="21"/>
      <c r="E67" s="21"/>
      <c r="F67" s="21"/>
      <c r="G67" s="19"/>
    </row>
    <row r="68" spans="1:7" x14ac:dyDescent="0.25">
      <c r="A68">
        <v>67</v>
      </c>
      <c r="C68" s="20"/>
      <c r="D68" s="21"/>
      <c r="E68" s="21"/>
      <c r="F68" s="21"/>
      <c r="G68" s="19"/>
    </row>
    <row r="69" spans="1:7" x14ac:dyDescent="0.25">
      <c r="A69">
        <v>68</v>
      </c>
      <c r="C69" s="20"/>
      <c r="D69" s="21"/>
      <c r="E69" s="21"/>
      <c r="F69" s="21"/>
      <c r="G69" s="19"/>
    </row>
    <row r="70" spans="1:7" x14ac:dyDescent="0.25">
      <c r="A70">
        <v>69</v>
      </c>
      <c r="C70" s="20"/>
      <c r="D70" s="21"/>
      <c r="E70" s="21"/>
      <c r="F70" s="21"/>
      <c r="G70" s="19"/>
    </row>
    <row r="71" spans="1:7" x14ac:dyDescent="0.25">
      <c r="A71">
        <v>70</v>
      </c>
      <c r="C71" s="20"/>
      <c r="D71" s="21"/>
      <c r="E71" s="21"/>
      <c r="F71" s="21"/>
      <c r="G71" s="19"/>
    </row>
    <row r="72" spans="1:7" x14ac:dyDescent="0.25">
      <c r="A72">
        <v>71</v>
      </c>
      <c r="C72" s="20"/>
      <c r="D72" s="21"/>
      <c r="E72" s="21"/>
      <c r="F72" s="21"/>
      <c r="G72" s="19"/>
    </row>
    <row r="73" spans="1:7" x14ac:dyDescent="0.25">
      <c r="A73">
        <v>72</v>
      </c>
      <c r="C73" s="20"/>
      <c r="D73" s="21"/>
      <c r="E73" s="21"/>
      <c r="F73" s="21"/>
      <c r="G73" s="19"/>
    </row>
    <row r="74" spans="1:7" x14ac:dyDescent="0.25">
      <c r="A74">
        <v>73</v>
      </c>
      <c r="C74" s="20"/>
      <c r="D74" s="21"/>
      <c r="E74" s="21"/>
      <c r="F74" s="21"/>
      <c r="G74" s="19"/>
    </row>
    <row r="75" spans="1:7" x14ac:dyDescent="0.25">
      <c r="A75">
        <v>74</v>
      </c>
      <c r="C75" s="20"/>
      <c r="D75" s="21"/>
      <c r="E75" s="21"/>
      <c r="F75" s="21"/>
      <c r="G75" s="19"/>
    </row>
    <row r="76" spans="1:7" x14ac:dyDescent="0.25">
      <c r="A76">
        <v>75</v>
      </c>
      <c r="C76" s="20"/>
      <c r="D76" s="21"/>
      <c r="E76" s="21"/>
      <c r="F76" s="21"/>
      <c r="G76" s="19"/>
    </row>
    <row r="77" spans="1:7" x14ac:dyDescent="0.25">
      <c r="A77">
        <v>76</v>
      </c>
      <c r="C77" s="20"/>
      <c r="D77" s="21"/>
      <c r="E77" s="21"/>
      <c r="F77" s="21"/>
      <c r="G77" s="19"/>
    </row>
    <row r="78" spans="1:7" x14ac:dyDescent="0.25">
      <c r="A78">
        <v>77</v>
      </c>
      <c r="C78" s="20"/>
      <c r="D78" s="21"/>
      <c r="E78" s="21"/>
      <c r="F78" s="21"/>
      <c r="G78" s="19"/>
    </row>
    <row r="79" spans="1:7" x14ac:dyDescent="0.25">
      <c r="A79">
        <v>78</v>
      </c>
      <c r="C79" s="20"/>
      <c r="D79" s="21"/>
      <c r="E79" s="21"/>
      <c r="F79" s="21"/>
      <c r="G79" s="19"/>
    </row>
    <row r="80" spans="1:7" x14ac:dyDescent="0.25">
      <c r="A80">
        <v>79</v>
      </c>
      <c r="C80" s="20"/>
      <c r="D80" s="21"/>
      <c r="E80" s="21"/>
      <c r="F80" s="21"/>
      <c r="G80" s="19"/>
    </row>
    <row r="81" spans="1:7" x14ac:dyDescent="0.25">
      <c r="A81">
        <v>80</v>
      </c>
      <c r="C81" s="20"/>
      <c r="D81" s="21"/>
      <c r="E81" s="21"/>
      <c r="F81" s="21"/>
      <c r="G81" s="19"/>
    </row>
    <row r="82" spans="1:7" x14ac:dyDescent="0.25">
      <c r="A82">
        <v>81</v>
      </c>
      <c r="C82" s="20"/>
      <c r="D82" s="21"/>
      <c r="E82" s="21"/>
      <c r="F82" s="21"/>
      <c r="G82" s="19"/>
    </row>
    <row r="83" spans="1:7" x14ac:dyDescent="0.25">
      <c r="A83">
        <v>82</v>
      </c>
      <c r="C83" s="20"/>
      <c r="D83" s="21"/>
      <c r="E83" s="21"/>
      <c r="F83" s="21"/>
      <c r="G83" s="19"/>
    </row>
    <row r="84" spans="1:7" x14ac:dyDescent="0.25">
      <c r="A84">
        <v>83</v>
      </c>
      <c r="C84" s="20"/>
      <c r="D84" s="21"/>
      <c r="E84" s="21"/>
      <c r="F84" s="21"/>
      <c r="G84" s="19"/>
    </row>
    <row r="85" spans="1:7" x14ac:dyDescent="0.25">
      <c r="A85">
        <v>84</v>
      </c>
      <c r="B85" s="76"/>
      <c r="C85" s="78"/>
      <c r="D85" s="79"/>
      <c r="E85" s="79"/>
      <c r="F85" s="79"/>
      <c r="G85" s="80"/>
    </row>
    <row r="86" spans="1:7" x14ac:dyDescent="0.25">
      <c r="A86">
        <v>85</v>
      </c>
      <c r="B86" s="76"/>
      <c r="C86" s="78"/>
      <c r="D86" s="79"/>
      <c r="E86" s="79"/>
      <c r="F86" s="79"/>
      <c r="G86" s="80"/>
    </row>
    <row r="87" spans="1:7" x14ac:dyDescent="0.25">
      <c r="A87">
        <v>86</v>
      </c>
      <c r="B87" s="76"/>
      <c r="C87" s="78"/>
      <c r="D87" s="79"/>
      <c r="E87" s="79"/>
      <c r="F87" s="79"/>
      <c r="G87" s="80"/>
    </row>
    <row r="88" spans="1:7" x14ac:dyDescent="0.25">
      <c r="A88">
        <v>87</v>
      </c>
      <c r="B88" s="76"/>
      <c r="C88" s="78"/>
      <c r="D88" s="79"/>
      <c r="E88" s="79"/>
      <c r="F88" s="79"/>
      <c r="G88" s="80"/>
    </row>
    <row r="89" spans="1:7" x14ac:dyDescent="0.25">
      <c r="A89">
        <v>88</v>
      </c>
      <c r="B89" s="76"/>
      <c r="C89" s="78"/>
      <c r="D89" s="79"/>
      <c r="E89" s="79"/>
      <c r="F89" s="79"/>
      <c r="G89" s="80"/>
    </row>
    <row r="90" spans="1:7" x14ac:dyDescent="0.25">
      <c r="A90">
        <v>89</v>
      </c>
      <c r="B90" s="76"/>
      <c r="C90" s="78"/>
      <c r="D90" s="79"/>
      <c r="E90" s="79"/>
      <c r="F90" s="79"/>
      <c r="G90" s="80"/>
    </row>
    <row r="91" spans="1:7" x14ac:dyDescent="0.25">
      <c r="A91">
        <v>90</v>
      </c>
      <c r="B91" s="76"/>
      <c r="C91" s="78"/>
      <c r="D91" s="79"/>
      <c r="E91" s="79"/>
      <c r="F91" s="79"/>
      <c r="G91" s="80"/>
    </row>
    <row r="92" spans="1:7" x14ac:dyDescent="0.25">
      <c r="A92">
        <v>91</v>
      </c>
      <c r="C92" s="20"/>
      <c r="D92" s="21"/>
      <c r="E92" s="21"/>
      <c r="F92" s="21"/>
      <c r="G92" s="19"/>
    </row>
    <row r="93" spans="1:7" x14ac:dyDescent="0.25">
      <c r="A93">
        <v>92</v>
      </c>
      <c r="C93" s="20"/>
      <c r="D93" s="21"/>
      <c r="E93" s="21"/>
      <c r="F93" s="21"/>
      <c r="G93" s="19"/>
    </row>
    <row r="94" spans="1:7" x14ac:dyDescent="0.25">
      <c r="A94">
        <v>93</v>
      </c>
      <c r="C94" s="20"/>
      <c r="D94" s="21"/>
      <c r="E94" s="21"/>
      <c r="F94" s="21"/>
      <c r="G94" s="19"/>
    </row>
    <row r="95" spans="1:7" x14ac:dyDescent="0.25">
      <c r="A95">
        <v>94</v>
      </c>
      <c r="C95" s="20"/>
      <c r="D95" s="21"/>
      <c r="E95" s="21"/>
      <c r="F95" s="21"/>
      <c r="G95" s="19"/>
    </row>
    <row r="96" spans="1:7" x14ac:dyDescent="0.25">
      <c r="A96">
        <v>95</v>
      </c>
      <c r="C96" s="20"/>
      <c r="D96" s="21"/>
      <c r="E96" s="21"/>
      <c r="F96" s="21"/>
      <c r="G96" s="19"/>
    </row>
    <row r="97" spans="1:7" x14ac:dyDescent="0.25">
      <c r="A97">
        <v>96</v>
      </c>
      <c r="C97" s="20"/>
      <c r="D97" s="21"/>
      <c r="E97" s="21"/>
      <c r="F97" s="21"/>
      <c r="G97" s="19"/>
    </row>
    <row r="98" spans="1:7" x14ac:dyDescent="0.25">
      <c r="A98">
        <v>97</v>
      </c>
      <c r="C98" s="20"/>
      <c r="D98" s="21"/>
      <c r="E98" s="21"/>
      <c r="F98" s="21"/>
      <c r="G98" s="19"/>
    </row>
    <row r="99" spans="1:7" x14ac:dyDescent="0.25">
      <c r="A99">
        <v>98</v>
      </c>
      <c r="C99" s="20"/>
      <c r="D99" s="21"/>
      <c r="E99" s="21"/>
      <c r="F99" s="21"/>
      <c r="G99" s="19"/>
    </row>
    <row r="100" spans="1:7" x14ac:dyDescent="0.25">
      <c r="A100">
        <v>99</v>
      </c>
      <c r="C100" s="20"/>
      <c r="D100" s="21"/>
      <c r="E100" s="29"/>
      <c r="F100" s="30"/>
      <c r="G100" s="31"/>
    </row>
    <row r="101" spans="1:7" x14ac:dyDescent="0.25">
      <c r="A101">
        <v>100</v>
      </c>
      <c r="C101" s="27"/>
      <c r="G101" s="26"/>
    </row>
    <row r="102" spans="1:7" x14ac:dyDescent="0.25">
      <c r="A102">
        <v>101</v>
      </c>
      <c r="C102" s="24"/>
      <c r="G102" s="26"/>
    </row>
    <row r="103" spans="1:7" x14ac:dyDescent="0.25">
      <c r="A103">
        <v>102</v>
      </c>
      <c r="C103" s="24"/>
      <c r="G103" s="26"/>
    </row>
    <row r="104" spans="1:7" x14ac:dyDescent="0.25">
      <c r="A104">
        <v>103</v>
      </c>
      <c r="C104" s="24"/>
      <c r="G104" s="26"/>
    </row>
    <row r="105" spans="1:7" x14ac:dyDescent="0.25">
      <c r="A105">
        <v>104</v>
      </c>
      <c r="C105" s="27"/>
      <c r="G105" s="26"/>
    </row>
    <row r="106" spans="1:7" x14ac:dyDescent="0.25">
      <c r="A106">
        <v>105</v>
      </c>
      <c r="C106" s="27"/>
      <c r="G106" s="26"/>
    </row>
    <row r="107" spans="1:7" x14ac:dyDescent="0.25">
      <c r="A107">
        <v>106</v>
      </c>
      <c r="C107" s="27"/>
      <c r="G107" s="26"/>
    </row>
    <row r="108" spans="1:7" x14ac:dyDescent="0.25">
      <c r="A108">
        <v>107</v>
      </c>
      <c r="C108" s="27"/>
      <c r="G108" s="26"/>
    </row>
    <row r="109" spans="1:7" x14ac:dyDescent="0.25">
      <c r="A109">
        <v>108</v>
      </c>
      <c r="C109" s="27"/>
      <c r="G109" s="26"/>
    </row>
    <row r="110" spans="1:7" x14ac:dyDescent="0.25">
      <c r="A110">
        <v>109</v>
      </c>
      <c r="C110" s="27"/>
      <c r="G110" s="26"/>
    </row>
    <row r="111" spans="1:7" x14ac:dyDescent="0.25">
      <c r="A111">
        <v>110</v>
      </c>
      <c r="C111" s="25"/>
      <c r="G111" s="26"/>
    </row>
    <row r="112" spans="1:7" x14ac:dyDescent="0.25">
      <c r="A112">
        <v>111</v>
      </c>
      <c r="C112" s="25"/>
      <c r="G112" s="26"/>
    </row>
    <row r="113" spans="1:7" x14ac:dyDescent="0.25">
      <c r="A113">
        <v>112</v>
      </c>
      <c r="C113" s="25"/>
      <c r="G113" s="26"/>
    </row>
    <row r="114" spans="1:7" x14ac:dyDescent="0.25">
      <c r="A114">
        <v>113</v>
      </c>
      <c r="C114" s="32"/>
      <c r="G114" s="26"/>
    </row>
    <row r="115" spans="1:7" x14ac:dyDescent="0.25">
      <c r="A115">
        <v>114</v>
      </c>
    </row>
    <row r="116" spans="1:7" x14ac:dyDescent="0.25">
      <c r="A116">
        <v>115</v>
      </c>
    </row>
    <row r="117" spans="1:7" x14ac:dyDescent="0.25">
      <c r="A117">
        <v>116</v>
      </c>
    </row>
    <row r="118" spans="1:7" x14ac:dyDescent="0.25">
      <c r="A118">
        <v>117</v>
      </c>
      <c r="G118"/>
    </row>
    <row r="119" spans="1:7" x14ac:dyDescent="0.25">
      <c r="A119">
        <v>118</v>
      </c>
    </row>
    <row r="120" spans="1:7" x14ac:dyDescent="0.25">
      <c r="A120">
        <v>119</v>
      </c>
    </row>
    <row r="121" spans="1:7" x14ac:dyDescent="0.25">
      <c r="A121">
        <v>120</v>
      </c>
    </row>
    <row r="122" spans="1:7" x14ac:dyDescent="0.25">
      <c r="A122">
        <v>121</v>
      </c>
      <c r="B122" s="76"/>
      <c r="C122" s="76"/>
      <c r="D122" s="76"/>
      <c r="E122" s="76"/>
      <c r="F122" s="76"/>
      <c r="G122" s="76"/>
    </row>
    <row r="123" spans="1:7" x14ac:dyDescent="0.25">
      <c r="A123">
        <v>122</v>
      </c>
      <c r="C123" s="36"/>
      <c r="D123" s="37"/>
      <c r="E123" s="41"/>
      <c r="F123" s="42"/>
      <c r="G123" s="40"/>
    </row>
    <row r="124" spans="1:7" x14ac:dyDescent="0.25">
      <c r="A124">
        <v>123</v>
      </c>
      <c r="C124" s="36"/>
      <c r="D124" s="37"/>
      <c r="E124" s="41"/>
      <c r="F124" s="42"/>
      <c r="G124" s="43"/>
    </row>
    <row r="125" spans="1:7" x14ac:dyDescent="0.25">
      <c r="A125">
        <v>124</v>
      </c>
      <c r="C125" s="36"/>
      <c r="D125" s="37"/>
      <c r="E125" s="41"/>
      <c r="F125" s="42"/>
      <c r="G125" s="43"/>
    </row>
    <row r="126" spans="1:7" x14ac:dyDescent="0.25">
      <c r="A126">
        <v>125</v>
      </c>
      <c r="C126" s="36"/>
      <c r="D126" s="37"/>
      <c r="E126" s="41"/>
      <c r="F126" s="42"/>
      <c r="G126" s="43"/>
    </row>
    <row r="127" spans="1:7" x14ac:dyDescent="0.25">
      <c r="A127">
        <v>126</v>
      </c>
      <c r="C127" s="36"/>
      <c r="D127" s="37"/>
      <c r="E127" s="41"/>
      <c r="F127" s="42"/>
      <c r="G127" s="43"/>
    </row>
    <row r="128" spans="1:7" x14ac:dyDescent="0.25">
      <c r="A128">
        <v>127</v>
      </c>
      <c r="C128" s="36"/>
      <c r="D128" s="37"/>
      <c r="E128" s="41"/>
      <c r="F128" s="42"/>
      <c r="G128" s="43"/>
    </row>
    <row r="129" spans="1:7" x14ac:dyDescent="0.25">
      <c r="A129">
        <v>128</v>
      </c>
      <c r="C129" s="36"/>
      <c r="D129" s="37"/>
      <c r="E129" s="41"/>
      <c r="F129" s="42"/>
      <c r="G129" s="43"/>
    </row>
    <row r="130" spans="1:7" x14ac:dyDescent="0.25">
      <c r="A130">
        <v>129</v>
      </c>
      <c r="C130" s="36"/>
      <c r="D130" s="37"/>
      <c r="E130" s="41"/>
      <c r="F130" s="42"/>
      <c r="G130" s="43"/>
    </row>
    <row r="131" spans="1:7" x14ac:dyDescent="0.25">
      <c r="A131">
        <v>130</v>
      </c>
      <c r="C131" s="36"/>
      <c r="D131" s="37"/>
      <c r="E131" s="41"/>
      <c r="F131" s="42"/>
      <c r="G131" s="43"/>
    </row>
    <row r="132" spans="1:7" x14ac:dyDescent="0.25">
      <c r="A132">
        <v>131</v>
      </c>
      <c r="C132" s="36"/>
      <c r="D132" s="37"/>
      <c r="E132" s="41"/>
      <c r="F132" s="42"/>
      <c r="G132" s="43"/>
    </row>
    <row r="133" spans="1:7" x14ac:dyDescent="0.25">
      <c r="A133">
        <v>132</v>
      </c>
      <c r="C133" s="36"/>
      <c r="D133" s="37"/>
      <c r="E133" s="41"/>
      <c r="F133" s="42"/>
      <c r="G133" s="43"/>
    </row>
    <row r="134" spans="1:7" x14ac:dyDescent="0.25">
      <c r="A134">
        <v>133</v>
      </c>
      <c r="C134" s="36"/>
      <c r="D134" s="37"/>
      <c r="E134" s="41"/>
      <c r="F134" s="42"/>
      <c r="G134" s="43"/>
    </row>
    <row r="135" spans="1:7" x14ac:dyDescent="0.25">
      <c r="A135">
        <v>134</v>
      </c>
      <c r="C135" s="36"/>
      <c r="D135" s="44"/>
      <c r="E135" s="45"/>
      <c r="F135" s="46"/>
      <c r="G135" s="43"/>
    </row>
    <row r="136" spans="1:7" x14ac:dyDescent="0.25">
      <c r="A136">
        <v>135</v>
      </c>
      <c r="C136" s="36"/>
      <c r="D136" s="44"/>
      <c r="E136" s="45"/>
      <c r="F136" s="46"/>
      <c r="G136" s="43"/>
    </row>
    <row r="137" spans="1:7" x14ac:dyDescent="0.25">
      <c r="A137">
        <v>136</v>
      </c>
      <c r="C137" s="36"/>
      <c r="D137" s="44"/>
      <c r="E137" s="45"/>
      <c r="F137" s="46"/>
      <c r="G137" s="43"/>
    </row>
    <row r="138" spans="1:7" x14ac:dyDescent="0.25">
      <c r="A138">
        <v>137</v>
      </c>
      <c r="C138" s="36"/>
      <c r="D138" s="44"/>
      <c r="E138" s="45"/>
      <c r="F138" s="46"/>
      <c r="G138" s="43"/>
    </row>
    <row r="139" spans="1:7" x14ac:dyDescent="0.25">
      <c r="A139">
        <v>138</v>
      </c>
      <c r="C139" s="36"/>
      <c r="D139" s="44"/>
      <c r="E139" s="45"/>
      <c r="F139" s="46"/>
      <c r="G139" s="43"/>
    </row>
    <row r="140" spans="1:7" x14ac:dyDescent="0.25">
      <c r="A140">
        <v>139</v>
      </c>
      <c r="C140" s="36"/>
      <c r="D140" s="44"/>
      <c r="E140" s="45"/>
      <c r="F140" s="46"/>
      <c r="G140" s="43"/>
    </row>
    <row r="141" spans="1:7" x14ac:dyDescent="0.25">
      <c r="A141">
        <v>140</v>
      </c>
      <c r="C141" s="36"/>
      <c r="D141" s="44"/>
      <c r="E141" s="45"/>
      <c r="F141" s="46"/>
      <c r="G141" s="43"/>
    </row>
    <row r="142" spans="1:7" x14ac:dyDescent="0.25">
      <c r="A142">
        <v>141</v>
      </c>
      <c r="C142" s="36"/>
      <c r="D142" s="44"/>
      <c r="E142" s="45"/>
      <c r="F142" s="46"/>
      <c r="G142" s="43"/>
    </row>
    <row r="143" spans="1:7" x14ac:dyDescent="0.25">
      <c r="A143">
        <v>142</v>
      </c>
      <c r="C143" s="36"/>
      <c r="D143" s="44"/>
      <c r="E143" s="45"/>
      <c r="F143" s="46"/>
      <c r="G143" s="43"/>
    </row>
    <row r="144" spans="1:7" x14ac:dyDescent="0.25">
      <c r="A144">
        <v>143</v>
      </c>
      <c r="C144" s="36"/>
      <c r="D144" s="44"/>
      <c r="E144" s="45"/>
      <c r="F144" s="46"/>
      <c r="G144" s="43"/>
    </row>
    <row r="145" spans="1:7" x14ac:dyDescent="0.25">
      <c r="A145">
        <v>144</v>
      </c>
      <c r="C145" s="36"/>
      <c r="D145" s="44"/>
      <c r="E145" s="45"/>
      <c r="F145" s="46"/>
      <c r="G145" s="43"/>
    </row>
    <row r="146" spans="1:7" x14ac:dyDescent="0.25">
      <c r="A146">
        <v>145</v>
      </c>
      <c r="C146" s="36"/>
      <c r="D146" s="44"/>
      <c r="E146" s="45"/>
      <c r="F146" s="46"/>
      <c r="G146" s="43"/>
    </row>
    <row r="147" spans="1:7" x14ac:dyDescent="0.25">
      <c r="A147">
        <v>146</v>
      </c>
      <c r="C147" s="36"/>
      <c r="D147" s="44"/>
      <c r="E147" s="45"/>
      <c r="F147" s="46"/>
      <c r="G147" s="43"/>
    </row>
    <row r="148" spans="1:7" x14ac:dyDescent="0.25">
      <c r="A148">
        <v>147</v>
      </c>
      <c r="C148" s="36"/>
      <c r="D148" s="44"/>
      <c r="E148" s="45"/>
      <c r="F148" s="46"/>
      <c r="G148" s="43"/>
    </row>
    <row r="149" spans="1:7" x14ac:dyDescent="0.25">
      <c r="A149">
        <v>148</v>
      </c>
      <c r="C149" s="36"/>
      <c r="D149" s="44"/>
      <c r="E149" s="45"/>
      <c r="F149" s="46"/>
      <c r="G149" s="43"/>
    </row>
    <row r="150" spans="1:7" x14ac:dyDescent="0.25">
      <c r="A150">
        <v>149</v>
      </c>
      <c r="C150" s="36"/>
      <c r="D150" s="44"/>
      <c r="E150" s="45"/>
      <c r="F150" s="46"/>
      <c r="G150" s="43"/>
    </row>
    <row r="151" spans="1:7" x14ac:dyDescent="0.25">
      <c r="A151">
        <v>150</v>
      </c>
      <c r="C151" s="36"/>
      <c r="D151" s="44"/>
      <c r="E151" s="45"/>
      <c r="F151" s="46"/>
      <c r="G151" s="43"/>
    </row>
    <row r="152" spans="1:7" x14ac:dyDescent="0.25">
      <c r="A152">
        <v>151</v>
      </c>
      <c r="C152" s="36"/>
      <c r="D152" s="44"/>
      <c r="E152" s="45"/>
      <c r="F152" s="46"/>
      <c r="G152" s="43"/>
    </row>
    <row r="153" spans="1:7" x14ac:dyDescent="0.25">
      <c r="A153">
        <v>152</v>
      </c>
      <c r="C153" s="36"/>
      <c r="D153" s="44"/>
      <c r="E153" s="45"/>
      <c r="F153" s="46"/>
      <c r="G153" s="43"/>
    </row>
    <row r="154" spans="1:7" x14ac:dyDescent="0.25">
      <c r="A154">
        <v>153</v>
      </c>
      <c r="C154" s="47"/>
      <c r="D154" s="44"/>
      <c r="E154" s="45"/>
      <c r="F154" s="46"/>
      <c r="G154" s="43"/>
    </row>
    <row r="155" spans="1:7" x14ac:dyDescent="0.25">
      <c r="A155">
        <v>154</v>
      </c>
      <c r="C155" s="36"/>
      <c r="D155" s="44"/>
      <c r="E155" s="45"/>
      <c r="F155" s="46"/>
      <c r="G155" s="43"/>
    </row>
    <row r="156" spans="1:7" x14ac:dyDescent="0.25">
      <c r="A156">
        <v>155</v>
      </c>
      <c r="C156" s="36"/>
      <c r="D156" s="44"/>
      <c r="E156" s="45"/>
      <c r="F156" s="46"/>
      <c r="G156" s="43"/>
    </row>
    <row r="157" spans="1:7" x14ac:dyDescent="0.25">
      <c r="A157">
        <v>156</v>
      </c>
      <c r="C157" s="36"/>
      <c r="D157" s="44"/>
      <c r="E157" s="45"/>
      <c r="F157" s="46"/>
      <c r="G157" s="43"/>
    </row>
    <row r="158" spans="1:7" x14ac:dyDescent="0.25">
      <c r="A158">
        <v>157</v>
      </c>
      <c r="C158" s="36"/>
      <c r="D158" s="44"/>
      <c r="E158" s="45"/>
      <c r="F158" s="46"/>
      <c r="G158" s="43"/>
    </row>
    <row r="159" spans="1:7" x14ac:dyDescent="0.25">
      <c r="A159">
        <v>158</v>
      </c>
      <c r="C159" s="36"/>
      <c r="D159" s="44"/>
      <c r="E159" s="45"/>
      <c r="F159" s="46"/>
      <c r="G159" s="43"/>
    </row>
    <row r="160" spans="1:7" x14ac:dyDescent="0.25">
      <c r="A160">
        <v>159</v>
      </c>
      <c r="C160" s="36"/>
      <c r="D160" s="44"/>
      <c r="E160" s="45"/>
      <c r="F160" s="46"/>
      <c r="G160" s="43"/>
    </row>
    <row r="161" spans="1:7" x14ac:dyDescent="0.25">
      <c r="A161">
        <v>160</v>
      </c>
      <c r="C161" s="36"/>
      <c r="D161" s="44"/>
      <c r="E161" s="45"/>
      <c r="F161" s="46"/>
      <c r="G161" s="43"/>
    </row>
    <row r="162" spans="1:7" x14ac:dyDescent="0.25">
      <c r="A162">
        <v>161</v>
      </c>
      <c r="C162" s="47"/>
      <c r="D162" s="44"/>
      <c r="E162" s="45"/>
      <c r="F162" s="46"/>
      <c r="G162" s="43"/>
    </row>
    <row r="163" spans="1:7" x14ac:dyDescent="0.25">
      <c r="A163">
        <v>162</v>
      </c>
      <c r="C163" s="47"/>
      <c r="D163" s="44"/>
      <c r="E163" s="45"/>
      <c r="F163" s="46"/>
      <c r="G163" s="43"/>
    </row>
    <row r="164" spans="1:7" x14ac:dyDescent="0.25">
      <c r="A164">
        <v>163</v>
      </c>
      <c r="C164" s="47"/>
      <c r="D164" s="44"/>
      <c r="E164" s="45"/>
      <c r="F164" s="46"/>
      <c r="G164" s="43"/>
    </row>
    <row r="165" spans="1:7" x14ac:dyDescent="0.25">
      <c r="A165">
        <v>164</v>
      </c>
      <c r="C165" s="36"/>
      <c r="D165" s="44"/>
      <c r="E165" s="45"/>
      <c r="F165" s="46"/>
      <c r="G165" s="43"/>
    </row>
    <row r="166" spans="1:7" x14ac:dyDescent="0.25">
      <c r="A166">
        <v>165</v>
      </c>
      <c r="C166" s="36"/>
      <c r="D166" s="44"/>
      <c r="E166" s="45"/>
      <c r="F166" s="46"/>
      <c r="G166" s="43"/>
    </row>
    <row r="167" spans="1:7" x14ac:dyDescent="0.25">
      <c r="A167">
        <v>166</v>
      </c>
      <c r="C167" s="36"/>
      <c r="D167" s="44"/>
      <c r="E167" s="45"/>
      <c r="F167" s="46"/>
      <c r="G167" s="43"/>
    </row>
    <row r="168" spans="1:7" x14ac:dyDescent="0.25">
      <c r="A168">
        <v>167</v>
      </c>
      <c r="C168" s="36"/>
      <c r="D168" s="44"/>
      <c r="E168" s="45"/>
      <c r="F168" s="46"/>
      <c r="G168" s="43"/>
    </row>
    <row r="169" spans="1:7" x14ac:dyDescent="0.25">
      <c r="A169">
        <v>168</v>
      </c>
      <c r="C169" s="36"/>
      <c r="D169" s="44"/>
      <c r="E169" s="45"/>
      <c r="F169" s="46"/>
      <c r="G169" s="43"/>
    </row>
    <row r="170" spans="1:7" x14ac:dyDescent="0.25">
      <c r="A170">
        <v>169</v>
      </c>
    </row>
    <row r="171" spans="1:7" x14ac:dyDescent="0.25">
      <c r="A171">
        <v>170</v>
      </c>
    </row>
    <row r="172" spans="1:7" x14ac:dyDescent="0.25">
      <c r="A172">
        <v>171</v>
      </c>
    </row>
    <row r="173" spans="1:7" x14ac:dyDescent="0.25">
      <c r="A173">
        <v>172</v>
      </c>
    </row>
    <row r="174" spans="1:7" x14ac:dyDescent="0.25">
      <c r="A174">
        <v>173</v>
      </c>
    </row>
    <row r="175" spans="1:7" x14ac:dyDescent="0.25">
      <c r="A175">
        <v>174</v>
      </c>
    </row>
    <row r="176" spans="1:7" x14ac:dyDescent="0.25">
      <c r="A176">
        <v>175</v>
      </c>
      <c r="C176" s="66"/>
      <c r="D176" s="61"/>
      <c r="E176" s="62"/>
      <c r="F176" s="63"/>
      <c r="G176" s="61"/>
    </row>
    <row r="177" spans="1:7" x14ac:dyDescent="0.25">
      <c r="A177">
        <v>176</v>
      </c>
      <c r="C177" s="67"/>
      <c r="D177" s="61"/>
      <c r="E177" s="62"/>
      <c r="F177" s="63"/>
      <c r="G177" s="61"/>
    </row>
    <row r="178" spans="1:7" x14ac:dyDescent="0.25">
      <c r="A178">
        <v>177</v>
      </c>
      <c r="C178" s="20"/>
      <c r="D178" s="21"/>
      <c r="E178" s="21"/>
      <c r="F178" s="21"/>
      <c r="G178" s="19"/>
    </row>
    <row r="179" spans="1:7" x14ac:dyDescent="0.25">
      <c r="A179">
        <v>178</v>
      </c>
      <c r="C179" s="20"/>
      <c r="D179" s="21"/>
      <c r="E179" s="21"/>
      <c r="F179" s="21"/>
      <c r="G179" s="19"/>
    </row>
    <row r="180" spans="1:7" x14ac:dyDescent="0.25">
      <c r="A180">
        <v>179</v>
      </c>
      <c r="C180" s="20"/>
      <c r="D180" s="21"/>
      <c r="E180" s="21"/>
      <c r="F180" s="21"/>
      <c r="G180" s="19"/>
    </row>
    <row r="181" spans="1:7" x14ac:dyDescent="0.25">
      <c r="A181">
        <v>180</v>
      </c>
      <c r="C181" s="20"/>
      <c r="D181" s="21"/>
      <c r="E181" s="21"/>
      <c r="F181" s="21"/>
      <c r="G181" s="19"/>
    </row>
    <row r="182" spans="1:7" x14ac:dyDescent="0.25">
      <c r="A182">
        <v>181</v>
      </c>
      <c r="C182" s="20"/>
      <c r="D182" s="21"/>
      <c r="E182" s="21"/>
      <c r="F182" s="21"/>
      <c r="G182" s="19"/>
    </row>
    <row r="183" spans="1:7" x14ac:dyDescent="0.25">
      <c r="A183">
        <v>182</v>
      </c>
      <c r="C183" s="20"/>
      <c r="D183" s="21"/>
      <c r="E183" s="21"/>
      <c r="F183" s="21"/>
      <c r="G183" s="19"/>
    </row>
    <row r="184" spans="1:7" x14ac:dyDescent="0.25">
      <c r="A184">
        <v>183</v>
      </c>
      <c r="B184" s="76"/>
      <c r="C184" s="78"/>
      <c r="D184" s="79"/>
      <c r="E184" s="79"/>
      <c r="F184" s="79"/>
      <c r="G184" s="80"/>
    </row>
    <row r="185" spans="1:7" x14ac:dyDescent="0.25">
      <c r="A185">
        <v>184</v>
      </c>
      <c r="C185" s="20"/>
      <c r="D185" s="21"/>
      <c r="E185" s="21"/>
      <c r="F185" s="21"/>
      <c r="G185" s="19"/>
    </row>
    <row r="186" spans="1:7" x14ac:dyDescent="0.25">
      <c r="A186">
        <v>185</v>
      </c>
      <c r="C186" s="20"/>
      <c r="D186" s="21"/>
      <c r="E186" s="21"/>
      <c r="F186" s="21"/>
      <c r="G186" s="19"/>
    </row>
    <row r="187" spans="1:7" x14ac:dyDescent="0.25">
      <c r="A187">
        <v>186</v>
      </c>
      <c r="C187" s="20"/>
      <c r="D187" s="21"/>
      <c r="E187" s="21"/>
      <c r="F187" s="21"/>
      <c r="G187" s="19"/>
    </row>
    <row r="188" spans="1:7" x14ac:dyDescent="0.25">
      <c r="A188">
        <v>187</v>
      </c>
      <c r="C188" s="20"/>
      <c r="D188" s="21"/>
      <c r="E188" s="21"/>
      <c r="F188" s="21"/>
      <c r="G188" s="19"/>
    </row>
    <row r="189" spans="1:7" x14ac:dyDescent="0.25">
      <c r="A189">
        <v>188</v>
      </c>
      <c r="C189" s="20"/>
      <c r="D189" s="21"/>
      <c r="E189" s="21"/>
      <c r="F189" s="21"/>
      <c r="G189" s="19"/>
    </row>
    <row r="190" spans="1:7" x14ac:dyDescent="0.25">
      <c r="A190">
        <v>189</v>
      </c>
      <c r="C190" s="20"/>
      <c r="D190" s="21"/>
      <c r="E190" s="21"/>
      <c r="F190" s="21"/>
      <c r="G190" s="19"/>
    </row>
    <row r="191" spans="1:7" x14ac:dyDescent="0.25">
      <c r="A191">
        <v>190</v>
      </c>
      <c r="C191" s="20"/>
      <c r="D191" s="21"/>
      <c r="E191" s="21"/>
      <c r="F191" s="21"/>
      <c r="G191" s="19"/>
    </row>
    <row r="192" spans="1:7" x14ac:dyDescent="0.25">
      <c r="A192">
        <v>191</v>
      </c>
      <c r="C192" s="20"/>
      <c r="D192" s="21"/>
      <c r="E192" s="21"/>
      <c r="F192" s="21"/>
      <c r="G192" s="19"/>
    </row>
    <row r="193" spans="1:7" x14ac:dyDescent="0.25">
      <c r="A193">
        <v>192</v>
      </c>
      <c r="C193" s="20"/>
      <c r="D193" s="21"/>
      <c r="E193" s="21"/>
      <c r="F193" s="21"/>
      <c r="G193" s="19"/>
    </row>
    <row r="194" spans="1:7" x14ac:dyDescent="0.25">
      <c r="A194">
        <v>193</v>
      </c>
      <c r="C194" s="20"/>
      <c r="D194" s="21"/>
      <c r="E194" s="21"/>
      <c r="F194" s="21"/>
      <c r="G194" s="19"/>
    </row>
    <row r="195" spans="1:7" x14ac:dyDescent="0.25">
      <c r="A195">
        <v>194</v>
      </c>
      <c r="C195" s="20"/>
      <c r="D195" s="21"/>
      <c r="E195" s="21"/>
      <c r="F195" s="21"/>
      <c r="G195" s="19"/>
    </row>
    <row r="196" spans="1:7" x14ac:dyDescent="0.25">
      <c r="A196">
        <v>195</v>
      </c>
      <c r="C196" s="20"/>
      <c r="D196" s="21"/>
      <c r="E196" s="21"/>
      <c r="F196" s="21"/>
      <c r="G196" s="19"/>
    </row>
    <row r="197" spans="1:7" x14ac:dyDescent="0.25">
      <c r="A197">
        <v>196</v>
      </c>
      <c r="C197" s="20"/>
      <c r="D197" s="21"/>
      <c r="E197" s="21"/>
      <c r="F197" s="21"/>
      <c r="G197" s="19"/>
    </row>
    <row r="198" spans="1:7" x14ac:dyDescent="0.25">
      <c r="A198">
        <v>197</v>
      </c>
      <c r="C198" s="20"/>
      <c r="D198" s="21"/>
      <c r="E198" s="21"/>
      <c r="F198" s="21"/>
      <c r="G198" s="19"/>
    </row>
    <row r="199" spans="1:7" x14ac:dyDescent="0.25">
      <c r="A199">
        <v>198</v>
      </c>
      <c r="C199" s="20"/>
      <c r="D199" s="21"/>
      <c r="E199" s="21"/>
      <c r="F199" s="21"/>
      <c r="G199" s="19"/>
    </row>
    <row r="200" spans="1:7" x14ac:dyDescent="0.25">
      <c r="A200">
        <v>199</v>
      </c>
      <c r="C200" s="20"/>
      <c r="D200" s="21"/>
      <c r="E200" s="21"/>
      <c r="F200" s="21"/>
      <c r="G200" s="19"/>
    </row>
    <row r="201" spans="1:7" x14ac:dyDescent="0.25">
      <c r="A201">
        <v>200</v>
      </c>
      <c r="C201" s="20"/>
      <c r="D201" s="21"/>
      <c r="E201" s="21"/>
      <c r="F201" s="21"/>
      <c r="G201" s="19"/>
    </row>
    <row r="202" spans="1:7" x14ac:dyDescent="0.25">
      <c r="A202">
        <v>201</v>
      </c>
      <c r="C202" s="20"/>
      <c r="D202" s="21"/>
      <c r="E202" s="21"/>
      <c r="F202" s="21"/>
      <c r="G202" s="19"/>
    </row>
    <row r="203" spans="1:7" x14ac:dyDescent="0.25">
      <c r="A203">
        <v>202</v>
      </c>
      <c r="C203" s="20"/>
      <c r="D203" s="21"/>
      <c r="E203" s="21"/>
      <c r="F203" s="21"/>
      <c r="G203" s="19"/>
    </row>
    <row r="204" spans="1:7" x14ac:dyDescent="0.25">
      <c r="A204">
        <v>203</v>
      </c>
      <c r="C204" s="20"/>
      <c r="D204" s="21"/>
      <c r="E204" s="21"/>
      <c r="F204" s="21"/>
      <c r="G204" s="19"/>
    </row>
    <row r="205" spans="1:7" x14ac:dyDescent="0.25">
      <c r="A205">
        <v>204</v>
      </c>
      <c r="C205" s="20"/>
      <c r="D205" s="21"/>
      <c r="E205" s="21"/>
      <c r="F205" s="21"/>
      <c r="G205" s="19"/>
    </row>
    <row r="206" spans="1:7" x14ac:dyDescent="0.25">
      <c r="A206">
        <v>205</v>
      </c>
      <c r="C206" s="20"/>
      <c r="D206" s="21"/>
      <c r="E206" s="21"/>
      <c r="F206" s="21"/>
      <c r="G206" s="19"/>
    </row>
    <row r="207" spans="1:7" x14ac:dyDescent="0.25">
      <c r="A207">
        <v>206</v>
      </c>
      <c r="C207" s="20"/>
      <c r="D207" s="21"/>
      <c r="E207" s="21"/>
      <c r="F207" s="21"/>
      <c r="G207" s="19"/>
    </row>
    <row r="208" spans="1:7" x14ac:dyDescent="0.25">
      <c r="A208">
        <v>207</v>
      </c>
      <c r="C208" s="20"/>
      <c r="D208" s="21"/>
      <c r="E208" s="21"/>
      <c r="F208" s="21"/>
      <c r="G208" s="19"/>
    </row>
    <row r="209" spans="1:7" x14ac:dyDescent="0.25">
      <c r="A209">
        <v>208</v>
      </c>
      <c r="C209" s="20"/>
      <c r="D209" s="21"/>
      <c r="E209" s="21"/>
      <c r="F209" s="21"/>
      <c r="G209" s="19"/>
    </row>
    <row r="210" spans="1:7" x14ac:dyDescent="0.25">
      <c r="A210">
        <v>209</v>
      </c>
      <c r="C210" s="20"/>
      <c r="D210" s="21"/>
      <c r="E210" s="21"/>
      <c r="F210" s="21"/>
      <c r="G210" s="19"/>
    </row>
    <row r="211" spans="1:7" x14ac:dyDescent="0.25">
      <c r="A211">
        <v>210</v>
      </c>
      <c r="C211" s="20"/>
      <c r="D211" s="21"/>
      <c r="E211" s="21"/>
      <c r="F211" s="21"/>
      <c r="G211" s="19"/>
    </row>
    <row r="212" spans="1:7" x14ac:dyDescent="0.25">
      <c r="A212">
        <v>211</v>
      </c>
      <c r="C212" s="20"/>
      <c r="D212" s="21"/>
      <c r="E212" s="21"/>
      <c r="F212" s="21"/>
      <c r="G212" s="19"/>
    </row>
    <row r="213" spans="1:7" x14ac:dyDescent="0.25">
      <c r="A213">
        <v>212</v>
      </c>
      <c r="C213" s="20"/>
      <c r="D213" s="21"/>
      <c r="E213" s="21"/>
      <c r="F213" s="21"/>
      <c r="G213" s="19"/>
    </row>
    <row r="214" spans="1:7" x14ac:dyDescent="0.25">
      <c r="A214">
        <v>213</v>
      </c>
      <c r="C214" s="20"/>
      <c r="D214" s="21"/>
      <c r="E214" s="21"/>
      <c r="F214" s="21"/>
      <c r="G214" s="19"/>
    </row>
    <row r="215" spans="1:7" x14ac:dyDescent="0.25">
      <c r="A215">
        <v>214</v>
      </c>
      <c r="C215" s="68"/>
      <c r="D215" s="69"/>
      <c r="E215" s="70"/>
      <c r="F215" s="71"/>
      <c r="G215" s="72"/>
    </row>
    <row r="216" spans="1:7" x14ac:dyDescent="0.25">
      <c r="A216">
        <v>215</v>
      </c>
      <c r="C216" s="20"/>
      <c r="D216" s="21"/>
      <c r="E216" s="21"/>
      <c r="F216" s="21"/>
      <c r="G216" s="19"/>
    </row>
    <row r="217" spans="1:7" x14ac:dyDescent="0.25">
      <c r="A217">
        <v>216</v>
      </c>
      <c r="C217" s="20"/>
      <c r="D217" s="21"/>
      <c r="E217" s="21"/>
      <c r="F217" s="21"/>
      <c r="G217" s="19"/>
    </row>
    <row r="218" spans="1:7" x14ac:dyDescent="0.25">
      <c r="A218">
        <v>217</v>
      </c>
      <c r="C218" s="20"/>
      <c r="D218" s="21"/>
      <c r="E218" s="21"/>
      <c r="F218" s="21"/>
      <c r="G218" s="19"/>
    </row>
    <row r="219" spans="1:7" x14ac:dyDescent="0.25">
      <c r="A219">
        <v>218</v>
      </c>
      <c r="C219" s="20"/>
      <c r="D219" s="21"/>
      <c r="E219" s="21"/>
      <c r="F219" s="21"/>
      <c r="G219" s="19"/>
    </row>
    <row r="220" spans="1:7" x14ac:dyDescent="0.25">
      <c r="A220">
        <v>219</v>
      </c>
      <c r="C220" s="20"/>
      <c r="D220" s="21"/>
      <c r="E220" s="21"/>
      <c r="F220" s="21"/>
      <c r="G220" s="19"/>
    </row>
    <row r="221" spans="1:7" x14ac:dyDescent="0.25">
      <c r="A221">
        <v>220</v>
      </c>
      <c r="C221" s="20"/>
      <c r="D221" s="21"/>
      <c r="E221" s="21"/>
      <c r="F221" s="21"/>
      <c r="G221" s="19"/>
    </row>
    <row r="222" spans="1:7" x14ac:dyDescent="0.25">
      <c r="A222">
        <v>221</v>
      </c>
      <c r="C222" s="11"/>
      <c r="G222" s="8"/>
    </row>
    <row r="223" spans="1:7" x14ac:dyDescent="0.25">
      <c r="A223">
        <v>222</v>
      </c>
    </row>
    <row r="224" spans="1:7" x14ac:dyDescent="0.25">
      <c r="A224">
        <v>223</v>
      </c>
    </row>
    <row r="225" spans="1:7" x14ac:dyDescent="0.25">
      <c r="A225">
        <v>224</v>
      </c>
    </row>
    <row r="226" spans="1:7" x14ac:dyDescent="0.25">
      <c r="A226">
        <v>225</v>
      </c>
    </row>
    <row r="227" spans="1:7" x14ac:dyDescent="0.25">
      <c r="A227">
        <v>226</v>
      </c>
    </row>
    <row r="228" spans="1:7" x14ac:dyDescent="0.25">
      <c r="A228">
        <v>227</v>
      </c>
      <c r="G228"/>
    </row>
    <row r="229" spans="1:7" x14ac:dyDescent="0.25">
      <c r="A229">
        <v>228</v>
      </c>
      <c r="G229"/>
    </row>
    <row r="230" spans="1:7" x14ac:dyDescent="0.25">
      <c r="A230">
        <v>229</v>
      </c>
      <c r="G230"/>
    </row>
    <row r="231" spans="1:7" x14ac:dyDescent="0.25">
      <c r="A231">
        <v>230</v>
      </c>
      <c r="G231"/>
    </row>
    <row r="232" spans="1:7" x14ac:dyDescent="0.25">
      <c r="A232">
        <v>231</v>
      </c>
      <c r="G232"/>
    </row>
    <row r="233" spans="1:7" x14ac:dyDescent="0.25">
      <c r="A233">
        <v>232</v>
      </c>
      <c r="G233"/>
    </row>
    <row r="234" spans="1:7" x14ac:dyDescent="0.25">
      <c r="A234">
        <v>233</v>
      </c>
      <c r="G234"/>
    </row>
    <row r="235" spans="1:7" x14ac:dyDescent="0.25">
      <c r="A235">
        <v>234</v>
      </c>
      <c r="G235"/>
    </row>
    <row r="236" spans="1:7" x14ac:dyDescent="0.25">
      <c r="A236">
        <v>235</v>
      </c>
      <c r="G236"/>
    </row>
    <row r="237" spans="1:7" x14ac:dyDescent="0.25">
      <c r="A237">
        <v>236</v>
      </c>
      <c r="G237"/>
    </row>
    <row r="238" spans="1:7" x14ac:dyDescent="0.25">
      <c r="A238">
        <v>237</v>
      </c>
      <c r="G238"/>
    </row>
    <row r="239" spans="1:7" x14ac:dyDescent="0.25">
      <c r="A239">
        <v>238</v>
      </c>
      <c r="G239"/>
    </row>
    <row r="240" spans="1:7" x14ac:dyDescent="0.25">
      <c r="A240">
        <v>239</v>
      </c>
      <c r="G24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CF75-4C9E-435F-997A-32844F607F76}">
  <sheetPr codeName="Feuil6">
    <tabColor rgb="FFC00000"/>
  </sheetPr>
  <dimension ref="A1:P85"/>
  <sheetViews>
    <sheetView workbookViewId="0">
      <selection activeCell="C6" sqref="C6:I8"/>
    </sheetView>
  </sheetViews>
  <sheetFormatPr baseColWidth="10" defaultColWidth="9.77734375" defaultRowHeight="13.2" x14ac:dyDescent="0.25"/>
  <cols>
    <col min="1" max="3" width="9.77734375" style="1" customWidth="1"/>
    <col min="4" max="4" width="46.5546875" style="1" customWidth="1"/>
    <col min="5" max="7" width="9.77734375" style="1" customWidth="1"/>
    <col min="8" max="8" width="35.88671875" style="1" customWidth="1"/>
    <col min="9" max="9" width="37" style="1" customWidth="1"/>
    <col min="10" max="10" width="9.77734375" style="1" customWidth="1"/>
    <col min="11" max="11" width="17.44140625" style="1" customWidth="1"/>
    <col min="12" max="15" width="9.77734375" style="1" customWidth="1"/>
    <col min="16" max="16" width="30.33203125" style="2" customWidth="1"/>
    <col min="17" max="16384" width="9.77734375" style="1"/>
  </cols>
  <sheetData>
    <row r="1" spans="1:14" ht="26.4" x14ac:dyDescent="0.25">
      <c r="A1" s="1" t="s">
        <v>0</v>
      </c>
      <c r="B1" s="1" t="s">
        <v>412</v>
      </c>
      <c r="C1" s="1" t="s">
        <v>1</v>
      </c>
      <c r="D1" s="1" t="s">
        <v>2</v>
      </c>
      <c r="E1" s="1" t="s">
        <v>7</v>
      </c>
      <c r="F1" s="1" t="s">
        <v>5</v>
      </c>
      <c r="G1" s="1" t="s">
        <v>6</v>
      </c>
      <c r="H1" s="1" t="s">
        <v>122</v>
      </c>
      <c r="I1" s="1" t="s">
        <v>8</v>
      </c>
      <c r="J1"/>
      <c r="L1"/>
      <c r="N1"/>
    </row>
    <row r="2" spans="1:14" x14ac:dyDescent="0.25">
      <c r="A2" s="1">
        <v>1</v>
      </c>
      <c r="C2" s="3">
        <v>43039</v>
      </c>
      <c r="D2" s="1" t="s">
        <v>317</v>
      </c>
      <c r="F2" s="1">
        <v>11030</v>
      </c>
      <c r="H2" s="1" t="s">
        <v>306</v>
      </c>
    </row>
    <row r="3" spans="1:14" x14ac:dyDescent="0.25">
      <c r="A3" s="1">
        <v>2</v>
      </c>
      <c r="B3" s="1">
        <v>8</v>
      </c>
      <c r="C3" s="3">
        <v>45170</v>
      </c>
      <c r="D3" s="1" t="s">
        <v>408</v>
      </c>
      <c r="F3" s="1">
        <v>656</v>
      </c>
      <c r="H3" s="1" t="s">
        <v>154</v>
      </c>
      <c r="I3" s="1" t="s">
        <v>318</v>
      </c>
    </row>
    <row r="4" spans="1:14" x14ac:dyDescent="0.25">
      <c r="A4" s="1">
        <v>3</v>
      </c>
      <c r="B4" s="1">
        <v>10</v>
      </c>
      <c r="C4" s="3">
        <v>45170</v>
      </c>
      <c r="D4" s="1" t="s">
        <v>409</v>
      </c>
      <c r="F4" s="1">
        <v>656</v>
      </c>
      <c r="H4" s="1" t="s">
        <v>154</v>
      </c>
      <c r="I4" s="1" t="s">
        <v>318</v>
      </c>
    </row>
    <row r="5" spans="1:14" x14ac:dyDescent="0.25">
      <c r="A5" s="1">
        <v>4</v>
      </c>
      <c r="C5" s="3">
        <v>44483</v>
      </c>
      <c r="D5" s="1" t="s">
        <v>310</v>
      </c>
      <c r="F5" s="1">
        <v>20000</v>
      </c>
      <c r="H5" s="1" t="s">
        <v>230</v>
      </c>
      <c r="I5" s="1" t="s">
        <v>319</v>
      </c>
    </row>
    <row r="6" spans="1:14" x14ac:dyDescent="0.25">
      <c r="A6" s="1">
        <v>5</v>
      </c>
      <c r="C6" s="3">
        <v>44483</v>
      </c>
      <c r="D6" s="1" t="s">
        <v>307</v>
      </c>
      <c r="F6" s="1">
        <v>20000</v>
      </c>
      <c r="H6" s="1" t="s">
        <v>230</v>
      </c>
      <c r="I6" s="1" t="s">
        <v>319</v>
      </c>
    </row>
    <row r="7" spans="1:14" x14ac:dyDescent="0.25">
      <c r="A7" s="1">
        <v>6</v>
      </c>
      <c r="C7" s="3">
        <v>44484</v>
      </c>
      <c r="D7" s="1" t="s">
        <v>312</v>
      </c>
      <c r="F7" s="1">
        <v>20000</v>
      </c>
      <c r="H7" s="1" t="s">
        <v>230</v>
      </c>
      <c r="I7" s="1" t="s">
        <v>319</v>
      </c>
    </row>
    <row r="8" spans="1:14" ht="39.6" x14ac:dyDescent="0.25">
      <c r="A8" s="1">
        <v>7</v>
      </c>
      <c r="C8" s="3">
        <v>44228</v>
      </c>
      <c r="D8" s="1" t="s">
        <v>322</v>
      </c>
      <c r="F8" s="1">
        <v>1108</v>
      </c>
      <c r="H8" s="1" t="s">
        <v>320</v>
      </c>
      <c r="I8" s="1" t="s">
        <v>321</v>
      </c>
    </row>
    <row r="9" spans="1:14" x14ac:dyDescent="0.25">
      <c r="A9" s="1">
        <v>8</v>
      </c>
      <c r="C9" s="3">
        <v>45170</v>
      </c>
      <c r="D9" s="1" t="s">
        <v>410</v>
      </c>
      <c r="F9" s="1">
        <v>3756</v>
      </c>
      <c r="H9" s="1" t="s">
        <v>407</v>
      </c>
      <c r="I9" s="1" t="s">
        <v>318</v>
      </c>
    </row>
    <row r="10" spans="1:14" x14ac:dyDescent="0.25">
      <c r="A10" s="1">
        <v>9</v>
      </c>
      <c r="B10" s="1">
        <v>8</v>
      </c>
      <c r="C10" s="3">
        <v>45171</v>
      </c>
      <c r="D10" s="1" t="s">
        <v>413</v>
      </c>
      <c r="F10" s="1">
        <v>3100</v>
      </c>
      <c r="H10" s="1" t="s">
        <v>411</v>
      </c>
      <c r="I10" s="1" t="s">
        <v>318</v>
      </c>
    </row>
    <row r="11" spans="1:14" x14ac:dyDescent="0.25">
      <c r="A11" s="1">
        <v>10</v>
      </c>
      <c r="C11" s="3">
        <v>45170</v>
      </c>
      <c r="D11" s="1" t="s">
        <v>414</v>
      </c>
      <c r="F11" s="1">
        <v>3756</v>
      </c>
      <c r="H11" s="1" t="s">
        <v>407</v>
      </c>
      <c r="I11" s="1" t="s">
        <v>318</v>
      </c>
    </row>
    <row r="12" spans="1:14" x14ac:dyDescent="0.25">
      <c r="A12" s="1">
        <v>11</v>
      </c>
      <c r="B12" s="1">
        <v>10</v>
      </c>
      <c r="C12" s="3">
        <v>45170</v>
      </c>
      <c r="D12" s="1" t="s">
        <v>415</v>
      </c>
      <c r="F12" s="1">
        <v>3100</v>
      </c>
      <c r="H12" s="1" t="s">
        <v>411</v>
      </c>
      <c r="I12" s="1" t="s">
        <v>318</v>
      </c>
    </row>
    <row r="13" spans="1:14" x14ac:dyDescent="0.25">
      <c r="A13" s="1">
        <v>12</v>
      </c>
      <c r="B13" s="1">
        <v>12</v>
      </c>
      <c r="C13" s="3">
        <v>45170</v>
      </c>
      <c r="D13" s="1" t="s">
        <v>419</v>
      </c>
      <c r="F13" s="1">
        <v>656</v>
      </c>
      <c r="H13" s="1" t="s">
        <v>154</v>
      </c>
      <c r="I13" s="1" t="s">
        <v>318</v>
      </c>
    </row>
    <row r="14" spans="1:14" x14ac:dyDescent="0.25">
      <c r="A14" s="1">
        <v>13</v>
      </c>
      <c r="B14" s="1">
        <v>12</v>
      </c>
      <c r="C14" s="3">
        <v>45170</v>
      </c>
      <c r="D14" s="1" t="s">
        <v>420</v>
      </c>
      <c r="F14" s="1">
        <v>3100</v>
      </c>
      <c r="H14" s="1" t="s">
        <v>411</v>
      </c>
      <c r="I14" s="1" t="s">
        <v>318</v>
      </c>
    </row>
    <row r="15" spans="1:14" x14ac:dyDescent="0.25">
      <c r="A15" s="1">
        <v>14</v>
      </c>
      <c r="C15" s="3">
        <v>45170</v>
      </c>
      <c r="D15" s="1" t="s">
        <v>421</v>
      </c>
      <c r="F15" s="1">
        <v>3756</v>
      </c>
      <c r="H15" s="1" t="s">
        <v>407</v>
      </c>
      <c r="I15" s="1" t="s">
        <v>318</v>
      </c>
    </row>
    <row r="16" spans="1:14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  <row r="22" spans="1:1" x14ac:dyDescent="0.25">
      <c r="A22" s="1">
        <v>21</v>
      </c>
    </row>
    <row r="23" spans="1:1" x14ac:dyDescent="0.25">
      <c r="A23" s="1">
        <v>22</v>
      </c>
    </row>
    <row r="24" spans="1:1" x14ac:dyDescent="0.25">
      <c r="A24" s="1">
        <v>23</v>
      </c>
    </row>
    <row r="25" spans="1:1" x14ac:dyDescent="0.25">
      <c r="A25" s="1">
        <v>24</v>
      </c>
    </row>
    <row r="26" spans="1:1" x14ac:dyDescent="0.25">
      <c r="A26" s="1">
        <v>25</v>
      </c>
    </row>
    <row r="27" spans="1:1" x14ac:dyDescent="0.25">
      <c r="A27" s="1">
        <v>26</v>
      </c>
    </row>
    <row r="28" spans="1:1" x14ac:dyDescent="0.25">
      <c r="A28" s="1">
        <v>27</v>
      </c>
    </row>
    <row r="29" spans="1:1" x14ac:dyDescent="0.25">
      <c r="A29" s="1">
        <v>28</v>
      </c>
    </row>
    <row r="30" spans="1:1" x14ac:dyDescent="0.25">
      <c r="A30" s="1">
        <v>29</v>
      </c>
    </row>
    <row r="31" spans="1:1" x14ac:dyDescent="0.25">
      <c r="A31" s="1">
        <v>30</v>
      </c>
    </row>
    <row r="32" spans="1:1" x14ac:dyDescent="0.25">
      <c r="A32" s="1">
        <v>31</v>
      </c>
    </row>
    <row r="33" spans="1:1" x14ac:dyDescent="0.25">
      <c r="A33" s="1">
        <v>32</v>
      </c>
    </row>
    <row r="34" spans="1:1" x14ac:dyDescent="0.25">
      <c r="A34" s="1">
        <v>33</v>
      </c>
    </row>
    <row r="35" spans="1:1" x14ac:dyDescent="0.25">
      <c r="A35" s="1">
        <v>34</v>
      </c>
    </row>
    <row r="36" spans="1:1" x14ac:dyDescent="0.25">
      <c r="A36" s="1">
        <v>35</v>
      </c>
    </row>
    <row r="37" spans="1:1" x14ac:dyDescent="0.25">
      <c r="A37" s="1">
        <v>36</v>
      </c>
    </row>
    <row r="38" spans="1:1" x14ac:dyDescent="0.25">
      <c r="A38" s="1">
        <v>37</v>
      </c>
    </row>
    <row r="39" spans="1:1" x14ac:dyDescent="0.25">
      <c r="A39" s="1">
        <v>38</v>
      </c>
    </row>
    <row r="40" spans="1:1" x14ac:dyDescent="0.25">
      <c r="A40" s="1">
        <v>39</v>
      </c>
    </row>
    <row r="41" spans="1:1" x14ac:dyDescent="0.25">
      <c r="A41" s="1">
        <v>40</v>
      </c>
    </row>
    <row r="42" spans="1:1" x14ac:dyDescent="0.25">
      <c r="A42" s="1">
        <v>41</v>
      </c>
    </row>
    <row r="43" spans="1:1" x14ac:dyDescent="0.25">
      <c r="A43" s="1">
        <v>42</v>
      </c>
    </row>
    <row r="44" spans="1:1" x14ac:dyDescent="0.25">
      <c r="A44" s="1">
        <v>43</v>
      </c>
    </row>
    <row r="45" spans="1:1" x14ac:dyDescent="0.25">
      <c r="A45" s="1">
        <v>44</v>
      </c>
    </row>
    <row r="46" spans="1:1" x14ac:dyDescent="0.25">
      <c r="A46" s="1">
        <v>45</v>
      </c>
    </row>
    <row r="47" spans="1:1" x14ac:dyDescent="0.25">
      <c r="A47" s="1">
        <v>46</v>
      </c>
    </row>
    <row r="48" spans="1:1" x14ac:dyDescent="0.25">
      <c r="A48" s="1">
        <v>47</v>
      </c>
    </row>
    <row r="49" spans="1:1" x14ac:dyDescent="0.25">
      <c r="A49" s="1">
        <v>48</v>
      </c>
    </row>
    <row r="50" spans="1:1" x14ac:dyDescent="0.25">
      <c r="A50" s="1">
        <v>49</v>
      </c>
    </row>
    <row r="51" spans="1:1" x14ac:dyDescent="0.25">
      <c r="A51" s="1">
        <v>50</v>
      </c>
    </row>
    <row r="52" spans="1:1" x14ac:dyDescent="0.25">
      <c r="A52" s="1">
        <v>51</v>
      </c>
    </row>
    <row r="53" spans="1:1" x14ac:dyDescent="0.25">
      <c r="A53" s="1">
        <v>52</v>
      </c>
    </row>
    <row r="54" spans="1:1" x14ac:dyDescent="0.25">
      <c r="A54" s="1">
        <v>53</v>
      </c>
    </row>
    <row r="55" spans="1:1" x14ac:dyDescent="0.25">
      <c r="A55" s="1">
        <v>54</v>
      </c>
    </row>
    <row r="56" spans="1:1" x14ac:dyDescent="0.25">
      <c r="A56" s="1">
        <v>55</v>
      </c>
    </row>
    <row r="57" spans="1:1" x14ac:dyDescent="0.25">
      <c r="A57" s="1">
        <v>56</v>
      </c>
    </row>
    <row r="58" spans="1:1" x14ac:dyDescent="0.25">
      <c r="A58" s="1">
        <v>57</v>
      </c>
    </row>
    <row r="59" spans="1:1" x14ac:dyDescent="0.25">
      <c r="A59" s="1">
        <v>58</v>
      </c>
    </row>
    <row r="60" spans="1:1" x14ac:dyDescent="0.25">
      <c r="A60" s="1">
        <v>59</v>
      </c>
    </row>
    <row r="61" spans="1:1" x14ac:dyDescent="0.25">
      <c r="A61" s="1">
        <v>60</v>
      </c>
    </row>
    <row r="62" spans="1:1" x14ac:dyDescent="0.25">
      <c r="A62" s="1">
        <v>61</v>
      </c>
    </row>
    <row r="63" spans="1:1" x14ac:dyDescent="0.25">
      <c r="A63" s="1">
        <v>62</v>
      </c>
    </row>
    <row r="64" spans="1:1" x14ac:dyDescent="0.25">
      <c r="A64" s="1">
        <v>63</v>
      </c>
    </row>
    <row r="65" spans="1:1" x14ac:dyDescent="0.25">
      <c r="A65" s="1">
        <v>64</v>
      </c>
    </row>
    <row r="66" spans="1:1" x14ac:dyDescent="0.25">
      <c r="A66" s="1">
        <v>65</v>
      </c>
    </row>
    <row r="67" spans="1:1" x14ac:dyDescent="0.25">
      <c r="A67" s="1">
        <v>66</v>
      </c>
    </row>
    <row r="68" spans="1:1" x14ac:dyDescent="0.25">
      <c r="A68" s="1">
        <v>67</v>
      </c>
    </row>
    <row r="69" spans="1:1" x14ac:dyDescent="0.25">
      <c r="A69" s="1">
        <v>68</v>
      </c>
    </row>
    <row r="70" spans="1:1" x14ac:dyDescent="0.25">
      <c r="A70" s="1">
        <v>69</v>
      </c>
    </row>
    <row r="71" spans="1:1" x14ac:dyDescent="0.25">
      <c r="A71" s="1">
        <v>70</v>
      </c>
    </row>
    <row r="72" spans="1:1" x14ac:dyDescent="0.25">
      <c r="A72" s="1">
        <v>71</v>
      </c>
    </row>
    <row r="73" spans="1:1" x14ac:dyDescent="0.25">
      <c r="A73" s="1">
        <v>72</v>
      </c>
    </row>
    <row r="74" spans="1:1" x14ac:dyDescent="0.25">
      <c r="A74" s="1">
        <v>73</v>
      </c>
    </row>
    <row r="75" spans="1:1" x14ac:dyDescent="0.25">
      <c r="A75" s="1">
        <v>74</v>
      </c>
    </row>
    <row r="76" spans="1:1" x14ac:dyDescent="0.25">
      <c r="A76" s="1">
        <v>75</v>
      </c>
    </row>
    <row r="77" spans="1:1" x14ac:dyDescent="0.25">
      <c r="A77" s="1">
        <v>76</v>
      </c>
    </row>
    <row r="78" spans="1:1" x14ac:dyDescent="0.25">
      <c r="A78" s="1">
        <v>77</v>
      </c>
    </row>
    <row r="79" spans="1:1" x14ac:dyDescent="0.25">
      <c r="A79" s="1">
        <v>78</v>
      </c>
    </row>
    <row r="80" spans="1:1" x14ac:dyDescent="0.25">
      <c r="A80" s="1">
        <v>79</v>
      </c>
    </row>
    <row r="81" spans="1:1" x14ac:dyDescent="0.25">
      <c r="A81" s="1">
        <v>80</v>
      </c>
    </row>
    <row r="82" spans="1:1" x14ac:dyDescent="0.25">
      <c r="A82" s="1">
        <v>81</v>
      </c>
    </row>
    <row r="83" spans="1:1" x14ac:dyDescent="0.25">
      <c r="A83" s="1">
        <v>82</v>
      </c>
    </row>
    <row r="84" spans="1:1" x14ac:dyDescent="0.25">
      <c r="A84" s="1">
        <v>83</v>
      </c>
    </row>
    <row r="85" spans="1:1" x14ac:dyDescent="0.25">
      <c r="A85" s="1">
        <v>84</v>
      </c>
    </row>
  </sheetData>
  <sheetProtection selectLockedCells="1" selectUnlockedCells="1"/>
  <phoneticPr fontId="23" type="noConversion"/>
  <dataValidations count="2">
    <dataValidation type="list" operator="equal" allowBlank="1" showErrorMessage="1" sqref="J1 L1 N1" xr:uid="{9BC694F5-15D9-44E0-9549-3267FE58BA23}">
      <formula1>"kW_Chaud,kW_Froid,kW_Elec"</formula1>
      <formula2>0</formula2>
    </dataValidation>
    <dataValidation operator="equal" allowBlank="1" showErrorMessage="1" sqref="H1:H1048576" xr:uid="{3743BB74-FBB8-4DC9-853F-F80CBA1C3C6D}"/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086E-AD46-4296-A048-CBF3FB56C667}">
  <sheetPr codeName="Feuil25"/>
  <dimension ref="A1:B11"/>
  <sheetViews>
    <sheetView workbookViewId="0">
      <selection activeCell="A2" sqref="A2:A11"/>
    </sheetView>
  </sheetViews>
  <sheetFormatPr baseColWidth="10" defaultRowHeight="13.2" x14ac:dyDescent="0.25"/>
  <sheetData>
    <row r="1" spans="1:2" x14ac:dyDescent="0.25">
      <c r="A1" t="s">
        <v>445</v>
      </c>
      <c r="B1" t="s">
        <v>745</v>
      </c>
    </row>
    <row r="2" spans="1:2" x14ac:dyDescent="0.25">
      <c r="A2" s="116">
        <v>1</v>
      </c>
      <c r="B2" t="s">
        <v>493</v>
      </c>
    </row>
    <row r="3" spans="1:2" x14ac:dyDescent="0.25">
      <c r="A3" s="116">
        <v>1</v>
      </c>
      <c r="B3" t="s">
        <v>515</v>
      </c>
    </row>
    <row r="4" spans="1:2" x14ac:dyDescent="0.25">
      <c r="A4" s="116">
        <v>1</v>
      </c>
      <c r="B4" t="s">
        <v>678</v>
      </c>
    </row>
    <row r="5" spans="1:2" x14ac:dyDescent="0.25">
      <c r="A5" s="116">
        <v>2</v>
      </c>
      <c r="B5" t="s">
        <v>469</v>
      </c>
    </row>
    <row r="6" spans="1:2" x14ac:dyDescent="0.25">
      <c r="A6" s="116">
        <v>2</v>
      </c>
      <c r="B6" t="s">
        <v>468</v>
      </c>
    </row>
    <row r="7" spans="1:2" x14ac:dyDescent="0.25">
      <c r="A7" s="116">
        <v>2</v>
      </c>
      <c r="B7" t="s">
        <v>470</v>
      </c>
    </row>
    <row r="8" spans="1:2" x14ac:dyDescent="0.25">
      <c r="A8" s="116">
        <v>3</v>
      </c>
      <c r="B8" t="s">
        <v>494</v>
      </c>
    </row>
    <row r="9" spans="1:2" x14ac:dyDescent="0.25">
      <c r="A9" s="116">
        <v>3</v>
      </c>
      <c r="B9" t="s">
        <v>471</v>
      </c>
    </row>
    <row r="10" spans="1:2" x14ac:dyDescent="0.25">
      <c r="A10" s="116">
        <v>4</v>
      </c>
      <c r="B10" t="s">
        <v>486</v>
      </c>
    </row>
    <row r="11" spans="1:2" x14ac:dyDescent="0.25">
      <c r="A11" s="1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FE4C-E3C7-4A9F-8B59-10D47461F6AC}">
  <sheetPr codeName="Feuil8">
    <tabColor rgb="FFFFFF00"/>
  </sheetPr>
  <dimension ref="A1:S31"/>
  <sheetViews>
    <sheetView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S18" sqref="S18"/>
    </sheetView>
  </sheetViews>
  <sheetFormatPr baseColWidth="10" defaultRowHeight="13.2" x14ac:dyDescent="0.25"/>
  <cols>
    <col min="1" max="2" width="6.88671875" customWidth="1"/>
    <col min="3" max="3" width="20.5546875" customWidth="1"/>
    <col min="4" max="4" width="12.33203125" customWidth="1"/>
    <col min="5" max="5" width="44.44140625" customWidth="1"/>
    <col min="6" max="6" width="19.109375" customWidth="1"/>
  </cols>
  <sheetData>
    <row r="1" spans="1:19" ht="39.6" x14ac:dyDescent="0.25">
      <c r="A1" s="5" t="s">
        <v>0</v>
      </c>
      <c r="B1" s="5" t="s">
        <v>4</v>
      </c>
      <c r="C1" s="5" t="s">
        <v>465</v>
      </c>
      <c r="D1" s="5" t="s">
        <v>463</v>
      </c>
      <c r="E1" s="5" t="s">
        <v>8</v>
      </c>
      <c r="F1" s="5" t="s">
        <v>3</v>
      </c>
      <c r="G1" s="5" t="s">
        <v>478</v>
      </c>
      <c r="H1" s="5" t="s">
        <v>476</v>
      </c>
      <c r="I1" s="5" t="s">
        <v>477</v>
      </c>
      <c r="J1" s="5" t="s">
        <v>479</v>
      </c>
      <c r="K1" s="5" t="s">
        <v>650</v>
      </c>
      <c r="L1" s="5" t="s">
        <v>506</v>
      </c>
      <c r="M1" s="5" t="s">
        <v>653</v>
      </c>
      <c r="N1" s="5" t="s">
        <v>652</v>
      </c>
      <c r="O1" s="5" t="s">
        <v>480</v>
      </c>
      <c r="P1" s="5" t="s">
        <v>481</v>
      </c>
      <c r="Q1" s="5" t="s">
        <v>484</v>
      </c>
      <c r="R1" s="5" t="s">
        <v>657</v>
      </c>
      <c r="S1" s="5" t="s">
        <v>485</v>
      </c>
    </row>
    <row r="2" spans="1:19" x14ac:dyDescent="0.25">
      <c r="A2">
        <v>1</v>
      </c>
      <c r="B2">
        <v>1</v>
      </c>
      <c r="C2" t="str">
        <f>VLOOKUP(B2,Sites!A:D,4,FALSE)</f>
        <v>MSF Paris</v>
      </c>
      <c r="D2" t="s">
        <v>464</v>
      </c>
      <c r="E2" t="s">
        <v>121</v>
      </c>
      <c r="F2" s="9">
        <f>SUMIF(SousDetailEclairage!B:B,Eclairage!A2,SousDetailEclairage!G:G)</f>
        <v>597517.91</v>
      </c>
      <c r="H2" t="s">
        <v>483</v>
      </c>
      <c r="I2" t="s">
        <v>483</v>
      </c>
      <c r="J2" t="s">
        <v>483</v>
      </c>
    </row>
    <row r="3" spans="1:19" x14ac:dyDescent="0.25">
      <c r="A3">
        <v>2</v>
      </c>
      <c r="B3">
        <v>2</v>
      </c>
      <c r="C3" t="str">
        <f>VLOOKUP(B3,Sites!A:D,4,FALSE)</f>
        <v xml:space="preserve">Stand de tire 93 </v>
      </c>
      <c r="D3" t="s">
        <v>468</v>
      </c>
      <c r="E3" t="s">
        <v>417</v>
      </c>
      <c r="F3" s="9">
        <f>SUMIF(SousDetailEclairage!B:B,Eclairage!A3,SousDetailEclairage!G:G)</f>
        <v>12290.345120750002</v>
      </c>
      <c r="H3" t="s">
        <v>483</v>
      </c>
      <c r="I3" t="s">
        <v>483</v>
      </c>
      <c r="J3" t="s">
        <v>483</v>
      </c>
    </row>
    <row r="4" spans="1:19" x14ac:dyDescent="0.25">
      <c r="A4">
        <v>3</v>
      </c>
      <c r="B4">
        <v>2</v>
      </c>
      <c r="C4" t="str">
        <f>VLOOKUP(B4,Sites!A:D,4,FALSE)</f>
        <v xml:space="preserve">Stand de tire 93 </v>
      </c>
      <c r="D4" t="s">
        <v>469</v>
      </c>
      <c r="E4" t="s">
        <v>417</v>
      </c>
      <c r="F4" s="9">
        <f>SUMIF(SousDetailEclairage!B:B,Eclairage!A4,SousDetailEclairage!G:G)</f>
        <v>25668.329999999998</v>
      </c>
      <c r="H4" t="s">
        <v>483</v>
      </c>
      <c r="I4" t="s">
        <v>483</v>
      </c>
      <c r="J4" t="s">
        <v>483</v>
      </c>
    </row>
    <row r="5" spans="1:19" x14ac:dyDescent="0.25">
      <c r="A5">
        <v>4</v>
      </c>
      <c r="B5">
        <v>2</v>
      </c>
      <c r="C5" t="str">
        <f>VLOOKUP(B5,Sites!A:D,4,FALSE)</f>
        <v xml:space="preserve">Stand de tire 93 </v>
      </c>
      <c r="D5" t="s">
        <v>470</v>
      </c>
      <c r="E5" t="s">
        <v>416</v>
      </c>
      <c r="F5" s="9">
        <f>SUMIF(SousDetailEclairage!B:B,Eclairage!A5,SousDetailEclairage!G:G)</f>
        <v>93112.735599650012</v>
      </c>
      <c r="H5" t="s">
        <v>483</v>
      </c>
      <c r="I5" t="s">
        <v>483</v>
      </c>
      <c r="J5" t="s">
        <v>483</v>
      </c>
      <c r="Q5" t="s">
        <v>483</v>
      </c>
    </row>
    <row r="6" spans="1:19" x14ac:dyDescent="0.25">
      <c r="A6">
        <v>5</v>
      </c>
      <c r="B6" s="33"/>
      <c r="C6" t="e">
        <f>VLOOKUP(B6,Sites!A:D,4,FALSE)</f>
        <v>#N/A</v>
      </c>
      <c r="E6" s="33"/>
      <c r="F6" s="34"/>
    </row>
    <row r="7" spans="1:19" x14ac:dyDescent="0.25">
      <c r="A7">
        <v>6</v>
      </c>
      <c r="B7">
        <v>2</v>
      </c>
      <c r="C7" t="str">
        <f>VLOOKUP(B7,Sites!A:D,4,FALSE)</f>
        <v xml:space="preserve">Stand de tire 93 </v>
      </c>
      <c r="D7" t="s">
        <v>466</v>
      </c>
      <c r="E7" t="s">
        <v>315</v>
      </c>
      <c r="F7" s="9">
        <f>SUMIF(SousDetailEclairage!B:B,Eclairage!A7,SousDetailEclairage!G:G)</f>
        <v>852159.56</v>
      </c>
      <c r="H7" t="s">
        <v>483</v>
      </c>
      <c r="I7" t="s">
        <v>483</v>
      </c>
      <c r="J7" t="s">
        <v>483</v>
      </c>
      <c r="O7" t="s">
        <v>483</v>
      </c>
    </row>
    <row r="8" spans="1:19" x14ac:dyDescent="0.25">
      <c r="A8">
        <v>7</v>
      </c>
      <c r="B8">
        <v>3</v>
      </c>
      <c r="C8" t="str">
        <f>VLOOKUP(B8,Sites!A:D,4,FALSE)</f>
        <v xml:space="preserve">Tribunal de Nanterre </v>
      </c>
      <c r="D8" t="s">
        <v>471</v>
      </c>
      <c r="E8" t="s">
        <v>289</v>
      </c>
      <c r="F8" s="9">
        <f>SUMIF(SousDetailEclairage!B:B,Eclairage!A8,SousDetailEclairage!G:G)</f>
        <v>1479895.1902930776</v>
      </c>
      <c r="H8" t="s">
        <v>483</v>
      </c>
      <c r="I8" t="s">
        <v>483</v>
      </c>
      <c r="J8" t="s">
        <v>483</v>
      </c>
      <c r="S8" t="s">
        <v>483</v>
      </c>
    </row>
    <row r="9" spans="1:19" x14ac:dyDescent="0.25">
      <c r="A9">
        <v>8</v>
      </c>
      <c r="B9">
        <v>3</v>
      </c>
      <c r="C9" t="str">
        <f>VLOOKUP(B9,Sites!A:D,4,FALSE)</f>
        <v xml:space="preserve">Tribunal de Nanterre </v>
      </c>
      <c r="D9" t="s">
        <v>471</v>
      </c>
      <c r="E9" t="s">
        <v>232</v>
      </c>
      <c r="F9" s="9">
        <f>SUMIF(SousDetailEclairage!B:B,Eclairage!A9,SousDetailEclairage!G:G)</f>
        <v>22506.246440595725</v>
      </c>
      <c r="H9" t="s">
        <v>483</v>
      </c>
      <c r="I9" t="s">
        <v>483</v>
      </c>
      <c r="O9" t="s">
        <v>483</v>
      </c>
    </row>
    <row r="10" spans="1:19" x14ac:dyDescent="0.25">
      <c r="A10">
        <v>9</v>
      </c>
      <c r="B10">
        <v>3</v>
      </c>
      <c r="C10" t="str">
        <f>VLOOKUP(B10,Sites!A:D,4,FALSE)</f>
        <v xml:space="preserve">Tribunal de Nanterre </v>
      </c>
      <c r="D10" t="s">
        <v>471</v>
      </c>
      <c r="E10" t="s">
        <v>290</v>
      </c>
      <c r="F10" s="9">
        <f>SUMIF(SousDetailEclairage!B:B,Eclairage!A10,SousDetailEclairage!G:G)</f>
        <v>23100</v>
      </c>
      <c r="G10" t="s">
        <v>483</v>
      </c>
    </row>
    <row r="11" spans="1:19" x14ac:dyDescent="0.25">
      <c r="A11">
        <v>10</v>
      </c>
      <c r="B11">
        <v>3</v>
      </c>
      <c r="C11" t="str">
        <f>VLOOKUP(B11,Sites!A:D,4,FALSE)</f>
        <v xml:space="preserve">Tribunal de Nanterre </v>
      </c>
      <c r="D11" t="s">
        <v>466</v>
      </c>
      <c r="E11" t="s">
        <v>290</v>
      </c>
      <c r="F11" s="9">
        <f>SUMIF(SousDetailEclairage!B:B,Eclairage!A11,SousDetailEclairage!G:G)</f>
        <v>63764</v>
      </c>
      <c r="G11" t="s">
        <v>483</v>
      </c>
    </row>
    <row r="12" spans="1:19" x14ac:dyDescent="0.25">
      <c r="A12">
        <v>11</v>
      </c>
      <c r="B12">
        <v>3</v>
      </c>
      <c r="C12" t="str">
        <f>VLOOKUP(B12,Sites!A:D,4,FALSE)</f>
        <v xml:space="preserve">Tribunal de Nanterre </v>
      </c>
      <c r="D12" t="s">
        <v>467</v>
      </c>
      <c r="E12" t="s">
        <v>314</v>
      </c>
      <c r="F12" s="9">
        <f>SUMIF(SousDetailEclairage!B:B,Eclairage!A12,SousDetailEclairage!G:G)</f>
        <v>2526508.5500000003</v>
      </c>
      <c r="G12" t="s">
        <v>483</v>
      </c>
      <c r="H12" t="s">
        <v>483</v>
      </c>
      <c r="I12" t="s">
        <v>483</v>
      </c>
      <c r="J12" t="s">
        <v>483</v>
      </c>
      <c r="O12" t="s">
        <v>483</v>
      </c>
    </row>
    <row r="13" spans="1:19" x14ac:dyDescent="0.25">
      <c r="A13">
        <v>12</v>
      </c>
      <c r="B13">
        <v>3</v>
      </c>
      <c r="C13" t="str">
        <f>VLOOKUP(B13,Sites!A:D,4,FALSE)</f>
        <v xml:space="preserve">Tribunal de Nanterre </v>
      </c>
      <c r="D13" t="s">
        <v>474</v>
      </c>
      <c r="E13" t="s">
        <v>314</v>
      </c>
      <c r="F13" s="9">
        <f>SUMIF(SousDetailEclairage!B:B,Eclairage!A13,SousDetailEclairage!G:G)</f>
        <v>915923.56</v>
      </c>
      <c r="G13" t="s">
        <v>483</v>
      </c>
      <c r="H13" t="s">
        <v>483</v>
      </c>
      <c r="I13" t="s">
        <v>483</v>
      </c>
      <c r="J13" t="s">
        <v>483</v>
      </c>
      <c r="O13" t="s">
        <v>483</v>
      </c>
    </row>
    <row r="14" spans="1:19" x14ac:dyDescent="0.25">
      <c r="A14">
        <v>13</v>
      </c>
      <c r="B14">
        <v>3</v>
      </c>
      <c r="C14" t="str">
        <f>VLOOKUP(B14,Sites!A:D,4,FALSE)</f>
        <v xml:space="preserve">Tribunal de Nanterre </v>
      </c>
      <c r="D14" t="s">
        <v>471</v>
      </c>
      <c r="E14" t="s">
        <v>316</v>
      </c>
      <c r="F14" s="9">
        <f>SUMIF(SousDetailEclairage!B:B,Eclairage!A14,SousDetailEclairage!G:G)</f>
        <v>1525501.4367336757</v>
      </c>
      <c r="G14" t="s">
        <v>483</v>
      </c>
      <c r="H14" t="s">
        <v>483</v>
      </c>
      <c r="I14" t="s">
        <v>483</v>
      </c>
      <c r="J14" t="s">
        <v>483</v>
      </c>
      <c r="O14" t="s">
        <v>483</v>
      </c>
    </row>
    <row r="15" spans="1:19" x14ac:dyDescent="0.25">
      <c r="A15">
        <v>14</v>
      </c>
      <c r="B15">
        <v>4</v>
      </c>
      <c r="C15" t="str">
        <f>VLOOKUP(B15,Sites!A:D,4,FALSE)</f>
        <v xml:space="preserve">11 TISSERANT </v>
      </c>
      <c r="D15" t="s">
        <v>475</v>
      </c>
      <c r="E15" t="s">
        <v>121</v>
      </c>
      <c r="F15" s="9">
        <f>SUMIF(SousDetailEclairage!B:B,Eclairage!A15,SousDetailEclairage!G:G)</f>
        <v>20644.900000000001</v>
      </c>
      <c r="H15" t="s">
        <v>483</v>
      </c>
      <c r="I15" t="s">
        <v>483</v>
      </c>
      <c r="J15" t="s">
        <v>483</v>
      </c>
    </row>
    <row r="16" spans="1:19" x14ac:dyDescent="0.25">
      <c r="A16">
        <v>15</v>
      </c>
      <c r="B16">
        <v>4</v>
      </c>
      <c r="C16" t="str">
        <f>VLOOKUP(B16,Sites!A:D,4,FALSE)</f>
        <v xml:space="preserve">11 TISSERANT </v>
      </c>
      <c r="D16" t="s">
        <v>475</v>
      </c>
      <c r="E16" t="s">
        <v>390</v>
      </c>
      <c r="F16" s="9">
        <f>SUMIF(SousDetailEclairage!B:B,Eclairage!A16,SousDetailEclairage!G:G)</f>
        <v>21644.9</v>
      </c>
      <c r="G16" t="s">
        <v>483</v>
      </c>
      <c r="H16" t="s">
        <v>483</v>
      </c>
      <c r="I16" t="s">
        <v>483</v>
      </c>
      <c r="J16" t="s">
        <v>483</v>
      </c>
    </row>
    <row r="17" spans="1:18" x14ac:dyDescent="0.25">
      <c r="A17">
        <v>16</v>
      </c>
      <c r="B17">
        <v>4</v>
      </c>
      <c r="C17" t="str">
        <f>VLOOKUP(B17,Sites!A:D,4,FALSE)</f>
        <v xml:space="preserve">11 TISSERANT </v>
      </c>
      <c r="D17" t="s">
        <v>475</v>
      </c>
      <c r="E17" t="s">
        <v>290</v>
      </c>
      <c r="F17" s="9">
        <f>SUMIF(SousDetailEclairage!B:B,Eclairage!A17,SousDetailEclairage!G:G)</f>
        <v>1000</v>
      </c>
      <c r="G17" t="s">
        <v>483</v>
      </c>
    </row>
    <row r="18" spans="1:18" x14ac:dyDescent="0.25">
      <c r="A18">
        <v>17</v>
      </c>
      <c r="B18">
        <v>2</v>
      </c>
      <c r="C18" t="str">
        <f>VLOOKUP(B18,Sites!A:D,4,FALSE)</f>
        <v xml:space="preserve">Stand de tire 93 </v>
      </c>
      <c r="D18" t="s">
        <v>468</v>
      </c>
      <c r="E18" t="s">
        <v>418</v>
      </c>
      <c r="F18" s="9">
        <f>SUMIF(SousDetailEclairage!B:B,Eclairage!A18,SousDetailEclairage!G:G)</f>
        <v>80822.390478900008</v>
      </c>
      <c r="H18" t="s">
        <v>483</v>
      </c>
      <c r="I18" t="s">
        <v>483</v>
      </c>
      <c r="Q18" t="s">
        <v>483</v>
      </c>
    </row>
    <row r="19" spans="1:18" x14ac:dyDescent="0.25">
      <c r="A19">
        <v>18</v>
      </c>
      <c r="B19">
        <v>2</v>
      </c>
      <c r="C19" t="str">
        <f>VLOOKUP(B19,Sites!A:D,4,FALSE)</f>
        <v xml:space="preserve">Stand de tire 93 </v>
      </c>
      <c r="D19" t="s">
        <v>470</v>
      </c>
      <c r="E19" t="s">
        <v>433</v>
      </c>
      <c r="F19" s="9">
        <f>SUMIF(SousDetailEclairage!B:B,Eclairage!A19,SousDetailEclairage!G:G)</f>
        <v>42956.25</v>
      </c>
      <c r="H19" t="s">
        <v>483</v>
      </c>
      <c r="I19" t="s">
        <v>483</v>
      </c>
      <c r="J19" t="s">
        <v>483</v>
      </c>
    </row>
    <row r="20" spans="1:18" x14ac:dyDescent="0.25">
      <c r="A20">
        <v>19</v>
      </c>
      <c r="B20">
        <v>1</v>
      </c>
      <c r="C20" t="str">
        <f>VLOOKUP(B20,Sites!A:D,4,FALSE)</f>
        <v>MSF Paris</v>
      </c>
      <c r="D20" t="s">
        <v>515</v>
      </c>
      <c r="E20" t="s">
        <v>651</v>
      </c>
      <c r="F20" s="9">
        <f>SUMIF(SousDetailEclairage!B:B,Eclairage!A20,SousDetailEclairage!G:G)</f>
        <v>242837.15</v>
      </c>
      <c r="H20" t="s">
        <v>483</v>
      </c>
      <c r="I20" t="s">
        <v>483</v>
      </c>
      <c r="J20" t="s">
        <v>483</v>
      </c>
      <c r="K20" t="s">
        <v>483</v>
      </c>
    </row>
    <row r="21" spans="1:18" x14ac:dyDescent="0.25">
      <c r="A21">
        <v>20</v>
      </c>
      <c r="B21">
        <v>1</v>
      </c>
      <c r="C21" t="str">
        <f>VLOOKUP(B21,Sites!A:D,4,FALSE)</f>
        <v>MSF Paris</v>
      </c>
      <c r="D21" t="s">
        <v>515</v>
      </c>
      <c r="E21" t="s">
        <v>649</v>
      </c>
      <c r="F21" s="9">
        <f>SUMIF(SousDetailEclairage!B:B,Eclairage!A21,SousDetailEclairage!G:G)</f>
        <v>297054.64</v>
      </c>
      <c r="H21" t="s">
        <v>483</v>
      </c>
      <c r="I21" t="s">
        <v>483</v>
      </c>
      <c r="J21" t="s">
        <v>483</v>
      </c>
      <c r="L21" t="s">
        <v>483</v>
      </c>
    </row>
    <row r="22" spans="1:18" x14ac:dyDescent="0.25">
      <c r="A22">
        <v>21</v>
      </c>
      <c r="B22">
        <v>1</v>
      </c>
      <c r="C22" t="str">
        <f>VLOOKUP(B22,Sites!A:D,4,FALSE)</f>
        <v>MSF Paris</v>
      </c>
      <c r="D22" t="s">
        <v>515</v>
      </c>
      <c r="E22" t="s">
        <v>653</v>
      </c>
      <c r="F22" s="9">
        <f>SUMIF(SousDetailEclairage!B:B,Eclairage!A22,SousDetailEclairage!G:G)</f>
        <v>4605.83</v>
      </c>
      <c r="H22" t="s">
        <v>483</v>
      </c>
      <c r="I22" t="s">
        <v>483</v>
      </c>
      <c r="J22" t="s">
        <v>483</v>
      </c>
      <c r="M22" t="s">
        <v>483</v>
      </c>
    </row>
    <row r="23" spans="1:18" x14ac:dyDescent="0.25">
      <c r="A23">
        <v>22</v>
      </c>
      <c r="B23">
        <v>1</v>
      </c>
      <c r="C23" t="str">
        <f>VLOOKUP(B23,Sites!A:D,4,FALSE)</f>
        <v>MSF Paris</v>
      </c>
      <c r="D23" t="s">
        <v>515</v>
      </c>
      <c r="E23" t="s">
        <v>654</v>
      </c>
      <c r="F23" s="9">
        <f>SUMIF(SousDetailEclairage!B:B,Eclairage!A23,SousDetailEclairage!G:G)</f>
        <v>32097.88</v>
      </c>
      <c r="H23" t="s">
        <v>483</v>
      </c>
      <c r="I23" t="s">
        <v>483</v>
      </c>
      <c r="O23" t="s">
        <v>483</v>
      </c>
    </row>
    <row r="24" spans="1:18" x14ac:dyDescent="0.25">
      <c r="A24">
        <v>23</v>
      </c>
      <c r="B24">
        <v>1</v>
      </c>
      <c r="C24" t="str">
        <f>VLOOKUP(B24,Sites!A:D,4,FALSE)</f>
        <v>MSF Paris</v>
      </c>
      <c r="D24" t="s">
        <v>515</v>
      </c>
      <c r="E24" t="s">
        <v>655</v>
      </c>
      <c r="F24" s="9">
        <f>SUMIF(SousDetailEclairage!B:B,Eclairage!A24,SousDetailEclairage!G:G)</f>
        <v>32332.25</v>
      </c>
      <c r="H24" t="s">
        <v>483</v>
      </c>
      <c r="I24" t="s">
        <v>483</v>
      </c>
      <c r="P24" t="s">
        <v>483</v>
      </c>
    </row>
    <row r="25" spans="1:18" x14ac:dyDescent="0.25">
      <c r="A25">
        <v>24</v>
      </c>
      <c r="B25">
        <v>1</v>
      </c>
      <c r="C25" t="str">
        <f>VLOOKUP(B25,Sites!A:D,4,FALSE)</f>
        <v>MSF Paris</v>
      </c>
      <c r="D25" t="s">
        <v>515</v>
      </c>
      <c r="E25" t="s">
        <v>656</v>
      </c>
      <c r="F25" s="9">
        <f>SUMIF(SousDetailEclairage!B:B,Eclairage!A25,SousDetailEclairage!G:G)</f>
        <v>21932.809999999998</v>
      </c>
      <c r="H25" t="s">
        <v>483</v>
      </c>
      <c r="I25" t="s">
        <v>483</v>
      </c>
      <c r="J25" t="s">
        <v>483</v>
      </c>
      <c r="N25" t="s">
        <v>483</v>
      </c>
    </row>
    <row r="26" spans="1:18" x14ac:dyDescent="0.25">
      <c r="A26">
        <v>25</v>
      </c>
      <c r="B26">
        <v>1</v>
      </c>
      <c r="C26" t="str">
        <f>VLOOKUP(B26,Sites!A:D,4,FALSE)</f>
        <v>MSF Paris</v>
      </c>
      <c r="D26" t="s">
        <v>515</v>
      </c>
      <c r="E26" t="s">
        <v>657</v>
      </c>
      <c r="F26" s="9">
        <f>SUMIF(SousDetailEclairage!B:B,Eclairage!A26,SousDetailEclairage!G:G)</f>
        <v>30352.99</v>
      </c>
      <c r="R26" t="s">
        <v>483</v>
      </c>
    </row>
    <row r="27" spans="1:18" x14ac:dyDescent="0.25">
      <c r="A27">
        <v>26</v>
      </c>
      <c r="C27" t="e">
        <f>VLOOKUP(B27,Sites!A:D,4,FALSE)</f>
        <v>#N/A</v>
      </c>
      <c r="F27" s="9">
        <f>SUMIF(SousDetailEclairage!B:B,Eclairage!A27,SousDetailEclairage!G:G)</f>
        <v>0</v>
      </c>
    </row>
    <row r="28" spans="1:18" x14ac:dyDescent="0.25">
      <c r="A28">
        <v>27</v>
      </c>
      <c r="C28" t="e">
        <f>VLOOKUP(B28,Sites!A:D,4,FALSE)</f>
        <v>#N/A</v>
      </c>
    </row>
    <row r="29" spans="1:18" x14ac:dyDescent="0.25">
      <c r="A29">
        <v>28</v>
      </c>
      <c r="C29" t="e">
        <f>VLOOKUP(B29,Sites!A:D,4,FALSE)</f>
        <v>#N/A</v>
      </c>
    </row>
    <row r="30" spans="1:18" x14ac:dyDescent="0.25">
      <c r="A30">
        <v>29</v>
      </c>
    </row>
    <row r="31" spans="1:18" x14ac:dyDescent="0.25">
      <c r="A31">
        <v>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1412-608B-4DED-B956-3282DE218E27}">
  <sheetPr codeName="Feuil9">
    <tabColor rgb="FFFFFF00"/>
  </sheetPr>
  <dimension ref="A1:G149"/>
  <sheetViews>
    <sheetView topLeftCell="A125" workbookViewId="0">
      <selection activeCell="B138" sqref="B138:B145"/>
    </sheetView>
  </sheetViews>
  <sheetFormatPr baseColWidth="10" defaultRowHeight="13.2" x14ac:dyDescent="0.25"/>
  <cols>
    <col min="3" max="3" width="63" customWidth="1"/>
    <col min="6" max="6" width="11.6640625" bestFit="1" customWidth="1"/>
    <col min="7" max="7" width="18.6640625" customWidth="1"/>
  </cols>
  <sheetData>
    <row r="1" spans="1:7" x14ac:dyDescent="0.25">
      <c r="A1" s="5" t="s">
        <v>0</v>
      </c>
      <c r="B1" s="5" t="s">
        <v>102</v>
      </c>
      <c r="C1" s="5" t="s">
        <v>8</v>
      </c>
    </row>
    <row r="2" spans="1:7" x14ac:dyDescent="0.25">
      <c r="A2">
        <v>1</v>
      </c>
      <c r="B2">
        <v>1</v>
      </c>
      <c r="C2" s="7" t="s">
        <v>103</v>
      </c>
      <c r="D2" s="12" t="s">
        <v>96</v>
      </c>
      <c r="E2" s="12">
        <v>182</v>
      </c>
      <c r="F2" s="13">
        <v>223.62</v>
      </c>
      <c r="G2" s="8">
        <v>40698.840000000004</v>
      </c>
    </row>
    <row r="3" spans="1:7" x14ac:dyDescent="0.25">
      <c r="A3">
        <v>2</v>
      </c>
      <c r="B3">
        <v>1</v>
      </c>
      <c r="C3" s="7" t="s">
        <v>104</v>
      </c>
      <c r="D3" s="12" t="s">
        <v>96</v>
      </c>
      <c r="E3" s="12">
        <v>568</v>
      </c>
      <c r="F3" s="13">
        <v>286.51</v>
      </c>
      <c r="G3" s="8">
        <v>162737.68</v>
      </c>
    </row>
    <row r="4" spans="1:7" x14ac:dyDescent="0.25">
      <c r="A4">
        <v>3</v>
      </c>
      <c r="B4">
        <v>1</v>
      </c>
      <c r="C4" s="7" t="s">
        <v>105</v>
      </c>
      <c r="D4" s="12" t="s">
        <v>96</v>
      </c>
      <c r="E4" s="12">
        <v>75</v>
      </c>
      <c r="F4" s="13">
        <v>168.48</v>
      </c>
      <c r="G4" s="8">
        <v>12636</v>
      </c>
    </row>
    <row r="5" spans="1:7" x14ac:dyDescent="0.25">
      <c r="A5">
        <v>4</v>
      </c>
      <c r="B5">
        <v>1</v>
      </c>
      <c r="C5" s="7" t="s">
        <v>106</v>
      </c>
      <c r="D5" s="12" t="s">
        <v>96</v>
      </c>
      <c r="E5" s="12">
        <v>16</v>
      </c>
      <c r="F5" s="13">
        <v>78.98</v>
      </c>
      <c r="G5" s="8">
        <v>1263.68</v>
      </c>
    </row>
    <row r="6" spans="1:7" x14ac:dyDescent="0.25">
      <c r="A6">
        <v>5</v>
      </c>
      <c r="B6">
        <v>1</v>
      </c>
      <c r="C6" s="7" t="s">
        <v>107</v>
      </c>
      <c r="D6" s="12" t="s">
        <v>96</v>
      </c>
      <c r="E6" s="12">
        <v>318</v>
      </c>
      <c r="F6" s="13">
        <v>81.489999999999995</v>
      </c>
      <c r="G6" s="8">
        <v>25913.82</v>
      </c>
    </row>
    <row r="7" spans="1:7" x14ac:dyDescent="0.25">
      <c r="A7">
        <v>6</v>
      </c>
      <c r="B7">
        <v>1</v>
      </c>
      <c r="C7" s="7" t="s">
        <v>108</v>
      </c>
      <c r="D7" s="12" t="s">
        <v>96</v>
      </c>
      <c r="E7" s="12">
        <v>1726</v>
      </c>
      <c r="F7" s="13">
        <v>129.4</v>
      </c>
      <c r="G7" s="8">
        <v>223344.40000000002</v>
      </c>
    </row>
    <row r="8" spans="1:7" x14ac:dyDescent="0.25">
      <c r="A8">
        <v>7</v>
      </c>
      <c r="B8">
        <v>1</v>
      </c>
      <c r="C8" s="7" t="s">
        <v>109</v>
      </c>
      <c r="D8" s="12" t="s">
        <v>96</v>
      </c>
      <c r="E8" s="12">
        <v>248</v>
      </c>
      <c r="F8" s="13">
        <v>209.97</v>
      </c>
      <c r="G8" s="8">
        <v>52072.56</v>
      </c>
    </row>
    <row r="9" spans="1:7" x14ac:dyDescent="0.25">
      <c r="A9">
        <v>8</v>
      </c>
      <c r="B9">
        <v>1</v>
      </c>
      <c r="C9" s="7" t="s">
        <v>110</v>
      </c>
      <c r="D9" s="12" t="s">
        <v>96</v>
      </c>
      <c r="E9" s="12">
        <v>18</v>
      </c>
      <c r="F9" s="13">
        <v>110.43</v>
      </c>
      <c r="G9" s="8">
        <v>1987.7400000000002</v>
      </c>
    </row>
    <row r="10" spans="1:7" x14ac:dyDescent="0.25">
      <c r="A10">
        <v>9</v>
      </c>
      <c r="B10">
        <v>1</v>
      </c>
      <c r="C10" s="7" t="s">
        <v>111</v>
      </c>
      <c r="D10" s="12" t="s">
        <v>96</v>
      </c>
      <c r="E10" s="12">
        <v>22</v>
      </c>
      <c r="F10" s="13">
        <v>151.93</v>
      </c>
      <c r="G10" s="8">
        <v>3342.46</v>
      </c>
    </row>
    <row r="11" spans="1:7" x14ac:dyDescent="0.25">
      <c r="A11">
        <v>10</v>
      </c>
      <c r="B11">
        <v>1</v>
      </c>
      <c r="C11" s="7" t="s">
        <v>112</v>
      </c>
      <c r="D11" s="12" t="s">
        <v>96</v>
      </c>
      <c r="E11" s="12">
        <v>102</v>
      </c>
      <c r="F11" s="13">
        <v>179.33</v>
      </c>
      <c r="G11" s="8">
        <v>18291.66</v>
      </c>
    </row>
    <row r="12" spans="1:7" x14ac:dyDescent="0.25">
      <c r="A12">
        <v>11</v>
      </c>
      <c r="B12">
        <v>1</v>
      </c>
      <c r="C12" s="7" t="s">
        <v>113</v>
      </c>
      <c r="D12" s="12" t="s">
        <v>96</v>
      </c>
      <c r="E12" s="12">
        <v>17</v>
      </c>
      <c r="F12" s="13">
        <v>533.69000000000005</v>
      </c>
      <c r="G12" s="8">
        <v>9072.7300000000014</v>
      </c>
    </row>
    <row r="13" spans="1:7" x14ac:dyDescent="0.25">
      <c r="A13">
        <v>12</v>
      </c>
      <c r="B13">
        <v>1</v>
      </c>
      <c r="C13" s="7" t="s">
        <v>114</v>
      </c>
      <c r="D13" s="12" t="s">
        <v>96</v>
      </c>
      <c r="E13" s="12">
        <v>4</v>
      </c>
      <c r="F13" s="13">
        <v>41.4</v>
      </c>
      <c r="G13" s="8">
        <v>165.6</v>
      </c>
    </row>
    <row r="14" spans="1:7" x14ac:dyDescent="0.25">
      <c r="A14">
        <v>13</v>
      </c>
      <c r="B14">
        <v>1</v>
      </c>
      <c r="C14" s="7" t="s">
        <v>115</v>
      </c>
      <c r="D14" s="12" t="s">
        <v>96</v>
      </c>
      <c r="E14" s="12">
        <v>84</v>
      </c>
      <c r="F14" s="13">
        <v>27.32</v>
      </c>
      <c r="G14" s="8">
        <v>2294.88</v>
      </c>
    </row>
    <row r="15" spans="1:7" x14ac:dyDescent="0.25">
      <c r="A15">
        <v>14</v>
      </c>
      <c r="B15">
        <v>1</v>
      </c>
      <c r="C15" s="7" t="s">
        <v>116</v>
      </c>
      <c r="D15" s="12" t="s">
        <v>96</v>
      </c>
      <c r="E15" s="12">
        <v>6</v>
      </c>
      <c r="F15" s="13">
        <v>29.59</v>
      </c>
      <c r="G15" s="8">
        <v>177.54</v>
      </c>
    </row>
    <row r="16" spans="1:7" x14ac:dyDescent="0.25">
      <c r="A16">
        <v>15</v>
      </c>
      <c r="B16">
        <v>1</v>
      </c>
      <c r="C16" s="7" t="s">
        <v>117</v>
      </c>
      <c r="D16" s="12" t="s">
        <v>96</v>
      </c>
      <c r="E16" s="12">
        <v>307</v>
      </c>
      <c r="F16" s="13">
        <v>133.15</v>
      </c>
      <c r="G16" s="8">
        <v>40877.050000000003</v>
      </c>
    </row>
    <row r="17" spans="1:7" x14ac:dyDescent="0.25">
      <c r="A17">
        <v>16</v>
      </c>
      <c r="B17">
        <v>1</v>
      </c>
      <c r="C17" s="7" t="s">
        <v>118</v>
      </c>
      <c r="D17" s="12" t="s">
        <v>96</v>
      </c>
      <c r="E17" s="12">
        <v>29</v>
      </c>
      <c r="F17" s="13">
        <v>61.08</v>
      </c>
      <c r="G17" s="8">
        <v>1771.32</v>
      </c>
    </row>
    <row r="18" spans="1:7" x14ac:dyDescent="0.25">
      <c r="A18">
        <v>17</v>
      </c>
      <c r="B18">
        <v>1</v>
      </c>
      <c r="C18" s="7" t="s">
        <v>119</v>
      </c>
      <c r="D18" s="12" t="s">
        <v>96</v>
      </c>
      <c r="E18" s="12">
        <v>1</v>
      </c>
      <c r="F18" s="13">
        <v>165.61</v>
      </c>
      <c r="G18" s="8">
        <v>165.61</v>
      </c>
    </row>
    <row r="19" spans="1:7" x14ac:dyDescent="0.25">
      <c r="A19">
        <v>18</v>
      </c>
      <c r="B19">
        <v>1</v>
      </c>
      <c r="C19" s="7" t="s">
        <v>120</v>
      </c>
      <c r="D19" s="12" t="s">
        <v>96</v>
      </c>
      <c r="E19" s="12">
        <v>3</v>
      </c>
      <c r="F19" s="13">
        <v>234.78</v>
      </c>
      <c r="G19" s="8">
        <v>704.34</v>
      </c>
    </row>
    <row r="20" spans="1:7" x14ac:dyDescent="0.25">
      <c r="A20">
        <v>19</v>
      </c>
      <c r="B20">
        <v>2</v>
      </c>
      <c r="C20" s="14" t="s">
        <v>145</v>
      </c>
      <c r="D20" s="15" t="s">
        <v>140</v>
      </c>
      <c r="E20" s="16">
        <v>22</v>
      </c>
      <c r="F20" s="17">
        <v>129.49058075000002</v>
      </c>
      <c r="G20" s="17">
        <v>2848.7927765000004</v>
      </c>
    </row>
    <row r="21" spans="1:7" x14ac:dyDescent="0.25">
      <c r="A21">
        <v>20</v>
      </c>
      <c r="B21">
        <v>2</v>
      </c>
      <c r="C21" s="14" t="s">
        <v>146</v>
      </c>
      <c r="D21" s="15" t="s">
        <v>140</v>
      </c>
      <c r="E21" s="16">
        <v>16</v>
      </c>
      <c r="F21" s="17">
        <v>95.710429250000004</v>
      </c>
      <c r="G21" s="17">
        <v>1531.3668680000001</v>
      </c>
    </row>
    <row r="22" spans="1:7" x14ac:dyDescent="0.25">
      <c r="A22">
        <v>21</v>
      </c>
      <c r="B22">
        <v>2</v>
      </c>
      <c r="C22" s="14" t="s">
        <v>147</v>
      </c>
      <c r="D22" s="15" t="s">
        <v>140</v>
      </c>
      <c r="E22" s="16">
        <v>24</v>
      </c>
      <c r="F22" s="17">
        <v>106.97047975000001</v>
      </c>
      <c r="G22" s="17">
        <v>2567.2915140000005</v>
      </c>
    </row>
    <row r="23" spans="1:7" x14ac:dyDescent="0.25">
      <c r="A23">
        <v>22</v>
      </c>
      <c r="B23">
        <v>2</v>
      </c>
      <c r="C23" s="14" t="s">
        <v>150</v>
      </c>
      <c r="D23" s="15" t="s">
        <v>140</v>
      </c>
      <c r="E23" s="16">
        <v>10</v>
      </c>
      <c r="F23" s="17">
        <v>281.5012625</v>
      </c>
      <c r="G23" s="17">
        <v>2815.0126249999998</v>
      </c>
    </row>
    <row r="24" spans="1:7" x14ac:dyDescent="0.25">
      <c r="A24">
        <v>23</v>
      </c>
      <c r="B24">
        <v>2</v>
      </c>
      <c r="C24" s="14" t="s">
        <v>151</v>
      </c>
      <c r="D24" s="15" t="s">
        <v>140</v>
      </c>
      <c r="E24" s="16">
        <v>6</v>
      </c>
      <c r="F24" s="17">
        <v>32.654146449999999</v>
      </c>
      <c r="G24" s="17">
        <v>195.92487869999999</v>
      </c>
    </row>
    <row r="25" spans="1:7" x14ac:dyDescent="0.25">
      <c r="A25">
        <v>24</v>
      </c>
      <c r="B25">
        <v>2</v>
      </c>
      <c r="C25" s="14" t="s">
        <v>152</v>
      </c>
      <c r="D25" s="15" t="s">
        <v>140</v>
      </c>
      <c r="E25" s="16">
        <v>4</v>
      </c>
      <c r="F25" s="17">
        <v>32.654146449999999</v>
      </c>
      <c r="G25" s="17">
        <v>130.6165858</v>
      </c>
    </row>
    <row r="26" spans="1:7" x14ac:dyDescent="0.25">
      <c r="A26">
        <v>25</v>
      </c>
      <c r="B26">
        <v>2</v>
      </c>
      <c r="C26" s="14" t="s">
        <v>153</v>
      </c>
      <c r="D26" s="15" t="s">
        <v>140</v>
      </c>
      <c r="E26" s="16">
        <v>17</v>
      </c>
      <c r="F26" s="17">
        <v>129.49058075000002</v>
      </c>
      <c r="G26" s="17">
        <v>2201.3398727500003</v>
      </c>
    </row>
    <row r="27" spans="1:7" x14ac:dyDescent="0.25">
      <c r="A27">
        <v>26</v>
      </c>
      <c r="B27">
        <v>17</v>
      </c>
      <c r="C27" s="14" t="s">
        <v>148</v>
      </c>
      <c r="D27" s="15" t="s">
        <v>140</v>
      </c>
      <c r="E27" s="16">
        <v>49</v>
      </c>
      <c r="F27" s="17">
        <v>587.77463610000007</v>
      </c>
      <c r="G27" s="17">
        <v>28800.957168900004</v>
      </c>
    </row>
    <row r="28" spans="1:7" x14ac:dyDescent="0.25">
      <c r="A28">
        <v>27</v>
      </c>
      <c r="B28">
        <v>17</v>
      </c>
      <c r="C28" s="14" t="s">
        <v>149</v>
      </c>
      <c r="D28" s="15" t="s">
        <v>140</v>
      </c>
      <c r="E28" s="16">
        <v>220</v>
      </c>
      <c r="F28" s="17">
        <v>236.4610605</v>
      </c>
      <c r="G28" s="17">
        <v>52021.43331</v>
      </c>
    </row>
    <row r="29" spans="1:7" x14ac:dyDescent="0.25">
      <c r="A29">
        <v>28</v>
      </c>
      <c r="B29">
        <v>3</v>
      </c>
      <c r="C29" s="20" t="s">
        <v>217</v>
      </c>
      <c r="D29" s="21" t="s">
        <v>140</v>
      </c>
      <c r="E29" s="21">
        <v>8</v>
      </c>
      <c r="F29" s="22">
        <v>80.319999999999993</v>
      </c>
      <c r="G29" s="23">
        <f t="shared" ref="G29:G39" si="0">E29*F29</f>
        <v>642.55999999999995</v>
      </c>
    </row>
    <row r="30" spans="1:7" x14ac:dyDescent="0.25">
      <c r="A30">
        <v>29</v>
      </c>
      <c r="B30">
        <v>3</v>
      </c>
      <c r="C30" s="20" t="s">
        <v>218</v>
      </c>
      <c r="D30" s="21" t="s">
        <v>140</v>
      </c>
      <c r="E30" s="21">
        <v>7</v>
      </c>
      <c r="F30" s="22">
        <v>92.67</v>
      </c>
      <c r="G30" s="23">
        <f t="shared" si="0"/>
        <v>648.69000000000005</v>
      </c>
    </row>
    <row r="31" spans="1:7" x14ac:dyDescent="0.25">
      <c r="A31">
        <v>30</v>
      </c>
      <c r="B31">
        <v>3</v>
      </c>
      <c r="C31" s="20" t="s">
        <v>219</v>
      </c>
      <c r="D31" s="21" t="s">
        <v>140</v>
      </c>
      <c r="E31" s="21">
        <v>28</v>
      </c>
      <c r="F31" s="22">
        <v>64.75</v>
      </c>
      <c r="G31" s="23">
        <f t="shared" si="0"/>
        <v>1813</v>
      </c>
    </row>
    <row r="32" spans="1:7" x14ac:dyDescent="0.25">
      <c r="A32">
        <v>31</v>
      </c>
      <c r="B32">
        <v>3</v>
      </c>
      <c r="C32" s="20" t="s">
        <v>220</v>
      </c>
      <c r="D32" s="21" t="s">
        <v>140</v>
      </c>
      <c r="E32" s="21">
        <v>25</v>
      </c>
      <c r="F32" s="22">
        <v>59.36</v>
      </c>
      <c r="G32" s="23">
        <f t="shared" si="0"/>
        <v>1484</v>
      </c>
    </row>
    <row r="33" spans="1:7" x14ac:dyDescent="0.25">
      <c r="A33">
        <v>32</v>
      </c>
      <c r="B33">
        <v>3</v>
      </c>
      <c r="C33" s="20" t="s">
        <v>221</v>
      </c>
      <c r="D33" s="21" t="s">
        <v>140</v>
      </c>
      <c r="E33" s="21">
        <v>106</v>
      </c>
      <c r="F33" s="22">
        <v>158.97999999999999</v>
      </c>
      <c r="G33" s="23">
        <f t="shared" si="0"/>
        <v>16851.879999999997</v>
      </c>
    </row>
    <row r="34" spans="1:7" x14ac:dyDescent="0.25">
      <c r="A34">
        <v>33</v>
      </c>
      <c r="B34">
        <v>3</v>
      </c>
      <c r="C34" s="20" t="s">
        <v>222</v>
      </c>
      <c r="D34" s="21" t="s">
        <v>140</v>
      </c>
      <c r="E34" s="21">
        <v>6</v>
      </c>
      <c r="F34" s="22">
        <v>704.7</v>
      </c>
      <c r="G34" s="23">
        <f t="shared" si="0"/>
        <v>4228.2000000000007</v>
      </c>
    </row>
    <row r="35" spans="1:7" x14ac:dyDescent="0.25">
      <c r="A35">
        <v>34</v>
      </c>
      <c r="B35">
        <v>11</v>
      </c>
      <c r="C35" s="20" t="s">
        <v>223</v>
      </c>
      <c r="D35" s="21" t="s">
        <v>140</v>
      </c>
      <c r="E35" s="21">
        <v>20</v>
      </c>
      <c r="F35" s="22">
        <v>1226.95</v>
      </c>
      <c r="G35" s="23">
        <f t="shared" si="0"/>
        <v>24539</v>
      </c>
    </row>
    <row r="36" spans="1:7" x14ac:dyDescent="0.25">
      <c r="A36">
        <v>35</v>
      </c>
      <c r="B36">
        <v>11</v>
      </c>
      <c r="C36" s="20" t="s">
        <v>224</v>
      </c>
      <c r="D36" s="21" t="s">
        <v>140</v>
      </c>
      <c r="E36" s="21">
        <v>8</v>
      </c>
      <c r="F36" s="22">
        <v>338.46</v>
      </c>
      <c r="G36" s="23">
        <f t="shared" si="0"/>
        <v>2707.68</v>
      </c>
    </row>
    <row r="37" spans="1:7" x14ac:dyDescent="0.25">
      <c r="A37">
        <v>36</v>
      </c>
      <c r="B37">
        <v>11</v>
      </c>
      <c r="C37" s="20" t="s">
        <v>225</v>
      </c>
      <c r="D37" s="21" t="s">
        <v>140</v>
      </c>
      <c r="E37" s="21">
        <v>40</v>
      </c>
      <c r="F37" s="22">
        <v>594.83000000000004</v>
      </c>
      <c r="G37" s="23">
        <f t="shared" si="0"/>
        <v>23793.200000000001</v>
      </c>
    </row>
    <row r="38" spans="1:7" x14ac:dyDescent="0.25">
      <c r="A38">
        <v>37</v>
      </c>
      <c r="B38">
        <v>11</v>
      </c>
      <c r="C38" s="20" t="s">
        <v>226</v>
      </c>
      <c r="D38" s="21" t="s">
        <v>140</v>
      </c>
      <c r="E38" s="21">
        <v>11</v>
      </c>
      <c r="F38" s="22">
        <v>103.03</v>
      </c>
      <c r="G38" s="23">
        <f t="shared" si="0"/>
        <v>1133.33</v>
      </c>
    </row>
    <row r="39" spans="1:7" x14ac:dyDescent="0.25">
      <c r="A39">
        <v>38</v>
      </c>
      <c r="B39">
        <v>11</v>
      </c>
      <c r="C39" s="20" t="s">
        <v>227</v>
      </c>
      <c r="D39" s="21" t="s">
        <v>140</v>
      </c>
      <c r="E39" s="21">
        <v>30</v>
      </c>
      <c r="F39" s="22">
        <v>272.35000000000002</v>
      </c>
      <c r="G39" s="23">
        <f t="shared" si="0"/>
        <v>8170.5000000000009</v>
      </c>
    </row>
    <row r="40" spans="1:7" x14ac:dyDescent="0.25">
      <c r="A40">
        <v>39</v>
      </c>
      <c r="B40">
        <v>6</v>
      </c>
      <c r="C40" s="25" t="s">
        <v>233</v>
      </c>
      <c r="G40" s="26">
        <v>278382.08000000002</v>
      </c>
    </row>
    <row r="41" spans="1:7" x14ac:dyDescent="0.25">
      <c r="A41">
        <v>40</v>
      </c>
      <c r="B41">
        <v>6</v>
      </c>
      <c r="C41" s="25" t="s">
        <v>234</v>
      </c>
      <c r="G41" s="26">
        <v>69969.600000000006</v>
      </c>
    </row>
    <row r="42" spans="1:7" x14ac:dyDescent="0.25">
      <c r="A42">
        <v>41</v>
      </c>
      <c r="B42">
        <v>6</v>
      </c>
      <c r="C42" s="25" t="s">
        <v>235</v>
      </c>
      <c r="G42" s="26">
        <v>16731.36</v>
      </c>
    </row>
    <row r="43" spans="1:7" x14ac:dyDescent="0.25">
      <c r="A43">
        <v>42</v>
      </c>
      <c r="B43">
        <v>6</v>
      </c>
      <c r="C43" s="25" t="s">
        <v>236</v>
      </c>
      <c r="G43" s="26">
        <v>110949.38</v>
      </c>
    </row>
    <row r="44" spans="1:7" x14ac:dyDescent="0.25">
      <c r="A44">
        <v>43</v>
      </c>
      <c r="B44">
        <v>6</v>
      </c>
      <c r="C44" s="25" t="s">
        <v>237</v>
      </c>
      <c r="G44" s="26">
        <v>34125.9</v>
      </c>
    </row>
    <row r="45" spans="1:7" x14ac:dyDescent="0.25">
      <c r="A45">
        <v>44</v>
      </c>
      <c r="B45">
        <v>6</v>
      </c>
      <c r="C45" s="25" t="s">
        <v>238</v>
      </c>
      <c r="G45" s="26">
        <v>23512</v>
      </c>
    </row>
    <row r="46" spans="1:7" x14ac:dyDescent="0.25">
      <c r="A46">
        <v>45</v>
      </c>
      <c r="B46">
        <v>6</v>
      </c>
      <c r="C46" s="25" t="s">
        <v>239</v>
      </c>
      <c r="G46" s="26">
        <v>18066.240000000002</v>
      </c>
    </row>
    <row r="47" spans="1:7" x14ac:dyDescent="0.25">
      <c r="A47">
        <v>46</v>
      </c>
      <c r="B47">
        <v>6</v>
      </c>
      <c r="C47" s="25" t="s">
        <v>240</v>
      </c>
      <c r="G47" s="26">
        <v>39010.400000000001</v>
      </c>
    </row>
    <row r="48" spans="1:7" x14ac:dyDescent="0.25">
      <c r="A48">
        <v>47</v>
      </c>
      <c r="B48">
        <v>6</v>
      </c>
      <c r="C48" s="25" t="s">
        <v>241</v>
      </c>
      <c r="G48" s="26">
        <v>19322.240000000002</v>
      </c>
    </row>
    <row r="49" spans="1:7" x14ac:dyDescent="0.25">
      <c r="A49">
        <v>48</v>
      </c>
      <c r="B49">
        <v>6</v>
      </c>
      <c r="C49" s="25" t="s">
        <v>242</v>
      </c>
      <c r="G49" s="26">
        <v>21183.84</v>
      </c>
    </row>
    <row r="50" spans="1:7" x14ac:dyDescent="0.25">
      <c r="A50">
        <v>49</v>
      </c>
      <c r="B50">
        <v>6</v>
      </c>
      <c r="C50" s="25" t="s">
        <v>243</v>
      </c>
      <c r="G50" s="26">
        <v>183353.8</v>
      </c>
    </row>
    <row r="51" spans="1:7" x14ac:dyDescent="0.25">
      <c r="A51">
        <v>50</v>
      </c>
      <c r="B51">
        <v>6</v>
      </c>
      <c r="C51" s="25" t="s">
        <v>244</v>
      </c>
      <c r="G51" s="26">
        <v>6645.6</v>
      </c>
    </row>
    <row r="52" spans="1:7" x14ac:dyDescent="0.25">
      <c r="A52">
        <v>51</v>
      </c>
      <c r="B52">
        <v>6</v>
      </c>
      <c r="C52" s="25" t="s">
        <v>251</v>
      </c>
      <c r="G52" s="26">
        <v>2276.2399999999998</v>
      </c>
    </row>
    <row r="53" spans="1:7" x14ac:dyDescent="0.25">
      <c r="A53">
        <v>52</v>
      </c>
      <c r="B53">
        <v>6</v>
      </c>
      <c r="C53" s="25" t="s">
        <v>252</v>
      </c>
      <c r="G53" s="26">
        <v>13448.4</v>
      </c>
    </row>
    <row r="54" spans="1:7" x14ac:dyDescent="0.25">
      <c r="A54">
        <v>53</v>
      </c>
      <c r="B54">
        <v>6</v>
      </c>
      <c r="C54" s="25" t="s">
        <v>253</v>
      </c>
      <c r="G54" s="26">
        <v>14768.64</v>
      </c>
    </row>
    <row r="55" spans="1:7" x14ac:dyDescent="0.25">
      <c r="A55">
        <v>54</v>
      </c>
      <c r="B55">
        <v>6</v>
      </c>
      <c r="C55" s="25" t="s">
        <v>254</v>
      </c>
      <c r="G55" s="26">
        <v>413.84</v>
      </c>
    </row>
    <row r="56" spans="1:7" ht="34.200000000000003" x14ac:dyDescent="0.25">
      <c r="A56">
        <v>55</v>
      </c>
      <c r="B56">
        <v>7</v>
      </c>
      <c r="C56" s="27" t="s">
        <v>255</v>
      </c>
      <c r="G56" s="26">
        <v>238378.88803687779</v>
      </c>
    </row>
    <row r="57" spans="1:7" ht="34.200000000000003" x14ac:dyDescent="0.25">
      <c r="A57">
        <v>56</v>
      </c>
      <c r="B57">
        <v>7</v>
      </c>
      <c r="C57" s="27" t="s">
        <v>256</v>
      </c>
      <c r="G57" s="26">
        <v>61373.905768752236</v>
      </c>
    </row>
    <row r="58" spans="1:7" x14ac:dyDescent="0.25">
      <c r="A58">
        <v>57</v>
      </c>
      <c r="B58">
        <v>7</v>
      </c>
      <c r="C58" s="24" t="s">
        <v>257</v>
      </c>
      <c r="G58" s="26">
        <v>75639.296132648946</v>
      </c>
    </row>
    <row r="59" spans="1:7" x14ac:dyDescent="0.25">
      <c r="A59">
        <v>58</v>
      </c>
      <c r="B59">
        <v>7</v>
      </c>
      <c r="C59" s="24" t="s">
        <v>258</v>
      </c>
      <c r="G59" s="26">
        <v>19791.341976537871</v>
      </c>
    </row>
    <row r="60" spans="1:7" ht="22.8" x14ac:dyDescent="0.25">
      <c r="A60">
        <v>59</v>
      </c>
      <c r="B60">
        <v>7</v>
      </c>
      <c r="C60" s="27" t="s">
        <v>259</v>
      </c>
      <c r="G60" s="26">
        <v>28550.151811437547</v>
      </c>
    </row>
    <row r="61" spans="1:7" ht="22.8" x14ac:dyDescent="0.25">
      <c r="A61">
        <v>60</v>
      </c>
      <c r="B61">
        <v>7</v>
      </c>
      <c r="C61" s="27" t="s">
        <v>260</v>
      </c>
      <c r="G61" s="26">
        <v>28956.460927242486</v>
      </c>
    </row>
    <row r="62" spans="1:7" ht="34.200000000000003" x14ac:dyDescent="0.25">
      <c r="A62">
        <v>61</v>
      </c>
      <c r="B62">
        <v>7</v>
      </c>
      <c r="C62" s="27" t="s">
        <v>261</v>
      </c>
      <c r="G62" s="26">
        <v>14119.763597105575</v>
      </c>
    </row>
    <row r="63" spans="1:7" x14ac:dyDescent="0.25">
      <c r="A63">
        <v>62</v>
      </c>
      <c r="B63">
        <v>7</v>
      </c>
      <c r="C63" s="24" t="s">
        <v>257</v>
      </c>
      <c r="G63" s="26">
        <v>7397.7684796199947</v>
      </c>
    </row>
    <row r="64" spans="1:7" x14ac:dyDescent="0.25">
      <c r="A64">
        <v>63</v>
      </c>
      <c r="B64">
        <v>7</v>
      </c>
      <c r="C64" s="24" t="s">
        <v>258</v>
      </c>
      <c r="G64" s="26">
        <v>4553.2228473630075</v>
      </c>
    </row>
    <row r="65" spans="1:7" ht="22.8" x14ac:dyDescent="0.25">
      <c r="A65">
        <v>64</v>
      </c>
      <c r="B65">
        <v>7</v>
      </c>
      <c r="C65" s="27" t="s">
        <v>259</v>
      </c>
      <c r="G65" s="26">
        <v>6568.2864596865529</v>
      </c>
    </row>
    <row r="66" spans="1:7" ht="45.6" x14ac:dyDescent="0.25">
      <c r="A66">
        <v>65</v>
      </c>
      <c r="B66">
        <v>7</v>
      </c>
      <c r="C66" s="27" t="s">
        <v>262</v>
      </c>
      <c r="G66" s="26">
        <v>238361.18424098491</v>
      </c>
    </row>
    <row r="67" spans="1:7" ht="34.200000000000003" x14ac:dyDescent="0.25">
      <c r="A67">
        <v>66</v>
      </c>
      <c r="B67">
        <v>7</v>
      </c>
      <c r="C67" s="27" t="s">
        <v>263</v>
      </c>
      <c r="G67" s="26">
        <v>68935.857546012994</v>
      </c>
    </row>
    <row r="68" spans="1:7" ht="34.200000000000003" x14ac:dyDescent="0.25">
      <c r="A68">
        <v>67</v>
      </c>
      <c r="B68">
        <v>7</v>
      </c>
      <c r="C68" s="27" t="s">
        <v>264</v>
      </c>
      <c r="G68" s="26">
        <v>67549.972330501158</v>
      </c>
    </row>
    <row r="69" spans="1:7" ht="34.200000000000003" x14ac:dyDescent="0.25">
      <c r="A69">
        <v>68</v>
      </c>
      <c r="B69">
        <v>7</v>
      </c>
      <c r="C69" s="27" t="s">
        <v>265</v>
      </c>
      <c r="G69" s="26">
        <v>16475.603007439306</v>
      </c>
    </row>
    <row r="70" spans="1:7" ht="34.200000000000003" x14ac:dyDescent="0.25">
      <c r="A70">
        <v>69</v>
      </c>
      <c r="B70">
        <v>7</v>
      </c>
      <c r="C70" s="27" t="s">
        <v>266</v>
      </c>
      <c r="G70" s="26">
        <v>58173.42602007497</v>
      </c>
    </row>
    <row r="71" spans="1:7" x14ac:dyDescent="0.25">
      <c r="A71">
        <v>70</v>
      </c>
      <c r="B71">
        <v>7</v>
      </c>
      <c r="C71" s="24" t="s">
        <v>258</v>
      </c>
      <c r="G71" s="26">
        <v>18759.27813113559</v>
      </c>
    </row>
    <row r="72" spans="1:7" x14ac:dyDescent="0.25">
      <c r="A72">
        <v>71</v>
      </c>
      <c r="B72">
        <v>7</v>
      </c>
      <c r="C72" s="27" t="s">
        <v>267</v>
      </c>
      <c r="G72" s="26">
        <v>24308.406316257668</v>
      </c>
    </row>
    <row r="73" spans="1:7" x14ac:dyDescent="0.25">
      <c r="A73">
        <v>72</v>
      </c>
      <c r="B73">
        <v>7</v>
      </c>
      <c r="C73" s="24" t="s">
        <v>268</v>
      </c>
      <c r="G73" s="26">
        <v>60010.904395810801</v>
      </c>
    </row>
    <row r="74" spans="1:7" x14ac:dyDescent="0.25">
      <c r="A74">
        <v>73</v>
      </c>
      <c r="B74">
        <v>7</v>
      </c>
      <c r="C74" s="24" t="s">
        <v>269</v>
      </c>
      <c r="G74" s="26">
        <v>33339.391331006002</v>
      </c>
    </row>
    <row r="75" spans="1:7" x14ac:dyDescent="0.25">
      <c r="A75">
        <v>74</v>
      </c>
      <c r="B75">
        <v>7</v>
      </c>
      <c r="C75" s="24" t="s">
        <v>270</v>
      </c>
      <c r="G75" s="26">
        <v>33339.391331006002</v>
      </c>
    </row>
    <row r="76" spans="1:7" ht="34.200000000000003" x14ac:dyDescent="0.25">
      <c r="A76">
        <v>75</v>
      </c>
      <c r="B76">
        <v>7</v>
      </c>
      <c r="C76" s="27" t="s">
        <v>271</v>
      </c>
      <c r="G76" s="26">
        <v>24481.893334098073</v>
      </c>
    </row>
    <row r="77" spans="1:7" ht="22.8" x14ac:dyDescent="0.25">
      <c r="A77">
        <v>76</v>
      </c>
      <c r="B77">
        <v>7</v>
      </c>
      <c r="C77" s="27" t="s">
        <v>272</v>
      </c>
      <c r="G77" s="26">
        <v>64349.670765247698</v>
      </c>
    </row>
    <row r="78" spans="1:7" x14ac:dyDescent="0.25">
      <c r="A78">
        <v>77</v>
      </c>
      <c r="B78">
        <v>7</v>
      </c>
      <c r="C78" s="27" t="s">
        <v>273</v>
      </c>
      <c r="G78" s="26">
        <v>7423.1865077054108</v>
      </c>
    </row>
    <row r="79" spans="1:7" x14ac:dyDescent="0.25">
      <c r="A79">
        <v>78</v>
      </c>
      <c r="B79">
        <v>7</v>
      </c>
      <c r="C79" s="24" t="s">
        <v>274</v>
      </c>
      <c r="G79" s="26">
        <v>0</v>
      </c>
    </row>
    <row r="80" spans="1:7" x14ac:dyDescent="0.25">
      <c r="A80">
        <v>79</v>
      </c>
      <c r="B80">
        <v>7</v>
      </c>
      <c r="C80" s="24" t="s">
        <v>275</v>
      </c>
      <c r="G80" s="26">
        <v>14351.529321914744</v>
      </c>
    </row>
    <row r="81" spans="1:7" x14ac:dyDescent="0.25">
      <c r="A81">
        <v>80</v>
      </c>
      <c r="B81">
        <v>7</v>
      </c>
      <c r="C81" s="24" t="s">
        <v>276</v>
      </c>
      <c r="G81">
        <v>6867.8800684213984</v>
      </c>
    </row>
    <row r="82" spans="1:7" ht="22.8" x14ac:dyDescent="0.25">
      <c r="A82">
        <v>81</v>
      </c>
      <c r="B82">
        <v>7</v>
      </c>
      <c r="C82" s="27" t="s">
        <v>277</v>
      </c>
      <c r="G82">
        <v>72163.141172584175</v>
      </c>
    </row>
    <row r="83" spans="1:7" x14ac:dyDescent="0.25">
      <c r="A83">
        <v>82</v>
      </c>
      <c r="B83">
        <v>7</v>
      </c>
      <c r="C83" s="24" t="s">
        <v>278</v>
      </c>
      <c r="G83">
        <v>35231.444743973116</v>
      </c>
    </row>
    <row r="84" spans="1:7" x14ac:dyDescent="0.25">
      <c r="A84">
        <v>83</v>
      </c>
      <c r="B84">
        <v>7</v>
      </c>
      <c r="C84" s="27" t="s">
        <v>273</v>
      </c>
      <c r="G84">
        <v>4713.2577822639396</v>
      </c>
    </row>
    <row r="85" spans="1:7" x14ac:dyDescent="0.25">
      <c r="A85">
        <v>84</v>
      </c>
      <c r="B85">
        <v>7</v>
      </c>
      <c r="C85" s="27" t="s">
        <v>279</v>
      </c>
      <c r="G85">
        <v>5652.029112364371</v>
      </c>
    </row>
    <row r="86" spans="1:7" ht="34.200000000000003" x14ac:dyDescent="0.25">
      <c r="A86">
        <v>85</v>
      </c>
      <c r="B86">
        <v>7</v>
      </c>
      <c r="C86" s="27" t="s">
        <v>280</v>
      </c>
      <c r="G86">
        <v>40257.362759892552</v>
      </c>
    </row>
    <row r="87" spans="1:7" ht="34.200000000000003" x14ac:dyDescent="0.25">
      <c r="A87">
        <v>86</v>
      </c>
      <c r="B87">
        <v>7</v>
      </c>
      <c r="C87" s="27" t="s">
        <v>266</v>
      </c>
      <c r="G87">
        <v>5638.8944485531092</v>
      </c>
    </row>
    <row r="88" spans="1:7" x14ac:dyDescent="0.25">
      <c r="A88">
        <v>87</v>
      </c>
      <c r="B88">
        <v>7</v>
      </c>
      <c r="C88" s="24" t="s">
        <v>258</v>
      </c>
      <c r="G88">
        <v>1881.998776910043</v>
      </c>
    </row>
    <row r="89" spans="1:7" x14ac:dyDescent="0.25">
      <c r="A89">
        <v>88</v>
      </c>
      <c r="B89">
        <v>7</v>
      </c>
      <c r="C89" s="24" t="s">
        <v>281</v>
      </c>
      <c r="G89">
        <v>17763.640068512213</v>
      </c>
    </row>
    <row r="90" spans="1:7" x14ac:dyDescent="0.25">
      <c r="A90">
        <v>89</v>
      </c>
      <c r="B90">
        <v>7</v>
      </c>
      <c r="C90" s="24" t="s">
        <v>282</v>
      </c>
      <c r="G90">
        <v>15109.954337915757</v>
      </c>
    </row>
    <row r="91" spans="1:7" ht="22.8" x14ac:dyDescent="0.25">
      <c r="A91">
        <v>90</v>
      </c>
      <c r="B91">
        <v>7</v>
      </c>
      <c r="C91" s="27" t="s">
        <v>283</v>
      </c>
      <c r="G91">
        <v>14656.833891202083</v>
      </c>
    </row>
    <row r="92" spans="1:7" x14ac:dyDescent="0.25">
      <c r="A92">
        <v>91</v>
      </c>
      <c r="B92">
        <v>7</v>
      </c>
      <c r="C92" s="24" t="s">
        <v>284</v>
      </c>
      <c r="G92">
        <v>13491.030658853355</v>
      </c>
    </row>
    <row r="93" spans="1:7" x14ac:dyDescent="0.25">
      <c r="A93">
        <v>92</v>
      </c>
      <c r="B93">
        <v>7</v>
      </c>
      <c r="C93" s="24" t="s">
        <v>285</v>
      </c>
      <c r="G93">
        <v>18435.480667935695</v>
      </c>
    </row>
    <row r="94" spans="1:7" x14ac:dyDescent="0.25">
      <c r="A94">
        <v>93</v>
      </c>
      <c r="B94">
        <v>7</v>
      </c>
      <c r="C94" s="24" t="s">
        <v>286</v>
      </c>
      <c r="G94">
        <v>12843.461187228391</v>
      </c>
    </row>
    <row r="95" spans="1:7" ht="22.8" x14ac:dyDescent="0.25">
      <c r="A95">
        <v>94</v>
      </c>
      <c r="B95">
        <v>8</v>
      </c>
      <c r="C95" s="27" t="s">
        <v>287</v>
      </c>
      <c r="G95">
        <v>21496.557342267279</v>
      </c>
    </row>
    <row r="96" spans="1:7" x14ac:dyDescent="0.25">
      <c r="A96">
        <v>95</v>
      </c>
      <c r="B96">
        <v>8</v>
      </c>
      <c r="C96" s="28" t="s">
        <v>288</v>
      </c>
      <c r="G96">
        <v>1009.6890983284476</v>
      </c>
    </row>
    <row r="97" spans="1:7" x14ac:dyDescent="0.25">
      <c r="A97">
        <v>96</v>
      </c>
      <c r="B97">
        <v>9</v>
      </c>
      <c r="C97" t="s">
        <v>291</v>
      </c>
      <c r="G97">
        <v>23100</v>
      </c>
    </row>
    <row r="98" spans="1:7" x14ac:dyDescent="0.25">
      <c r="A98">
        <v>97</v>
      </c>
      <c r="B98">
        <v>10</v>
      </c>
      <c r="C98" t="s">
        <v>291</v>
      </c>
      <c r="G98">
        <v>63764</v>
      </c>
    </row>
    <row r="99" spans="1:7" ht="15" x14ac:dyDescent="0.25">
      <c r="A99">
        <v>98</v>
      </c>
      <c r="B99">
        <v>11</v>
      </c>
      <c r="C99" s="27" t="s">
        <v>313</v>
      </c>
      <c r="G99" s="35">
        <v>2466164.8400000003</v>
      </c>
    </row>
    <row r="100" spans="1:7" x14ac:dyDescent="0.25">
      <c r="A100">
        <v>99</v>
      </c>
      <c r="B100">
        <v>12</v>
      </c>
      <c r="C100" t="s">
        <v>315</v>
      </c>
      <c r="E100" s="9"/>
      <c r="G100" s="9">
        <v>852159.56</v>
      </c>
    </row>
    <row r="101" spans="1:7" x14ac:dyDescent="0.25">
      <c r="A101">
        <v>100</v>
      </c>
      <c r="B101">
        <v>12</v>
      </c>
      <c r="C101" t="s">
        <v>290</v>
      </c>
      <c r="G101">
        <v>63764</v>
      </c>
    </row>
    <row r="102" spans="1:7" x14ac:dyDescent="0.25">
      <c r="A102">
        <v>101</v>
      </c>
      <c r="B102">
        <v>13</v>
      </c>
      <c r="C102" t="s">
        <v>289</v>
      </c>
      <c r="G102">
        <v>1479895.1902930799</v>
      </c>
    </row>
    <row r="103" spans="1:7" x14ac:dyDescent="0.25">
      <c r="A103">
        <v>102</v>
      </c>
      <c r="B103">
        <v>13</v>
      </c>
      <c r="C103" t="s">
        <v>232</v>
      </c>
      <c r="G103">
        <v>22506.246440595725</v>
      </c>
    </row>
    <row r="104" spans="1:7" x14ac:dyDescent="0.25">
      <c r="A104">
        <v>103</v>
      </c>
      <c r="B104">
        <v>13</v>
      </c>
      <c r="C104" s="28" t="s">
        <v>290</v>
      </c>
      <c r="G104">
        <v>23100</v>
      </c>
    </row>
    <row r="105" spans="1:7" x14ac:dyDescent="0.25">
      <c r="A105">
        <v>104</v>
      </c>
      <c r="B105">
        <v>14</v>
      </c>
      <c r="C105" s="36" t="s">
        <v>378</v>
      </c>
      <c r="D105" s="44" t="s">
        <v>96</v>
      </c>
      <c r="E105" s="45">
        <v>8</v>
      </c>
      <c r="F105" s="46">
        <v>118.88000000000001</v>
      </c>
      <c r="G105" s="43">
        <v>951.04000000000008</v>
      </c>
    </row>
    <row r="106" spans="1:7" x14ac:dyDescent="0.25">
      <c r="A106">
        <v>105</v>
      </c>
      <c r="B106">
        <v>14</v>
      </c>
      <c r="C106" s="48" t="s">
        <v>379</v>
      </c>
      <c r="D106" s="49" t="s">
        <v>96</v>
      </c>
      <c r="E106" s="50">
        <v>18</v>
      </c>
      <c r="F106" s="51">
        <v>163.29</v>
      </c>
      <c r="G106" s="52">
        <v>2939.22</v>
      </c>
    </row>
    <row r="107" spans="1:7" x14ac:dyDescent="0.25">
      <c r="A107">
        <v>106</v>
      </c>
      <c r="B107">
        <v>14</v>
      </c>
      <c r="C107" s="48" t="s">
        <v>380</v>
      </c>
      <c r="D107" s="49" t="s">
        <v>96</v>
      </c>
      <c r="E107" s="50">
        <v>14</v>
      </c>
      <c r="F107" s="51">
        <v>106.2</v>
      </c>
      <c r="G107" s="52">
        <v>1486.8</v>
      </c>
    </row>
    <row r="108" spans="1:7" x14ac:dyDescent="0.25">
      <c r="A108">
        <v>107</v>
      </c>
      <c r="B108">
        <v>14</v>
      </c>
      <c r="C108" s="48" t="s">
        <v>381</v>
      </c>
      <c r="D108" s="49" t="s">
        <v>96</v>
      </c>
      <c r="E108" s="50">
        <v>18</v>
      </c>
      <c r="F108" s="51">
        <v>188.51</v>
      </c>
      <c r="G108" s="52">
        <v>3393.18</v>
      </c>
    </row>
    <row r="109" spans="1:7" x14ac:dyDescent="0.25">
      <c r="A109">
        <v>108</v>
      </c>
      <c r="B109">
        <v>14</v>
      </c>
      <c r="C109" s="48" t="s">
        <v>382</v>
      </c>
      <c r="D109" s="49" t="s">
        <v>96</v>
      </c>
      <c r="E109" s="50">
        <v>6</v>
      </c>
      <c r="F109" s="51">
        <v>211.07</v>
      </c>
      <c r="G109" s="52">
        <v>1266.42</v>
      </c>
    </row>
    <row r="110" spans="1:7" x14ac:dyDescent="0.25">
      <c r="A110">
        <v>109</v>
      </c>
      <c r="B110">
        <v>14</v>
      </c>
      <c r="C110" s="48" t="s">
        <v>383</v>
      </c>
      <c r="D110" s="49" t="s">
        <v>96</v>
      </c>
      <c r="E110" s="50">
        <v>5</v>
      </c>
      <c r="F110" s="51">
        <v>224.35</v>
      </c>
      <c r="G110" s="52">
        <v>1121.75</v>
      </c>
    </row>
    <row r="111" spans="1:7" x14ac:dyDescent="0.25">
      <c r="A111">
        <v>110</v>
      </c>
      <c r="B111">
        <v>14</v>
      </c>
      <c r="C111" s="48" t="s">
        <v>384</v>
      </c>
      <c r="D111" s="49" t="s">
        <v>96</v>
      </c>
      <c r="E111" s="50">
        <v>5</v>
      </c>
      <c r="F111" s="51">
        <v>374.34999999999997</v>
      </c>
      <c r="G111" s="52">
        <v>1871.7499999999998</v>
      </c>
    </row>
    <row r="112" spans="1:7" x14ac:dyDescent="0.25">
      <c r="A112">
        <v>111</v>
      </c>
      <c r="B112">
        <v>14</v>
      </c>
      <c r="C112" s="48" t="s">
        <v>385</v>
      </c>
      <c r="D112" s="49" t="s">
        <v>96</v>
      </c>
      <c r="E112" s="50">
        <v>4</v>
      </c>
      <c r="F112" s="51">
        <v>142.04999999999998</v>
      </c>
      <c r="G112" s="52">
        <v>568.19999999999993</v>
      </c>
    </row>
    <row r="113" spans="1:7" x14ac:dyDescent="0.25">
      <c r="A113">
        <v>112</v>
      </c>
      <c r="B113">
        <v>14</v>
      </c>
      <c r="C113" s="48" t="s">
        <v>386</v>
      </c>
      <c r="D113" s="49" t="s">
        <v>96</v>
      </c>
      <c r="E113" s="50">
        <v>4</v>
      </c>
      <c r="F113" s="51">
        <v>151.34</v>
      </c>
      <c r="G113" s="52">
        <v>605.36</v>
      </c>
    </row>
    <row r="114" spans="1:7" x14ac:dyDescent="0.25">
      <c r="A114">
        <v>113</v>
      </c>
      <c r="B114">
        <v>14</v>
      </c>
      <c r="C114" s="48" t="s">
        <v>387</v>
      </c>
      <c r="D114" s="49" t="s">
        <v>96</v>
      </c>
      <c r="E114" s="50">
        <v>10</v>
      </c>
      <c r="F114" s="51">
        <v>142.04999999999998</v>
      </c>
      <c r="G114" s="52">
        <v>1420.4999999999998</v>
      </c>
    </row>
    <row r="115" spans="1:7" x14ac:dyDescent="0.25">
      <c r="A115">
        <v>114</v>
      </c>
      <c r="B115">
        <v>14</v>
      </c>
      <c r="C115" s="48" t="s">
        <v>388</v>
      </c>
      <c r="D115" s="49" t="s">
        <v>96</v>
      </c>
      <c r="E115" s="50">
        <v>10</v>
      </c>
      <c r="F115" s="51">
        <v>136.73999999999998</v>
      </c>
      <c r="G115" s="52">
        <v>1367.3999999999999</v>
      </c>
    </row>
    <row r="116" spans="1:7" x14ac:dyDescent="0.25">
      <c r="A116">
        <v>115</v>
      </c>
      <c r="B116">
        <v>14</v>
      </c>
      <c r="C116" s="48" t="s">
        <v>389</v>
      </c>
      <c r="D116" s="49" t="s">
        <v>96</v>
      </c>
      <c r="E116" s="50">
        <v>8</v>
      </c>
      <c r="F116" s="51">
        <v>456.65999999999997</v>
      </c>
      <c r="G116" s="52">
        <v>3653.2799999999997</v>
      </c>
    </row>
    <row r="117" spans="1:7" x14ac:dyDescent="0.25">
      <c r="A117">
        <v>116</v>
      </c>
      <c r="B117">
        <v>16</v>
      </c>
      <c r="C117" t="s">
        <v>290</v>
      </c>
      <c r="G117">
        <v>1000</v>
      </c>
    </row>
    <row r="118" spans="1:7" x14ac:dyDescent="0.25">
      <c r="A118">
        <v>117</v>
      </c>
      <c r="B118">
        <v>15</v>
      </c>
      <c r="C118" t="s">
        <v>121</v>
      </c>
      <c r="E118" s="9"/>
      <c r="G118" s="9">
        <v>20644.900000000001</v>
      </c>
    </row>
    <row r="119" spans="1:7" x14ac:dyDescent="0.25">
      <c r="A119">
        <v>118</v>
      </c>
      <c r="B119">
        <v>15</v>
      </c>
      <c r="C119" t="s">
        <v>290</v>
      </c>
      <c r="G119">
        <v>1000</v>
      </c>
    </row>
    <row r="120" spans="1:7" x14ac:dyDescent="0.25">
      <c r="A120">
        <v>119</v>
      </c>
      <c r="B120">
        <v>4</v>
      </c>
      <c r="C120" t="s">
        <v>231</v>
      </c>
      <c r="G120" s="9">
        <v>12290.345120750002</v>
      </c>
    </row>
    <row r="121" spans="1:7" x14ac:dyDescent="0.25">
      <c r="A121">
        <v>120</v>
      </c>
      <c r="B121">
        <v>4</v>
      </c>
      <c r="C121" t="s">
        <v>232</v>
      </c>
      <c r="E121" s="9"/>
      <c r="G121" s="9">
        <v>80822.390478900008</v>
      </c>
    </row>
    <row r="122" spans="1:7" x14ac:dyDescent="0.25">
      <c r="A122">
        <v>121</v>
      </c>
      <c r="B122">
        <v>18</v>
      </c>
      <c r="C122" s="66" t="s">
        <v>430</v>
      </c>
      <c r="D122" s="61" t="s">
        <v>190</v>
      </c>
      <c r="E122" s="62">
        <v>1</v>
      </c>
      <c r="F122" s="63">
        <v>42956.25</v>
      </c>
      <c r="G122" s="61">
        <f t="shared" ref="G122:G124" si="1">E122*F122</f>
        <v>42956.25</v>
      </c>
    </row>
    <row r="123" spans="1:7" x14ac:dyDescent="0.25">
      <c r="A123">
        <v>122</v>
      </c>
      <c r="B123">
        <v>18</v>
      </c>
      <c r="C123" s="66" t="s">
        <v>431</v>
      </c>
      <c r="D123" s="21"/>
      <c r="E123" s="64"/>
      <c r="F123" s="63">
        <v>0</v>
      </c>
      <c r="G123" s="61">
        <f t="shared" si="1"/>
        <v>0</v>
      </c>
    </row>
    <row r="124" spans="1:7" x14ac:dyDescent="0.25">
      <c r="A124">
        <v>123</v>
      </c>
      <c r="B124">
        <v>18</v>
      </c>
      <c r="C124" s="66" t="s">
        <v>432</v>
      </c>
      <c r="D124" s="21"/>
      <c r="E124" s="64"/>
      <c r="F124" s="63">
        <v>0</v>
      </c>
      <c r="G124" s="61">
        <f t="shared" si="1"/>
        <v>0</v>
      </c>
    </row>
    <row r="125" spans="1:7" ht="22.8" x14ac:dyDescent="0.25">
      <c r="A125">
        <v>124</v>
      </c>
      <c r="B125">
        <v>19</v>
      </c>
      <c r="C125" s="81" t="s">
        <v>645</v>
      </c>
      <c r="D125" s="82"/>
      <c r="E125" s="82"/>
      <c r="F125" s="83">
        <v>0</v>
      </c>
      <c r="G125" s="84">
        <v>0</v>
      </c>
    </row>
    <row r="126" spans="1:7" ht="13.8" x14ac:dyDescent="0.25">
      <c r="A126">
        <v>125</v>
      </c>
      <c r="B126">
        <v>19</v>
      </c>
      <c r="C126" s="91" t="s">
        <v>646</v>
      </c>
      <c r="D126" s="82" t="s">
        <v>96</v>
      </c>
      <c r="E126" s="86">
        <v>171</v>
      </c>
      <c r="F126" s="83">
        <v>250.6534</v>
      </c>
      <c r="G126" s="84">
        <v>42861.73</v>
      </c>
    </row>
    <row r="127" spans="1:7" ht="13.8" x14ac:dyDescent="0.25">
      <c r="A127">
        <v>126</v>
      </c>
      <c r="B127">
        <v>19</v>
      </c>
      <c r="C127" s="91" t="s">
        <v>104</v>
      </c>
      <c r="D127" s="82" t="s">
        <v>96</v>
      </c>
      <c r="E127" s="86">
        <v>444</v>
      </c>
      <c r="F127" s="83">
        <v>319.42304999999999</v>
      </c>
      <c r="G127" s="84">
        <v>141823.82999999999</v>
      </c>
    </row>
    <row r="128" spans="1:7" ht="13.8" x14ac:dyDescent="0.25">
      <c r="A128">
        <v>127</v>
      </c>
      <c r="B128">
        <v>19</v>
      </c>
      <c r="C128" s="91" t="s">
        <v>647</v>
      </c>
      <c r="D128" s="82" t="s">
        <v>96</v>
      </c>
      <c r="E128" s="86">
        <v>232</v>
      </c>
      <c r="F128" s="83">
        <v>250.6534</v>
      </c>
      <c r="G128" s="84">
        <v>58151.59</v>
      </c>
    </row>
    <row r="129" spans="1:7" ht="13.8" x14ac:dyDescent="0.25">
      <c r="A129">
        <v>128</v>
      </c>
      <c r="B129">
        <v>24</v>
      </c>
      <c r="C129" s="91" t="s">
        <v>105</v>
      </c>
      <c r="D129" s="82" t="s">
        <v>96</v>
      </c>
      <c r="E129" s="86">
        <v>76</v>
      </c>
      <c r="F129" s="83">
        <v>270.28890000000001</v>
      </c>
      <c r="G129" s="84">
        <v>20541.96</v>
      </c>
    </row>
    <row r="130" spans="1:7" ht="13.8" x14ac:dyDescent="0.25">
      <c r="A130">
        <v>129</v>
      </c>
      <c r="B130">
        <v>24</v>
      </c>
      <c r="C130" s="91" t="s">
        <v>106</v>
      </c>
      <c r="D130" s="82" t="s">
        <v>96</v>
      </c>
      <c r="E130" s="86">
        <v>14</v>
      </c>
      <c r="F130" s="83">
        <v>99.346550000000008</v>
      </c>
      <c r="G130" s="84">
        <v>1390.85</v>
      </c>
    </row>
    <row r="131" spans="1:7" ht="13.8" x14ac:dyDescent="0.25">
      <c r="A131">
        <v>130</v>
      </c>
      <c r="B131">
        <v>23</v>
      </c>
      <c r="C131" s="91" t="s">
        <v>107</v>
      </c>
      <c r="D131" s="82" t="s">
        <v>96</v>
      </c>
      <c r="E131" s="86">
        <v>204</v>
      </c>
      <c r="F131" s="83">
        <v>158.4914</v>
      </c>
      <c r="G131" s="84">
        <v>32332.25</v>
      </c>
    </row>
    <row r="132" spans="1:7" ht="13.8" x14ac:dyDescent="0.25">
      <c r="A132">
        <v>131</v>
      </c>
      <c r="B132">
        <v>20</v>
      </c>
      <c r="C132" s="91" t="s">
        <v>108</v>
      </c>
      <c r="D132" s="82" t="s">
        <v>96</v>
      </c>
      <c r="E132" s="86">
        <v>1615</v>
      </c>
      <c r="F132" s="83">
        <v>147.60675000000001</v>
      </c>
      <c r="G132" s="84">
        <v>238384.9</v>
      </c>
    </row>
    <row r="133" spans="1:7" ht="13.8" x14ac:dyDescent="0.25">
      <c r="A133">
        <v>132</v>
      </c>
      <c r="B133">
        <v>20</v>
      </c>
      <c r="C133" s="91" t="s">
        <v>109</v>
      </c>
      <c r="D133" s="82" t="s">
        <v>96</v>
      </c>
      <c r="E133" s="86">
        <v>244</v>
      </c>
      <c r="F133" s="83">
        <v>240.44974999999999</v>
      </c>
      <c r="G133" s="84">
        <v>58669.74</v>
      </c>
    </row>
    <row r="134" spans="1:7" ht="13.8" x14ac:dyDescent="0.25">
      <c r="A134">
        <v>133</v>
      </c>
      <c r="B134">
        <v>21</v>
      </c>
      <c r="C134" s="91" t="s">
        <v>110</v>
      </c>
      <c r="D134" s="82" t="s">
        <v>96</v>
      </c>
      <c r="E134" s="86">
        <v>18</v>
      </c>
      <c r="F134" s="83">
        <v>115.14575000000001</v>
      </c>
      <c r="G134" s="84">
        <v>2072.62</v>
      </c>
    </row>
    <row r="135" spans="1:7" ht="13.8" x14ac:dyDescent="0.25">
      <c r="A135">
        <v>134</v>
      </c>
      <c r="B135">
        <v>21</v>
      </c>
      <c r="C135" s="91" t="s">
        <v>111</v>
      </c>
      <c r="D135" s="82" t="s">
        <v>96</v>
      </c>
      <c r="E135" s="86">
        <v>22</v>
      </c>
      <c r="F135" s="83">
        <v>115.14575000000001</v>
      </c>
      <c r="G135" s="84">
        <v>2533.21</v>
      </c>
    </row>
    <row r="136" spans="1:7" ht="13.8" x14ac:dyDescent="0.25">
      <c r="A136">
        <v>135</v>
      </c>
      <c r="B136">
        <v>22</v>
      </c>
      <c r="C136" s="91" t="s">
        <v>112</v>
      </c>
      <c r="D136" s="82" t="s">
        <v>96</v>
      </c>
      <c r="E136" s="86">
        <v>102</v>
      </c>
      <c r="F136" s="83">
        <v>198.46610000000001</v>
      </c>
      <c r="G136" s="84">
        <v>20243.54</v>
      </c>
    </row>
    <row r="137" spans="1:7" ht="13.8" x14ac:dyDescent="0.25">
      <c r="A137">
        <v>136</v>
      </c>
      <c r="B137">
        <v>22</v>
      </c>
      <c r="C137" s="91" t="s">
        <v>648</v>
      </c>
      <c r="D137" s="82" t="s">
        <v>96</v>
      </c>
      <c r="E137" s="86">
        <v>21</v>
      </c>
      <c r="F137" s="83">
        <v>564.49225000000001</v>
      </c>
      <c r="G137" s="84">
        <v>11854.34</v>
      </c>
    </row>
    <row r="138" spans="1:7" ht="13.8" x14ac:dyDescent="0.25">
      <c r="A138">
        <v>137</v>
      </c>
      <c r="B138">
        <v>25</v>
      </c>
      <c r="C138" s="81" t="s">
        <v>658</v>
      </c>
      <c r="D138" s="86"/>
      <c r="E138" s="86"/>
      <c r="F138" s="87">
        <v>0</v>
      </c>
      <c r="G138" s="88">
        <v>0</v>
      </c>
    </row>
    <row r="139" spans="1:7" ht="13.8" x14ac:dyDescent="0.25">
      <c r="A139">
        <v>138</v>
      </c>
      <c r="B139">
        <v>25</v>
      </c>
      <c r="C139" s="91" t="s">
        <v>114</v>
      </c>
      <c r="D139" s="86" t="s">
        <v>96</v>
      </c>
      <c r="E139" s="86">
        <v>3</v>
      </c>
      <c r="F139" s="87">
        <v>48.759599999999999</v>
      </c>
      <c r="G139" s="88">
        <v>146.28</v>
      </c>
    </row>
    <row r="140" spans="1:7" ht="13.8" x14ac:dyDescent="0.25">
      <c r="A140">
        <v>139</v>
      </c>
      <c r="B140">
        <v>25</v>
      </c>
      <c r="C140" s="91" t="s">
        <v>115</v>
      </c>
      <c r="D140" s="86" t="s">
        <v>96</v>
      </c>
      <c r="E140" s="86">
        <v>93</v>
      </c>
      <c r="F140" s="87">
        <v>46.149099999999997</v>
      </c>
      <c r="G140" s="88">
        <v>4291.87</v>
      </c>
    </row>
    <row r="141" spans="1:7" ht="13.8" x14ac:dyDescent="0.25">
      <c r="A141">
        <v>140</v>
      </c>
      <c r="B141">
        <v>25</v>
      </c>
      <c r="C141" s="91" t="s">
        <v>116</v>
      </c>
      <c r="D141" s="86" t="s">
        <v>96</v>
      </c>
      <c r="E141" s="86">
        <v>4</v>
      </c>
      <c r="F141" s="87">
        <v>26.763299999999997</v>
      </c>
      <c r="G141" s="88">
        <v>107.05</v>
      </c>
    </row>
    <row r="142" spans="1:7" ht="13.8" x14ac:dyDescent="0.25">
      <c r="A142">
        <v>141</v>
      </c>
      <c r="B142">
        <v>25</v>
      </c>
      <c r="C142" s="91" t="s">
        <v>659</v>
      </c>
      <c r="D142" s="86" t="s">
        <v>96</v>
      </c>
      <c r="E142" s="86">
        <v>201</v>
      </c>
      <c r="F142" s="87">
        <v>66.987700000000004</v>
      </c>
      <c r="G142" s="88">
        <v>13464.53</v>
      </c>
    </row>
    <row r="143" spans="1:7" ht="13.8" x14ac:dyDescent="0.25">
      <c r="A143">
        <v>142</v>
      </c>
      <c r="B143">
        <v>25</v>
      </c>
      <c r="C143" s="91" t="s">
        <v>660</v>
      </c>
      <c r="D143" s="86" t="s">
        <v>96</v>
      </c>
      <c r="E143" s="86">
        <v>108</v>
      </c>
      <c r="F143" s="87">
        <v>78.712249999999997</v>
      </c>
      <c r="G143" s="88">
        <v>8500.92</v>
      </c>
    </row>
    <row r="144" spans="1:7" ht="13.8" x14ac:dyDescent="0.25">
      <c r="A144">
        <v>143</v>
      </c>
      <c r="B144">
        <v>25</v>
      </c>
      <c r="C144" s="91" t="s">
        <v>118</v>
      </c>
      <c r="D144" s="86" t="s">
        <v>96</v>
      </c>
      <c r="E144" s="86">
        <v>29</v>
      </c>
      <c r="F144" s="87">
        <v>109.35724999999999</v>
      </c>
      <c r="G144" s="88">
        <v>3171.36</v>
      </c>
    </row>
    <row r="145" spans="1:7" ht="13.8" x14ac:dyDescent="0.25">
      <c r="A145">
        <v>144</v>
      </c>
      <c r="B145">
        <v>25</v>
      </c>
      <c r="C145" s="91" t="s">
        <v>119</v>
      </c>
      <c r="D145" s="86" t="s">
        <v>96</v>
      </c>
      <c r="E145" s="86">
        <v>1</v>
      </c>
      <c r="F145" s="87">
        <v>670.97794999999996</v>
      </c>
      <c r="G145" s="88">
        <v>670.98</v>
      </c>
    </row>
    <row r="146" spans="1:7" x14ac:dyDescent="0.25">
      <c r="A146">
        <v>145</v>
      </c>
    </row>
    <row r="147" spans="1:7" x14ac:dyDescent="0.25">
      <c r="A147">
        <v>146</v>
      </c>
    </row>
    <row r="148" spans="1:7" x14ac:dyDescent="0.25">
      <c r="A148">
        <v>147</v>
      </c>
    </row>
    <row r="149" spans="1:7" x14ac:dyDescent="0.25">
      <c r="A149">
        <v>148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EC39-6BE6-452A-8B76-E11DDFD9BE4E}">
  <sheetPr codeName="Feuil10">
    <tabColor theme="6" tint="0.79998168889431442"/>
  </sheetPr>
  <dimension ref="A1:K21"/>
  <sheetViews>
    <sheetView workbookViewId="0">
      <selection activeCell="E14" sqref="E14"/>
    </sheetView>
  </sheetViews>
  <sheetFormatPr baseColWidth="10" defaultRowHeight="13.2" x14ac:dyDescent="0.25"/>
  <cols>
    <col min="3" max="3" width="33.88671875" customWidth="1"/>
    <col min="5" max="5" width="31.88671875" customWidth="1"/>
    <col min="7" max="7" width="12" bestFit="1" customWidth="1"/>
  </cols>
  <sheetData>
    <row r="1" spans="1:11" ht="39.6" x14ac:dyDescent="0.25">
      <c r="A1" s="5" t="s">
        <v>0</v>
      </c>
      <c r="B1" s="5" t="s">
        <v>4</v>
      </c>
      <c r="C1" s="5" t="s">
        <v>465</v>
      </c>
      <c r="D1" s="5" t="s">
        <v>463</v>
      </c>
      <c r="E1" s="5" t="s">
        <v>8</v>
      </c>
      <c r="F1" s="5" t="s">
        <v>503</v>
      </c>
      <c r="G1" s="5" t="s">
        <v>3</v>
      </c>
      <c r="H1" s="5" t="s">
        <v>488</v>
      </c>
      <c r="I1" s="5" t="s">
        <v>629</v>
      </c>
      <c r="J1" s="5" t="s">
        <v>630</v>
      </c>
      <c r="K1" s="5" t="s">
        <v>631</v>
      </c>
    </row>
    <row r="2" spans="1:11" x14ac:dyDescent="0.25">
      <c r="A2">
        <v>1</v>
      </c>
      <c r="B2">
        <v>1</v>
      </c>
      <c r="C2" t="str">
        <f>VLOOKUP(TerreEtFoudre!B2,Sites!A:D,4,FALSE)</f>
        <v>MSF Paris</v>
      </c>
      <c r="D2" t="s">
        <v>464</v>
      </c>
      <c r="E2" t="s">
        <v>93</v>
      </c>
      <c r="F2" t="s">
        <v>502</v>
      </c>
      <c r="G2" s="9">
        <f>SUMIF('SousDetailT&amp;F'!B:B,TerreEtFoudre!A2,'SousDetailT&amp;F'!G:G)</f>
        <v>23455.919999999998</v>
      </c>
      <c r="I2" t="s">
        <v>483</v>
      </c>
    </row>
    <row r="3" spans="1:11" x14ac:dyDescent="0.25">
      <c r="A3">
        <v>2</v>
      </c>
      <c r="B3">
        <v>2</v>
      </c>
      <c r="C3" t="str">
        <f>VLOOKUP(TerreEtFoudre!B3,Sites!A:D,4,FALSE)</f>
        <v xml:space="preserve">Stand de tire 93 </v>
      </c>
      <c r="D3" t="s">
        <v>468</v>
      </c>
      <c r="E3" t="s">
        <v>178</v>
      </c>
      <c r="F3" t="s">
        <v>502</v>
      </c>
      <c r="G3" s="9">
        <f>SUMIF('SousDetailT&amp;F'!B:B,TerreEtFoudre!A3,'SousDetailT&amp;F'!G:G)</f>
        <v>2477.2111100000002</v>
      </c>
      <c r="J3" t="s">
        <v>483</v>
      </c>
    </row>
    <row r="4" spans="1:11" x14ac:dyDescent="0.25">
      <c r="A4">
        <v>3</v>
      </c>
      <c r="B4">
        <v>2</v>
      </c>
      <c r="C4" t="str">
        <f>VLOOKUP(TerreEtFoudre!B4,Sites!A:D,4,FALSE)</f>
        <v xml:space="preserve">Stand de tire 93 </v>
      </c>
      <c r="D4" t="s">
        <v>469</v>
      </c>
      <c r="E4" t="s">
        <v>178</v>
      </c>
      <c r="F4" t="s">
        <v>502</v>
      </c>
      <c r="G4" s="9">
        <f>SUMIF('SousDetailT&amp;F'!B:B,TerreEtFoudre!A4,'SousDetailT&amp;F'!G:G)</f>
        <v>1664</v>
      </c>
      <c r="J4" t="s">
        <v>483</v>
      </c>
    </row>
    <row r="5" spans="1:11" x14ac:dyDescent="0.25">
      <c r="A5">
        <v>4</v>
      </c>
      <c r="B5">
        <v>4</v>
      </c>
      <c r="C5" t="str">
        <f>VLOOKUP(TerreEtFoudre!B5,Sites!A:D,4,FALSE)</f>
        <v xml:space="preserve">11 TISSERANT </v>
      </c>
      <c r="D5" t="s">
        <v>486</v>
      </c>
      <c r="E5" t="s">
        <v>93</v>
      </c>
      <c r="F5" t="s">
        <v>502</v>
      </c>
      <c r="G5" s="9">
        <f>SUMIF('SousDetailT&amp;F'!B:B,TerreEtFoudre!A5,'SousDetailT&amp;F'!G:G)</f>
        <v>4518.45</v>
      </c>
      <c r="I5" t="s">
        <v>483</v>
      </c>
    </row>
    <row r="6" spans="1:11" x14ac:dyDescent="0.25">
      <c r="A6">
        <v>5</v>
      </c>
      <c r="B6">
        <v>2</v>
      </c>
      <c r="C6" t="str">
        <f>VLOOKUP(TerreEtFoudre!B6,Sites!A:D,4,FALSE)</f>
        <v xml:space="preserve">Stand de tire 93 </v>
      </c>
      <c r="D6" t="s">
        <v>470</v>
      </c>
      <c r="E6" t="s">
        <v>178</v>
      </c>
      <c r="F6" t="s">
        <v>502</v>
      </c>
      <c r="G6" s="9">
        <f>SUMIF('SousDetailT&amp;F'!B:B,TerreEtFoudre!A6,'SousDetailT&amp;F'!G:G)</f>
        <v>3000</v>
      </c>
      <c r="J6" t="s">
        <v>483</v>
      </c>
    </row>
    <row r="7" spans="1:11" x14ac:dyDescent="0.25">
      <c r="A7">
        <v>6</v>
      </c>
      <c r="B7">
        <v>1</v>
      </c>
      <c r="C7" t="str">
        <f>VLOOKUP(TerreEtFoudre!B7,Sites!A:D,4,FALSE)</f>
        <v>MSF Paris</v>
      </c>
      <c r="D7" t="s">
        <v>515</v>
      </c>
      <c r="E7" t="s">
        <v>93</v>
      </c>
      <c r="G7" s="9">
        <f>SUMIF('SousDetailT&amp;F'!B:B,TerreEtFoudre!A7,'SousDetailT&amp;F'!G:G)</f>
        <v>8214.65</v>
      </c>
      <c r="I7" t="s">
        <v>483</v>
      </c>
    </row>
    <row r="8" spans="1:11" x14ac:dyDescent="0.25">
      <c r="A8">
        <v>7</v>
      </c>
      <c r="B8">
        <v>1</v>
      </c>
      <c r="C8" t="str">
        <f>VLOOKUP(TerreEtFoudre!B8,Sites!A:D,4,FALSE)</f>
        <v>MSF Paris</v>
      </c>
      <c r="D8" t="s">
        <v>515</v>
      </c>
      <c r="E8" t="s">
        <v>632</v>
      </c>
      <c r="G8" s="9">
        <f>SUMIF('SousDetailT&amp;F'!B:B,TerreEtFoudre!A8,'SousDetailT&amp;F'!G:G)</f>
        <v>9909.2999999999993</v>
      </c>
    </row>
    <row r="9" spans="1:11" x14ac:dyDescent="0.25">
      <c r="A9">
        <v>8</v>
      </c>
      <c r="B9">
        <v>5</v>
      </c>
      <c r="C9" t="str">
        <f>VLOOKUP(TerreEtFoudre!B9,Sites!A:D,4,FALSE)</f>
        <v>78 Republique</v>
      </c>
      <c r="D9" t="s">
        <v>759</v>
      </c>
      <c r="G9" s="9">
        <f>SUMIF('SousDetailT&amp;F'!B:B,TerreEtFoudre!A9,'SousDetailT&amp;F'!G:G)</f>
        <v>11810.1</v>
      </c>
      <c r="I9" t="s">
        <v>483</v>
      </c>
    </row>
    <row r="10" spans="1:11" x14ac:dyDescent="0.25">
      <c r="A10">
        <v>9</v>
      </c>
      <c r="C10" t="e">
        <f>VLOOKUP(TerreEtFoudre!B10,Sites!A:D,4,FALSE)</f>
        <v>#N/A</v>
      </c>
      <c r="G10" s="9">
        <f>SUMIF('SousDetailT&amp;F'!B:B,TerreEtFoudre!A10,'SousDetailT&amp;F'!G:G)</f>
        <v>0</v>
      </c>
    </row>
    <row r="11" spans="1:11" x14ac:dyDescent="0.25">
      <c r="A11">
        <v>10</v>
      </c>
      <c r="C11" t="e">
        <f>VLOOKUP(TerreEtFoudre!B11,Sites!A:D,4,FALSE)</f>
        <v>#N/A</v>
      </c>
      <c r="G11" s="9">
        <f>SUMIF('SousDetailT&amp;F'!B:B,TerreEtFoudre!A11,'SousDetailT&amp;F'!G:G)</f>
        <v>0</v>
      </c>
    </row>
    <row r="12" spans="1:11" x14ac:dyDescent="0.25">
      <c r="A12">
        <v>11</v>
      </c>
      <c r="C12" t="e">
        <f>VLOOKUP(TerreEtFoudre!B12,Sites!A:D,4,FALSE)</f>
        <v>#N/A</v>
      </c>
      <c r="G12" s="9">
        <f>SUMIF('SousDetailT&amp;F'!B:B,TerreEtFoudre!A12,'SousDetailT&amp;F'!G:G)</f>
        <v>0</v>
      </c>
    </row>
    <row r="13" spans="1:11" x14ac:dyDescent="0.25">
      <c r="A13">
        <v>12</v>
      </c>
      <c r="C13" t="e">
        <f>VLOOKUP(TerreEtFoudre!B13,Sites!A:D,4,FALSE)</f>
        <v>#N/A</v>
      </c>
      <c r="G13" s="9">
        <f>SUMIF('SousDetailT&amp;F'!B:B,TerreEtFoudre!A13,'SousDetailT&amp;F'!G:G)</f>
        <v>0</v>
      </c>
    </row>
    <row r="14" spans="1:11" x14ac:dyDescent="0.25">
      <c r="A14">
        <v>13</v>
      </c>
      <c r="C14" t="e">
        <f>VLOOKUP(TerreEtFoudre!B14,Sites!A:D,4,FALSE)</f>
        <v>#N/A</v>
      </c>
      <c r="G14" s="9">
        <f>SUMIF('SousDetailT&amp;F'!B:B,TerreEtFoudre!A14,'SousDetailT&amp;F'!G:G)</f>
        <v>0</v>
      </c>
    </row>
    <row r="15" spans="1:11" x14ac:dyDescent="0.25">
      <c r="A15">
        <v>14</v>
      </c>
      <c r="C15" t="e">
        <f>VLOOKUP(TerreEtFoudre!B15,Sites!A:D,4,FALSE)</f>
        <v>#N/A</v>
      </c>
      <c r="G15" s="9">
        <f>SUMIF('SousDetailT&amp;F'!B:B,TerreEtFoudre!A15,'SousDetailT&amp;F'!G:G)</f>
        <v>0</v>
      </c>
    </row>
    <row r="16" spans="1:11" x14ac:dyDescent="0.25">
      <c r="A16">
        <v>15</v>
      </c>
      <c r="C16" t="e">
        <f>VLOOKUP(TerreEtFoudre!B16,Sites!A:D,4,FALSE)</f>
        <v>#N/A</v>
      </c>
      <c r="G16" s="9">
        <f>SUMIF('SousDetailT&amp;F'!B:B,TerreEtFoudre!A16,'SousDetailT&amp;F'!G:G)</f>
        <v>0</v>
      </c>
    </row>
    <row r="17" spans="1:7" x14ac:dyDescent="0.25">
      <c r="A17">
        <v>16</v>
      </c>
      <c r="C17" t="e">
        <f>VLOOKUP(TerreEtFoudre!B17,Sites!A:D,4,FALSE)</f>
        <v>#N/A</v>
      </c>
      <c r="G17" s="9">
        <f>SUMIF('SousDetailT&amp;F'!B:B,TerreEtFoudre!A17,'SousDetailT&amp;F'!G:G)</f>
        <v>0</v>
      </c>
    </row>
    <row r="18" spans="1:7" x14ac:dyDescent="0.25">
      <c r="A18">
        <v>17</v>
      </c>
      <c r="G18" s="9">
        <f>SUMIF('SousDetailT&amp;F'!B:B,TerreEtFoudre!A18,'SousDetailT&amp;F'!G:G)</f>
        <v>0</v>
      </c>
    </row>
    <row r="19" spans="1:7" x14ac:dyDescent="0.25">
      <c r="A19">
        <v>18</v>
      </c>
      <c r="G19" s="9">
        <f>SUMIF('SousDetailT&amp;F'!B:B,TerreEtFoudre!A19,'SousDetailT&amp;F'!G:G)</f>
        <v>0</v>
      </c>
    </row>
    <row r="20" spans="1:7" x14ac:dyDescent="0.25">
      <c r="A20">
        <v>19</v>
      </c>
      <c r="G20" s="9">
        <f>SUMIF('SousDetailT&amp;F'!B:B,TerreEtFoudre!A20,'SousDetailT&amp;F'!G:G)</f>
        <v>0</v>
      </c>
    </row>
    <row r="21" spans="1:7" x14ac:dyDescent="0.25">
      <c r="A21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2DB7-90A1-4BD7-9799-A72AB2DE2CAD}">
  <sheetPr codeName="Feuil11">
    <tabColor theme="6" tint="0.79998168889431442"/>
  </sheetPr>
  <dimension ref="A1:H29"/>
  <sheetViews>
    <sheetView topLeftCell="A7" workbookViewId="0">
      <selection activeCell="B22" sqref="B22:B29"/>
    </sheetView>
  </sheetViews>
  <sheetFormatPr baseColWidth="10" defaultRowHeight="13.2" x14ac:dyDescent="0.25"/>
  <cols>
    <col min="3" max="3" width="56.6640625" customWidth="1"/>
  </cols>
  <sheetData>
    <row r="1" spans="1:8" x14ac:dyDescent="0.25">
      <c r="A1" s="5" t="s">
        <v>0</v>
      </c>
      <c r="B1" s="5" t="s">
        <v>4</v>
      </c>
      <c r="C1" s="5" t="s">
        <v>8</v>
      </c>
    </row>
    <row r="2" spans="1:8" ht="26.4" x14ac:dyDescent="0.25">
      <c r="A2">
        <v>1</v>
      </c>
      <c r="B2">
        <v>1</v>
      </c>
      <c r="C2" s="7" t="s">
        <v>91</v>
      </c>
      <c r="G2" s="8">
        <v>15473.48</v>
      </c>
    </row>
    <row r="3" spans="1:8" ht="39.6" x14ac:dyDescent="0.25">
      <c r="A3">
        <v>2</v>
      </c>
      <c r="B3">
        <v>1</v>
      </c>
      <c r="C3" s="7" t="s">
        <v>92</v>
      </c>
      <c r="G3" s="8">
        <v>7982.44</v>
      </c>
    </row>
    <row r="4" spans="1:8" x14ac:dyDescent="0.25">
      <c r="A4">
        <v>3</v>
      </c>
      <c r="B4">
        <v>2</v>
      </c>
      <c r="C4" s="14" t="s">
        <v>123</v>
      </c>
      <c r="D4" s="15" t="s">
        <v>124</v>
      </c>
      <c r="E4" s="16">
        <v>1</v>
      </c>
      <c r="F4" s="17">
        <v>450.40202000000005</v>
      </c>
      <c r="G4" s="17">
        <v>450.40202000000005</v>
      </c>
      <c r="H4" s="15" t="s">
        <v>124</v>
      </c>
    </row>
    <row r="5" spans="1:8" x14ac:dyDescent="0.25">
      <c r="A5">
        <v>4</v>
      </c>
      <c r="B5">
        <v>2</v>
      </c>
      <c r="C5" s="14" t="s">
        <v>125</v>
      </c>
      <c r="D5" s="15" t="s">
        <v>124</v>
      </c>
      <c r="E5" s="16">
        <v>1</v>
      </c>
      <c r="F5" s="17">
        <v>2026.8090900000002</v>
      </c>
      <c r="G5" s="17">
        <v>2026.8090900000002</v>
      </c>
      <c r="H5" s="15" t="s">
        <v>124</v>
      </c>
    </row>
    <row r="6" spans="1:8" x14ac:dyDescent="0.25">
      <c r="A6">
        <v>5</v>
      </c>
      <c r="B6">
        <v>3</v>
      </c>
      <c r="C6" s="20" t="s">
        <v>176</v>
      </c>
      <c r="D6" s="21" t="s">
        <v>124</v>
      </c>
      <c r="E6" s="21">
        <v>1</v>
      </c>
      <c r="F6" s="21">
        <v>1152</v>
      </c>
      <c r="G6" s="19">
        <f t="shared" ref="G6:G7" si="0">+F6*E6</f>
        <v>1152</v>
      </c>
    </row>
    <row r="7" spans="1:8" x14ac:dyDescent="0.25">
      <c r="A7">
        <v>6</v>
      </c>
      <c r="B7">
        <v>3</v>
      </c>
      <c r="C7" s="20" t="s">
        <v>177</v>
      </c>
      <c r="D7" s="21" t="s">
        <v>124</v>
      </c>
      <c r="E7" s="21">
        <v>1</v>
      </c>
      <c r="F7" s="21">
        <v>512</v>
      </c>
      <c r="G7" s="19">
        <f t="shared" si="0"/>
        <v>512</v>
      </c>
    </row>
    <row r="8" spans="1:8" x14ac:dyDescent="0.25">
      <c r="A8">
        <v>7</v>
      </c>
      <c r="B8">
        <v>4</v>
      </c>
      <c r="C8" s="36" t="s">
        <v>323</v>
      </c>
      <c r="D8" s="37" t="s">
        <v>96</v>
      </c>
      <c r="E8" s="38">
        <v>1</v>
      </c>
      <c r="F8" s="39">
        <v>59.739999999999995</v>
      </c>
      <c r="G8" s="40">
        <v>59.739999999999995</v>
      </c>
    </row>
    <row r="9" spans="1:8" x14ac:dyDescent="0.25">
      <c r="A9">
        <v>8</v>
      </c>
      <c r="B9">
        <v>4</v>
      </c>
      <c r="C9" s="36" t="s">
        <v>324</v>
      </c>
      <c r="D9" s="37" t="s">
        <v>190</v>
      </c>
      <c r="E9" s="41">
        <v>1</v>
      </c>
      <c r="F9" s="42">
        <v>846.27</v>
      </c>
      <c r="G9" s="43">
        <v>846.27</v>
      </c>
    </row>
    <row r="10" spans="1:8" x14ac:dyDescent="0.25">
      <c r="A10">
        <v>9</v>
      </c>
      <c r="B10">
        <v>4</v>
      </c>
      <c r="C10" s="36" t="s">
        <v>325</v>
      </c>
      <c r="D10" s="37" t="s">
        <v>190</v>
      </c>
      <c r="E10" s="41">
        <v>1</v>
      </c>
      <c r="F10" s="42">
        <v>1141.97</v>
      </c>
      <c r="G10" s="43">
        <v>1141.97</v>
      </c>
    </row>
    <row r="11" spans="1:8" x14ac:dyDescent="0.25">
      <c r="A11">
        <v>10</v>
      </c>
      <c r="B11">
        <v>4</v>
      </c>
      <c r="C11" s="36" t="s">
        <v>326</v>
      </c>
      <c r="D11" s="37" t="s">
        <v>190</v>
      </c>
      <c r="E11" s="41">
        <v>1</v>
      </c>
      <c r="F11" s="42">
        <v>524.36</v>
      </c>
      <c r="G11" s="43">
        <v>524.36</v>
      </c>
    </row>
    <row r="12" spans="1:8" x14ac:dyDescent="0.25">
      <c r="A12">
        <v>11</v>
      </c>
      <c r="B12">
        <v>4</v>
      </c>
      <c r="C12" s="36" t="s">
        <v>327</v>
      </c>
      <c r="D12" s="37" t="s">
        <v>190</v>
      </c>
      <c r="E12" s="41">
        <v>1</v>
      </c>
      <c r="F12" s="42">
        <v>647.15</v>
      </c>
      <c r="G12" s="43">
        <v>647.15</v>
      </c>
    </row>
    <row r="13" spans="1:8" x14ac:dyDescent="0.25">
      <c r="A13">
        <v>12</v>
      </c>
      <c r="B13">
        <v>4</v>
      </c>
      <c r="C13" s="36" t="s">
        <v>328</v>
      </c>
      <c r="D13" s="37" t="s">
        <v>190</v>
      </c>
      <c r="E13" s="41">
        <v>1</v>
      </c>
      <c r="F13" s="42">
        <v>422.81</v>
      </c>
      <c r="G13" s="43">
        <v>422.81</v>
      </c>
    </row>
    <row r="14" spans="1:8" x14ac:dyDescent="0.25">
      <c r="A14">
        <v>13</v>
      </c>
      <c r="B14">
        <v>4</v>
      </c>
      <c r="C14" s="36" t="s">
        <v>329</v>
      </c>
      <c r="D14" s="37" t="s">
        <v>190</v>
      </c>
      <c r="E14" s="41">
        <v>1</v>
      </c>
      <c r="F14" s="42">
        <v>428.12</v>
      </c>
      <c r="G14" s="43">
        <v>428.12</v>
      </c>
    </row>
    <row r="15" spans="1:8" x14ac:dyDescent="0.25">
      <c r="A15">
        <v>14</v>
      </c>
      <c r="B15">
        <v>4</v>
      </c>
      <c r="C15" s="36" t="s">
        <v>330</v>
      </c>
      <c r="D15" s="37" t="s">
        <v>190</v>
      </c>
      <c r="E15" s="41">
        <v>1</v>
      </c>
      <c r="F15" s="42">
        <v>448.03</v>
      </c>
      <c r="G15" s="43">
        <v>448.03</v>
      </c>
    </row>
    <row r="16" spans="1:8" x14ac:dyDescent="0.25">
      <c r="A16">
        <v>15</v>
      </c>
      <c r="B16">
        <v>5</v>
      </c>
      <c r="C16" s="65" t="s">
        <v>429</v>
      </c>
      <c r="D16" s="61" t="s">
        <v>190</v>
      </c>
      <c r="E16" s="62">
        <v>1</v>
      </c>
      <c r="F16" s="63">
        <v>3000</v>
      </c>
      <c r="G16" s="61">
        <f t="shared" ref="G16:G18" si="1">E16*F16</f>
        <v>3000</v>
      </c>
    </row>
    <row r="17" spans="1:7" x14ac:dyDescent="0.25">
      <c r="A17">
        <v>16</v>
      </c>
      <c r="B17">
        <v>5</v>
      </c>
      <c r="C17" s="20" t="s">
        <v>176</v>
      </c>
      <c r="D17" s="21"/>
      <c r="E17" s="21"/>
      <c r="F17" s="63">
        <v>0</v>
      </c>
      <c r="G17" s="61">
        <f t="shared" si="1"/>
        <v>0</v>
      </c>
    </row>
    <row r="18" spans="1:7" x14ac:dyDescent="0.25">
      <c r="A18">
        <v>17</v>
      </c>
      <c r="B18">
        <v>5</v>
      </c>
      <c r="C18" s="20" t="s">
        <v>177</v>
      </c>
      <c r="D18" s="21"/>
      <c r="E18" s="21"/>
      <c r="F18" s="63">
        <v>0</v>
      </c>
      <c r="G18" s="61">
        <f t="shared" si="1"/>
        <v>0</v>
      </c>
    </row>
    <row r="19" spans="1:7" ht="22.8" x14ac:dyDescent="0.25">
      <c r="A19">
        <v>18</v>
      </c>
      <c r="B19">
        <v>6</v>
      </c>
      <c r="C19" s="85" t="s">
        <v>91</v>
      </c>
      <c r="D19" s="82" t="s">
        <v>190</v>
      </c>
      <c r="E19" s="82">
        <v>1</v>
      </c>
      <c r="F19" s="83">
        <v>8214.6532999999999</v>
      </c>
      <c r="G19" s="84">
        <v>8214.65</v>
      </c>
    </row>
    <row r="20" spans="1:7" ht="22.8" x14ac:dyDescent="0.25">
      <c r="A20">
        <v>19</v>
      </c>
      <c r="B20">
        <v>6</v>
      </c>
      <c r="C20" s="85" t="s">
        <v>92</v>
      </c>
      <c r="D20" s="82" t="s">
        <v>342</v>
      </c>
      <c r="E20" s="82"/>
      <c r="F20" s="83">
        <v>0</v>
      </c>
      <c r="G20" s="84">
        <v>0</v>
      </c>
    </row>
    <row r="21" spans="1:7" ht="22.8" x14ac:dyDescent="0.25">
      <c r="A21">
        <v>20</v>
      </c>
      <c r="B21">
        <v>7</v>
      </c>
      <c r="C21" s="85" t="s">
        <v>633</v>
      </c>
      <c r="D21" s="82" t="s">
        <v>190</v>
      </c>
      <c r="E21" s="82">
        <v>1</v>
      </c>
      <c r="F21" s="83">
        <v>9909.2991000000002</v>
      </c>
      <c r="G21" s="84">
        <v>9909.2999999999993</v>
      </c>
    </row>
    <row r="22" spans="1:7" x14ac:dyDescent="0.25">
      <c r="A22">
        <v>21</v>
      </c>
      <c r="B22">
        <v>8</v>
      </c>
      <c r="C22" s="36" t="s">
        <v>323</v>
      </c>
      <c r="D22" s="37" t="s">
        <v>96</v>
      </c>
      <c r="E22" s="132">
        <v>10</v>
      </c>
      <c r="F22" s="55">
        <v>111.01</v>
      </c>
      <c r="G22" s="56">
        <v>1110.0999999999999</v>
      </c>
    </row>
    <row r="23" spans="1:7" x14ac:dyDescent="0.25">
      <c r="A23">
        <v>22</v>
      </c>
      <c r="B23">
        <v>8</v>
      </c>
      <c r="C23" s="36" t="s">
        <v>324</v>
      </c>
      <c r="D23" s="37" t="s">
        <v>190</v>
      </c>
      <c r="E23" s="132">
        <v>100</v>
      </c>
      <c r="F23" s="55">
        <v>7.16</v>
      </c>
      <c r="G23" s="56">
        <v>716</v>
      </c>
    </row>
    <row r="24" spans="1:7" x14ac:dyDescent="0.25">
      <c r="A24">
        <v>23</v>
      </c>
      <c r="B24">
        <v>8</v>
      </c>
      <c r="C24" s="36" t="s">
        <v>325</v>
      </c>
      <c r="D24" s="37" t="s">
        <v>190</v>
      </c>
      <c r="E24" s="132">
        <v>100</v>
      </c>
      <c r="F24" s="55">
        <v>7.57</v>
      </c>
      <c r="G24" s="56">
        <v>757</v>
      </c>
    </row>
    <row r="25" spans="1:7" x14ac:dyDescent="0.25">
      <c r="A25">
        <v>24</v>
      </c>
      <c r="B25">
        <v>8</v>
      </c>
      <c r="C25" s="36" t="s">
        <v>326</v>
      </c>
      <c r="D25" s="37" t="s">
        <v>190</v>
      </c>
      <c r="E25" s="132">
        <v>300</v>
      </c>
      <c r="F25" s="55">
        <v>6.37</v>
      </c>
      <c r="G25" s="56">
        <v>1911</v>
      </c>
    </row>
    <row r="26" spans="1:7" x14ac:dyDescent="0.25">
      <c r="B26">
        <v>8</v>
      </c>
      <c r="C26" s="36" t="s">
        <v>327</v>
      </c>
      <c r="D26" s="37" t="s">
        <v>190</v>
      </c>
      <c r="E26" s="132">
        <v>200</v>
      </c>
      <c r="F26" s="55">
        <v>4.74</v>
      </c>
      <c r="G26" s="56">
        <v>948</v>
      </c>
    </row>
    <row r="27" spans="1:7" x14ac:dyDescent="0.25">
      <c r="B27">
        <v>8</v>
      </c>
      <c r="C27" s="36" t="s">
        <v>328</v>
      </c>
      <c r="D27" s="37" t="s">
        <v>190</v>
      </c>
      <c r="E27" s="132">
        <v>400</v>
      </c>
      <c r="F27" s="55">
        <v>4.1399999999999997</v>
      </c>
      <c r="G27" s="56">
        <v>1656</v>
      </c>
    </row>
    <row r="28" spans="1:7" x14ac:dyDescent="0.25">
      <c r="B28">
        <v>8</v>
      </c>
      <c r="C28" s="36" t="s">
        <v>329</v>
      </c>
      <c r="D28" s="37" t="s">
        <v>190</v>
      </c>
      <c r="E28" s="132">
        <v>400</v>
      </c>
      <c r="F28" s="55">
        <v>3.9</v>
      </c>
      <c r="G28" s="56">
        <v>1560</v>
      </c>
    </row>
    <row r="29" spans="1:7" x14ac:dyDescent="0.25">
      <c r="B29">
        <v>8</v>
      </c>
      <c r="C29" s="36" t="s">
        <v>330</v>
      </c>
      <c r="D29" s="37" t="s">
        <v>190</v>
      </c>
      <c r="E29" s="132">
        <v>1600</v>
      </c>
      <c r="F29" s="55">
        <v>1.97</v>
      </c>
      <c r="G29" s="56">
        <v>3152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B75D-47A3-463E-87D2-3528B9CE0A16}">
  <sheetPr codeName="Feuil19"/>
  <dimension ref="A1:G48"/>
  <sheetViews>
    <sheetView topLeftCell="A19" workbookViewId="0">
      <selection activeCell="B2" sqref="B2:B32"/>
    </sheetView>
  </sheetViews>
  <sheetFormatPr baseColWidth="10" defaultRowHeight="13.2" x14ac:dyDescent="0.25"/>
  <cols>
    <col min="3" max="3" width="60.33203125" customWidth="1"/>
  </cols>
  <sheetData>
    <row r="1" spans="1:7" x14ac:dyDescent="0.25">
      <c r="A1" s="5" t="s">
        <v>0</v>
      </c>
      <c r="B1" s="5" t="s">
        <v>102</v>
      </c>
      <c r="C1" s="5" t="s">
        <v>8</v>
      </c>
    </row>
    <row r="2" spans="1:7" x14ac:dyDescent="0.25">
      <c r="A2">
        <v>1</v>
      </c>
      <c r="B2">
        <v>1</v>
      </c>
      <c r="C2" s="7" t="s">
        <v>95</v>
      </c>
      <c r="D2" s="12" t="s">
        <v>96</v>
      </c>
      <c r="E2" s="12">
        <v>135</v>
      </c>
      <c r="F2" s="13">
        <v>217.6</v>
      </c>
      <c r="G2" s="8">
        <v>29376</v>
      </c>
    </row>
    <row r="3" spans="1:7" x14ac:dyDescent="0.25">
      <c r="A3">
        <v>2</v>
      </c>
      <c r="B3">
        <v>1</v>
      </c>
      <c r="C3" s="7" t="s">
        <v>97</v>
      </c>
      <c r="D3" s="12" t="s">
        <v>96</v>
      </c>
      <c r="E3" s="12">
        <v>24</v>
      </c>
      <c r="F3" s="13">
        <v>195.84</v>
      </c>
      <c r="G3" s="8">
        <v>4700.16</v>
      </c>
    </row>
    <row r="4" spans="1:7" x14ac:dyDescent="0.25">
      <c r="A4">
        <v>3</v>
      </c>
      <c r="B4">
        <v>1</v>
      </c>
      <c r="C4" s="7" t="s">
        <v>98</v>
      </c>
      <c r="D4" s="12" t="s">
        <v>96</v>
      </c>
      <c r="E4" s="12">
        <v>173</v>
      </c>
      <c r="F4" s="13">
        <v>126.36</v>
      </c>
      <c r="G4" s="8">
        <v>21860.28</v>
      </c>
    </row>
    <row r="5" spans="1:7" x14ac:dyDescent="0.25">
      <c r="A5">
        <v>4</v>
      </c>
      <c r="B5">
        <v>1</v>
      </c>
      <c r="C5" s="7" t="s">
        <v>99</v>
      </c>
      <c r="D5" s="12" t="s">
        <v>96</v>
      </c>
      <c r="E5" s="12">
        <v>23</v>
      </c>
      <c r="F5" s="13">
        <v>170.88</v>
      </c>
      <c r="G5" s="8">
        <v>3930.24</v>
      </c>
    </row>
    <row r="6" spans="1:7" x14ac:dyDescent="0.25">
      <c r="A6">
        <v>5</v>
      </c>
      <c r="B6">
        <v>1</v>
      </c>
      <c r="C6" s="7" t="s">
        <v>100</v>
      </c>
      <c r="D6" s="12" t="s">
        <v>96</v>
      </c>
      <c r="E6" s="12">
        <v>6</v>
      </c>
      <c r="F6" s="13">
        <v>264.33999999999997</v>
      </c>
      <c r="G6" s="8">
        <v>1586.04</v>
      </c>
    </row>
    <row r="7" spans="1:7" x14ac:dyDescent="0.25">
      <c r="A7">
        <v>6</v>
      </c>
      <c r="B7">
        <v>1</v>
      </c>
      <c r="C7" s="7" t="s">
        <v>101</v>
      </c>
      <c r="D7" s="12" t="s">
        <v>96</v>
      </c>
      <c r="E7" s="12">
        <v>4</v>
      </c>
      <c r="F7" s="13">
        <v>77.33</v>
      </c>
      <c r="G7" s="8">
        <v>309.32</v>
      </c>
    </row>
    <row r="8" spans="1:7" x14ac:dyDescent="0.25">
      <c r="A8">
        <v>7</v>
      </c>
      <c r="B8">
        <v>2</v>
      </c>
      <c r="C8" s="14" t="s">
        <v>155</v>
      </c>
      <c r="D8" s="15" t="s">
        <v>140</v>
      </c>
      <c r="E8" s="16">
        <v>36</v>
      </c>
      <c r="F8" s="17">
        <v>202.68090900000001</v>
      </c>
      <c r="G8" s="17">
        <v>7296.5127240000002</v>
      </c>
    </row>
    <row r="9" spans="1:7" x14ac:dyDescent="0.25">
      <c r="A9">
        <v>8</v>
      </c>
      <c r="B9">
        <v>2</v>
      </c>
      <c r="C9" s="14" t="s">
        <v>156</v>
      </c>
      <c r="D9" s="15" t="s">
        <v>140</v>
      </c>
      <c r="E9" s="16">
        <v>3</v>
      </c>
      <c r="F9" s="17">
        <v>135.12060600000001</v>
      </c>
      <c r="G9" s="17">
        <v>405.36181800000003</v>
      </c>
    </row>
    <row r="10" spans="1:7" x14ac:dyDescent="0.25">
      <c r="A10">
        <v>9</v>
      </c>
      <c r="B10">
        <v>2</v>
      </c>
      <c r="C10" s="14" t="s">
        <v>157</v>
      </c>
      <c r="D10" s="15" t="s">
        <v>140</v>
      </c>
      <c r="E10" s="16">
        <v>3</v>
      </c>
      <c r="F10" s="17">
        <v>37.158166650000005</v>
      </c>
      <c r="G10" s="17">
        <v>111.47449995000002</v>
      </c>
    </row>
    <row r="11" spans="1:7" x14ac:dyDescent="0.25">
      <c r="A11">
        <v>10</v>
      </c>
      <c r="B11">
        <v>2</v>
      </c>
      <c r="C11" s="14" t="s">
        <v>158</v>
      </c>
      <c r="D11" s="15" t="s">
        <v>124</v>
      </c>
      <c r="E11" s="16">
        <v>1</v>
      </c>
      <c r="F11" s="17">
        <v>146.38065650000001</v>
      </c>
      <c r="G11" s="17">
        <v>146.38065650000001</v>
      </c>
    </row>
    <row r="12" spans="1:7" x14ac:dyDescent="0.25">
      <c r="A12">
        <v>11</v>
      </c>
      <c r="B12">
        <v>2</v>
      </c>
      <c r="C12" s="14" t="s">
        <v>132</v>
      </c>
      <c r="D12" s="15" t="s">
        <v>127</v>
      </c>
      <c r="E12" s="16">
        <v>781</v>
      </c>
      <c r="F12" s="17">
        <v>3.9410176750000003</v>
      </c>
      <c r="G12" s="17">
        <v>3077.9348041750004</v>
      </c>
    </row>
    <row r="13" spans="1:7" x14ac:dyDescent="0.25">
      <c r="A13">
        <v>12</v>
      </c>
      <c r="B13">
        <v>3</v>
      </c>
      <c r="C13" s="20" t="s">
        <v>228</v>
      </c>
      <c r="D13" s="21" t="s">
        <v>140</v>
      </c>
      <c r="E13" s="21">
        <v>18</v>
      </c>
      <c r="F13" s="21">
        <v>67.3</v>
      </c>
      <c r="G13" s="19">
        <f t="shared" ref="G13:G16" si="0">E13*F13</f>
        <v>1211.3999999999999</v>
      </c>
    </row>
    <row r="14" spans="1:7" x14ac:dyDescent="0.25">
      <c r="A14">
        <v>13</v>
      </c>
      <c r="B14">
        <v>3</v>
      </c>
      <c r="C14" s="20" t="s">
        <v>156</v>
      </c>
      <c r="D14" s="21" t="s">
        <v>140</v>
      </c>
      <c r="E14" s="21">
        <v>1</v>
      </c>
      <c r="F14" s="21">
        <v>120.77</v>
      </c>
      <c r="G14" s="19">
        <f t="shared" si="0"/>
        <v>120.77</v>
      </c>
    </row>
    <row r="15" spans="1:7" x14ac:dyDescent="0.25">
      <c r="A15">
        <v>14</v>
      </c>
      <c r="B15">
        <v>3</v>
      </c>
      <c r="C15" s="20" t="s">
        <v>229</v>
      </c>
      <c r="D15" s="21" t="s">
        <v>140</v>
      </c>
      <c r="E15" s="21">
        <v>1</v>
      </c>
      <c r="F15" s="21">
        <v>117.98</v>
      </c>
      <c r="G15" s="19">
        <f t="shared" si="0"/>
        <v>117.98</v>
      </c>
    </row>
    <row r="16" spans="1:7" x14ac:dyDescent="0.25">
      <c r="A16">
        <v>15</v>
      </c>
      <c r="B16">
        <v>3</v>
      </c>
      <c r="C16" s="20" t="s">
        <v>211</v>
      </c>
      <c r="D16" s="21" t="s">
        <v>209</v>
      </c>
      <c r="E16" s="21">
        <v>1</v>
      </c>
      <c r="F16" s="21">
        <v>2272.9</v>
      </c>
      <c r="G16" s="19">
        <f t="shared" si="0"/>
        <v>2272.9</v>
      </c>
    </row>
    <row r="17" spans="1:7" x14ac:dyDescent="0.25">
      <c r="A17">
        <v>16</v>
      </c>
      <c r="B17">
        <v>4</v>
      </c>
      <c r="C17" s="25" t="s">
        <v>245</v>
      </c>
      <c r="G17" s="26">
        <v>7253.84</v>
      </c>
    </row>
    <row r="18" spans="1:7" x14ac:dyDescent="0.25">
      <c r="A18">
        <v>17</v>
      </c>
      <c r="B18">
        <v>4</v>
      </c>
      <c r="C18" s="25" t="s">
        <v>246</v>
      </c>
      <c r="G18" s="26">
        <v>18892.080000000002</v>
      </c>
    </row>
    <row r="19" spans="1:7" x14ac:dyDescent="0.25">
      <c r="A19">
        <v>18</v>
      </c>
      <c r="B19">
        <v>4</v>
      </c>
      <c r="C19" s="25" t="s">
        <v>247</v>
      </c>
      <c r="G19" s="26">
        <v>15235.56</v>
      </c>
    </row>
    <row r="20" spans="1:7" x14ac:dyDescent="0.25">
      <c r="A20">
        <v>19</v>
      </c>
      <c r="B20">
        <v>4</v>
      </c>
      <c r="C20" s="25" t="s">
        <v>248</v>
      </c>
      <c r="G20" s="26">
        <v>6873.92</v>
      </c>
    </row>
    <row r="21" spans="1:7" x14ac:dyDescent="0.25">
      <c r="A21">
        <v>20</v>
      </c>
      <c r="B21">
        <v>4</v>
      </c>
      <c r="C21" s="25" t="s">
        <v>249</v>
      </c>
      <c r="G21" s="26">
        <v>23839.200000000001</v>
      </c>
    </row>
    <row r="22" spans="1:7" x14ac:dyDescent="0.25">
      <c r="A22">
        <v>21</v>
      </c>
      <c r="B22">
        <v>4</v>
      </c>
      <c r="C22" s="25" t="s">
        <v>250</v>
      </c>
      <c r="G22" s="26">
        <v>8179.05</v>
      </c>
    </row>
    <row r="23" spans="1:7" ht="24" x14ac:dyDescent="0.25">
      <c r="A23">
        <v>22</v>
      </c>
      <c r="B23">
        <v>5</v>
      </c>
      <c r="C23" s="53" t="s">
        <v>391</v>
      </c>
      <c r="D23" s="44"/>
      <c r="E23" s="54"/>
      <c r="F23" s="55"/>
      <c r="G23" s="56"/>
    </row>
    <row r="24" spans="1:7" x14ac:dyDescent="0.25">
      <c r="A24">
        <v>23</v>
      </c>
      <c r="B24">
        <v>5</v>
      </c>
      <c r="C24" s="47" t="s">
        <v>392</v>
      </c>
      <c r="D24" s="44" t="s">
        <v>96</v>
      </c>
      <c r="E24" s="45">
        <v>21</v>
      </c>
      <c r="F24" s="46">
        <v>143.89999999999998</v>
      </c>
      <c r="G24" s="43">
        <v>3021.8999999999996</v>
      </c>
    </row>
    <row r="25" spans="1:7" x14ac:dyDescent="0.25">
      <c r="A25">
        <v>24</v>
      </c>
      <c r="B25">
        <v>5</v>
      </c>
      <c r="C25" s="47" t="s">
        <v>393</v>
      </c>
      <c r="D25" s="44" t="s">
        <v>96</v>
      </c>
      <c r="E25" s="45">
        <v>8</v>
      </c>
      <c r="F25" s="46">
        <v>157.31</v>
      </c>
      <c r="G25" s="43">
        <v>1258.48</v>
      </c>
    </row>
    <row r="26" spans="1:7" x14ac:dyDescent="0.25">
      <c r="A26">
        <v>25</v>
      </c>
      <c r="B26">
        <v>5</v>
      </c>
      <c r="C26" s="47" t="s">
        <v>394</v>
      </c>
      <c r="D26" s="44" t="s">
        <v>96</v>
      </c>
      <c r="E26" s="45">
        <v>3</v>
      </c>
      <c r="F26" s="46">
        <v>204.7</v>
      </c>
      <c r="G26" s="43">
        <v>614.09999999999991</v>
      </c>
    </row>
    <row r="27" spans="1:7" x14ac:dyDescent="0.25">
      <c r="A27">
        <v>26</v>
      </c>
      <c r="B27">
        <v>5</v>
      </c>
      <c r="C27" s="53" t="s">
        <v>395</v>
      </c>
      <c r="D27" s="44"/>
      <c r="E27" s="57"/>
      <c r="F27" s="58"/>
      <c r="G27" s="59"/>
    </row>
    <row r="28" spans="1:7" x14ac:dyDescent="0.25">
      <c r="A28">
        <v>27</v>
      </c>
      <c r="B28">
        <v>5</v>
      </c>
      <c r="C28" s="47" t="s">
        <v>396</v>
      </c>
      <c r="D28" s="44" t="s">
        <v>96</v>
      </c>
      <c r="E28" s="45">
        <v>1</v>
      </c>
      <c r="F28" s="46">
        <v>242.92999999999998</v>
      </c>
      <c r="G28" s="43">
        <v>242.92999999999998</v>
      </c>
    </row>
    <row r="29" spans="1:7" x14ac:dyDescent="0.25">
      <c r="A29">
        <v>28</v>
      </c>
      <c r="B29">
        <v>5</v>
      </c>
      <c r="C29" s="53" t="s">
        <v>397</v>
      </c>
      <c r="D29" s="44"/>
      <c r="E29" s="57"/>
      <c r="F29" s="58"/>
      <c r="G29" s="59"/>
    </row>
    <row r="30" spans="1:7" x14ac:dyDescent="0.25">
      <c r="A30">
        <v>29</v>
      </c>
      <c r="B30">
        <v>5</v>
      </c>
      <c r="C30" s="36" t="s">
        <v>398</v>
      </c>
      <c r="D30" s="44" t="s">
        <v>399</v>
      </c>
      <c r="E30" s="45">
        <v>0</v>
      </c>
      <c r="F30" s="46"/>
      <c r="G30" s="43"/>
    </row>
    <row r="31" spans="1:7" x14ac:dyDescent="0.25">
      <c r="A31">
        <v>30</v>
      </c>
      <c r="B31">
        <v>5</v>
      </c>
      <c r="C31" s="47" t="s">
        <v>400</v>
      </c>
      <c r="D31" s="44" t="s">
        <v>190</v>
      </c>
      <c r="E31" s="45">
        <v>1</v>
      </c>
      <c r="F31" s="46">
        <v>2694.9</v>
      </c>
      <c r="G31" s="43">
        <v>2694.9</v>
      </c>
    </row>
    <row r="32" spans="1:7" x14ac:dyDescent="0.25">
      <c r="A32">
        <v>31</v>
      </c>
      <c r="B32">
        <v>6</v>
      </c>
      <c r="C32" s="66" t="s">
        <v>434</v>
      </c>
      <c r="D32" s="61" t="s">
        <v>190</v>
      </c>
      <c r="E32" s="62">
        <v>1</v>
      </c>
      <c r="F32" s="63">
        <v>8000</v>
      </c>
      <c r="G32" s="61">
        <f t="shared" ref="G32:G34" si="1">E32*F32</f>
        <v>8000</v>
      </c>
    </row>
    <row r="33" spans="1:7" x14ac:dyDescent="0.25">
      <c r="A33">
        <v>32</v>
      </c>
      <c r="C33" s="66" t="s">
        <v>435</v>
      </c>
      <c r="D33" s="61" t="s">
        <v>190</v>
      </c>
      <c r="E33" s="62">
        <v>1</v>
      </c>
      <c r="F33" s="63">
        <v>17790</v>
      </c>
      <c r="G33" s="61">
        <f t="shared" si="1"/>
        <v>17790</v>
      </c>
    </row>
    <row r="34" spans="1:7" x14ac:dyDescent="0.25">
      <c r="A34">
        <v>33</v>
      </c>
      <c r="C34" s="67" t="s">
        <v>436</v>
      </c>
      <c r="D34" s="61" t="s">
        <v>190</v>
      </c>
      <c r="E34" s="62">
        <v>1</v>
      </c>
      <c r="F34" s="63">
        <v>8000</v>
      </c>
      <c r="G34" s="61">
        <f t="shared" si="1"/>
        <v>8000</v>
      </c>
    </row>
    <row r="35" spans="1:7" ht="13.8" x14ac:dyDescent="0.25">
      <c r="A35">
        <v>34</v>
      </c>
      <c r="C35" s="91" t="s">
        <v>640</v>
      </c>
      <c r="D35" s="82"/>
      <c r="E35" s="82"/>
      <c r="F35" s="83">
        <v>0</v>
      </c>
      <c r="G35" s="84">
        <v>0</v>
      </c>
    </row>
    <row r="36" spans="1:7" ht="13.8" x14ac:dyDescent="0.25">
      <c r="A36">
        <v>35</v>
      </c>
      <c r="C36" s="91" t="s">
        <v>95</v>
      </c>
      <c r="D36" s="86" t="s">
        <v>96</v>
      </c>
      <c r="E36" s="86">
        <v>161</v>
      </c>
      <c r="F36" s="87">
        <v>113.10275</v>
      </c>
      <c r="G36" s="88">
        <v>18209.54</v>
      </c>
    </row>
    <row r="37" spans="1:7" ht="13.8" x14ac:dyDescent="0.25">
      <c r="A37">
        <v>36</v>
      </c>
      <c r="C37" s="91" t="s">
        <v>641</v>
      </c>
      <c r="D37" s="86" t="s">
        <v>96</v>
      </c>
      <c r="E37" s="86">
        <v>96</v>
      </c>
      <c r="F37" s="87">
        <v>67.714100000000002</v>
      </c>
      <c r="G37" s="88">
        <v>6500.55</v>
      </c>
    </row>
    <row r="38" spans="1:7" ht="13.8" x14ac:dyDescent="0.25">
      <c r="A38">
        <v>37</v>
      </c>
      <c r="C38" s="91" t="s">
        <v>642</v>
      </c>
      <c r="D38" s="86" t="s">
        <v>96</v>
      </c>
      <c r="E38" s="86">
        <v>75</v>
      </c>
      <c r="F38" s="87">
        <v>73.207499999999996</v>
      </c>
      <c r="G38" s="88">
        <v>5490.56</v>
      </c>
    </row>
    <row r="39" spans="1:7" ht="13.8" x14ac:dyDescent="0.25">
      <c r="A39">
        <v>38</v>
      </c>
      <c r="C39" s="91" t="s">
        <v>99</v>
      </c>
      <c r="D39" s="86" t="s">
        <v>96</v>
      </c>
      <c r="E39" s="86">
        <v>22</v>
      </c>
      <c r="F39" s="87">
        <v>97.712150000000008</v>
      </c>
      <c r="G39" s="88">
        <v>2149.67</v>
      </c>
    </row>
    <row r="40" spans="1:7" ht="13.8" x14ac:dyDescent="0.25">
      <c r="A40">
        <v>39</v>
      </c>
      <c r="C40" s="91" t="s">
        <v>643</v>
      </c>
      <c r="D40" s="86" t="s">
        <v>96</v>
      </c>
      <c r="E40" s="86">
        <v>4</v>
      </c>
      <c r="F40" s="87">
        <v>205.2534</v>
      </c>
      <c r="G40" s="88">
        <v>821.01</v>
      </c>
    </row>
    <row r="41" spans="1:7" ht="13.8" x14ac:dyDescent="0.25">
      <c r="A41">
        <v>40</v>
      </c>
      <c r="C41" s="91" t="s">
        <v>101</v>
      </c>
      <c r="D41" s="86" t="s">
        <v>96</v>
      </c>
      <c r="E41" s="86">
        <v>4</v>
      </c>
      <c r="F41" s="87">
        <v>97.121949999999998</v>
      </c>
      <c r="G41" s="88">
        <v>388.49</v>
      </c>
    </row>
    <row r="42" spans="1:7" x14ac:dyDescent="0.25">
      <c r="A42">
        <v>41</v>
      </c>
    </row>
    <row r="43" spans="1:7" x14ac:dyDescent="0.25">
      <c r="A43">
        <v>42</v>
      </c>
    </row>
    <row r="44" spans="1:7" x14ac:dyDescent="0.25">
      <c r="A44">
        <v>43</v>
      </c>
    </row>
    <row r="45" spans="1:7" x14ac:dyDescent="0.25">
      <c r="A45">
        <v>44</v>
      </c>
    </row>
    <row r="46" spans="1:7" x14ac:dyDescent="0.25">
      <c r="A46">
        <v>45</v>
      </c>
    </row>
    <row r="47" spans="1:7" x14ac:dyDescent="0.25">
      <c r="A47">
        <v>46</v>
      </c>
    </row>
    <row r="48" spans="1:7" x14ac:dyDescent="0.25">
      <c r="A48">
        <v>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6A650-870A-418C-9E4B-D596DD7E1888}">
  <sheetPr codeName="Feuil12"/>
  <dimension ref="A1:E25"/>
  <sheetViews>
    <sheetView workbookViewId="0">
      <selection activeCell="C19" sqref="C19"/>
    </sheetView>
  </sheetViews>
  <sheetFormatPr baseColWidth="10" defaultRowHeight="13.2" x14ac:dyDescent="0.25"/>
  <cols>
    <col min="3" max="3" width="54.33203125" customWidth="1"/>
    <col min="5" max="5" width="12" bestFit="1" customWidth="1"/>
  </cols>
  <sheetData>
    <row r="1" spans="1:5" ht="26.4" x14ac:dyDescent="0.25">
      <c r="A1" s="5" t="s">
        <v>0</v>
      </c>
      <c r="B1" s="5" t="s">
        <v>4</v>
      </c>
      <c r="C1" s="5" t="s">
        <v>8</v>
      </c>
      <c r="D1" s="5" t="s">
        <v>9</v>
      </c>
      <c r="E1" s="5" t="s">
        <v>3</v>
      </c>
    </row>
    <row r="2" spans="1:5" x14ac:dyDescent="0.25">
      <c r="A2">
        <v>1</v>
      </c>
      <c r="B2">
        <v>1</v>
      </c>
      <c r="C2" t="s">
        <v>94</v>
      </c>
      <c r="E2" s="9">
        <f>SUMIF(SousDetailEclSecu!B:B,OldEclairageDeSecurite!A2,SousDetailEclSecu!G:G)</f>
        <v>33559.82</v>
      </c>
    </row>
    <row r="3" spans="1:5" x14ac:dyDescent="0.25">
      <c r="A3">
        <v>2</v>
      </c>
      <c r="B3">
        <v>2</v>
      </c>
      <c r="C3" t="s">
        <v>94</v>
      </c>
      <c r="E3" s="9">
        <f>SUMIF(SousDetailEclSecu!B:B,OldEclairageDeSecurite!A3,SousDetailEclSecu!G:G)</f>
        <v>0</v>
      </c>
    </row>
    <row r="4" spans="1:5" x14ac:dyDescent="0.25">
      <c r="A4">
        <v>3</v>
      </c>
      <c r="B4">
        <v>2</v>
      </c>
      <c r="C4" t="s">
        <v>94</v>
      </c>
      <c r="E4" s="9">
        <f>SUMIF(SousDetailEclSecu!B:B,OldEclairageDeSecurite!A4,SousDetailEclSecu!G:G)</f>
        <v>0</v>
      </c>
    </row>
    <row r="5" spans="1:5" x14ac:dyDescent="0.25">
      <c r="A5">
        <v>4</v>
      </c>
      <c r="B5">
        <v>5</v>
      </c>
      <c r="C5" t="s">
        <v>94</v>
      </c>
      <c r="E5" s="9">
        <f>SUMIF(SousDetailEclSecu!B:B,OldEclairageDeSecurite!A5,SousDetailEclSecu!G:G)</f>
        <v>0</v>
      </c>
    </row>
    <row r="6" spans="1:5" x14ac:dyDescent="0.25">
      <c r="A6">
        <v>5</v>
      </c>
      <c r="B6">
        <v>7</v>
      </c>
      <c r="C6" t="s">
        <v>94</v>
      </c>
      <c r="E6" s="9">
        <f>SUMIF(SousDetailEclSecu!B:B,OldEclairageDeSecurite!A6,SousDetailEclSecu!G:G)</f>
        <v>0</v>
      </c>
    </row>
    <row r="7" spans="1:5" x14ac:dyDescent="0.25">
      <c r="A7">
        <v>6</v>
      </c>
      <c r="B7">
        <v>14</v>
      </c>
      <c r="C7" t="s">
        <v>94</v>
      </c>
      <c r="E7" s="9">
        <f>SUMIF(SousDetailEclSecu!B:B,OldEclairageDeSecurite!A7,SousDetailEclSecu!G:G)</f>
        <v>0</v>
      </c>
    </row>
    <row r="8" spans="1:5" x14ac:dyDescent="0.25">
      <c r="A8">
        <v>7</v>
      </c>
      <c r="B8">
        <v>14</v>
      </c>
      <c r="E8" s="9">
        <f>SUMIF(SousDetailEclSecu!B:B,OldEclairageDeSecurite!A8,SousDetailEclSecu!G:G)</f>
        <v>0</v>
      </c>
    </row>
    <row r="9" spans="1:5" x14ac:dyDescent="0.25">
      <c r="A9">
        <v>8</v>
      </c>
      <c r="B9">
        <v>14</v>
      </c>
      <c r="E9" s="9">
        <f>SUMIF(SousDetailEclSecu!B:B,OldEclairageDeSecurite!A9,SousDetailEclSecu!G:G)</f>
        <v>0</v>
      </c>
    </row>
    <row r="10" spans="1:5" x14ac:dyDescent="0.25">
      <c r="A10">
        <v>9</v>
      </c>
      <c r="E10" s="9">
        <f>SUMIF(SousDetailEclSecu!B:B,OldEclairageDeSecurite!A10,SousDetailEclSecu!G:G)</f>
        <v>0</v>
      </c>
    </row>
    <row r="11" spans="1:5" x14ac:dyDescent="0.25">
      <c r="A11">
        <v>10</v>
      </c>
      <c r="E11" s="9">
        <f>SUMIF(SousDetailEclSecu!B:B,OldEclairageDeSecurite!A11,SousDetailEclSecu!G:G)</f>
        <v>0</v>
      </c>
    </row>
    <row r="12" spans="1:5" x14ac:dyDescent="0.25">
      <c r="A12">
        <v>11</v>
      </c>
      <c r="E12" s="9">
        <f>SUMIF(SousDetailEclSecu!B:B,OldEclairageDeSecurite!A12,SousDetailEclSecu!G:G)</f>
        <v>0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5AFB0-6562-4AD5-A27E-A84E1E555B30}">
  <sheetPr codeName="Feuil1"/>
  <dimension ref="A1:T35"/>
  <sheetViews>
    <sheetView workbookViewId="0">
      <pane xSplit="8" ySplit="1" topLeftCell="I14" activePane="bottomRight" state="frozen"/>
      <selection pane="topRight" activeCell="I1" sqref="I1"/>
      <selection pane="bottomLeft" activeCell="A2" sqref="A2"/>
      <selection pane="bottomRight" activeCell="E25" sqref="E25"/>
    </sheetView>
  </sheetViews>
  <sheetFormatPr baseColWidth="10" defaultColWidth="9.77734375" defaultRowHeight="13.2" x14ac:dyDescent="0.25"/>
  <cols>
    <col min="1" max="2" width="9.77734375" customWidth="1"/>
    <col min="3" max="3" width="18.33203125" customWidth="1"/>
    <col min="4" max="4" width="23" customWidth="1"/>
    <col min="5" max="5" width="9.77734375" customWidth="1"/>
    <col min="6" max="6" width="37.6640625" customWidth="1"/>
    <col min="7" max="7" width="9.77734375" customWidth="1"/>
    <col min="8" max="8" width="24.44140625" customWidth="1"/>
    <col min="9" max="9" width="12.21875" customWidth="1"/>
    <col min="10" max="16" width="9.77734375" customWidth="1"/>
    <col min="17" max="17" width="37.77734375" style="4" customWidth="1"/>
    <col min="18" max="18" width="61.77734375" customWidth="1"/>
  </cols>
  <sheetData>
    <row r="1" spans="1:20" s="5" customFormat="1" ht="52.8" x14ac:dyDescent="0.25">
      <c r="A1" s="5" t="s">
        <v>0</v>
      </c>
      <c r="B1" s="5" t="s">
        <v>4</v>
      </c>
      <c r="C1" s="5" t="s">
        <v>465</v>
      </c>
      <c r="D1" s="5" t="s">
        <v>491</v>
      </c>
      <c r="E1" s="5" t="s">
        <v>499</v>
      </c>
      <c r="F1" s="5" t="s">
        <v>8</v>
      </c>
      <c r="G1" s="5" t="s">
        <v>16</v>
      </c>
      <c r="H1" s="5" t="s">
        <v>3</v>
      </c>
      <c r="I1" s="5" t="s">
        <v>539</v>
      </c>
      <c r="J1" s="5" t="s">
        <v>538</v>
      </c>
      <c r="K1" s="5" t="s">
        <v>540</v>
      </c>
      <c r="L1" s="5" t="s">
        <v>550</v>
      </c>
      <c r="M1" s="5" t="s">
        <v>620</v>
      </c>
      <c r="Q1" s="6"/>
    </row>
    <row r="2" spans="1:20" x14ac:dyDescent="0.25">
      <c r="A2">
        <v>1</v>
      </c>
      <c r="B2">
        <v>1</v>
      </c>
      <c r="C2" t="str">
        <f>VLOOKUP(B2,Sites!A:D,4,FALSE)</f>
        <v>MSF Paris</v>
      </c>
      <c r="E2" t="s">
        <v>515</v>
      </c>
      <c r="F2" t="s">
        <v>34</v>
      </c>
      <c r="G2">
        <v>23</v>
      </c>
      <c r="H2" s="9">
        <f>SUMIF(SousDetailTD!B:B,TD!A2,SousDetailTD!G:G)</f>
        <v>100445.25</v>
      </c>
      <c r="J2" t="s">
        <v>483</v>
      </c>
    </row>
    <row r="3" spans="1:20" x14ac:dyDescent="0.25">
      <c r="A3">
        <v>2</v>
      </c>
      <c r="B3">
        <v>1</v>
      </c>
      <c r="C3" t="str">
        <f>VLOOKUP(B3,Sites!A:D,4,FALSE)</f>
        <v>MSF Paris</v>
      </c>
      <c r="E3" t="s">
        <v>515</v>
      </c>
      <c r="F3" t="s">
        <v>35</v>
      </c>
      <c r="G3">
        <v>23</v>
      </c>
      <c r="H3" s="9">
        <f>SUMIF(SousDetailTD!B:B,TD!A3,SousDetailTD!G:G)</f>
        <v>199875.54</v>
      </c>
      <c r="I3" t="s">
        <v>483</v>
      </c>
    </row>
    <row r="4" spans="1:20" x14ac:dyDescent="0.25">
      <c r="A4">
        <v>3</v>
      </c>
      <c r="B4">
        <v>1</v>
      </c>
      <c r="C4" t="str">
        <f>VLOOKUP(B4,Sites!A:D,4,FALSE)</f>
        <v>MSF Paris</v>
      </c>
      <c r="E4" t="s">
        <v>515</v>
      </c>
      <c r="F4" t="s">
        <v>26</v>
      </c>
      <c r="G4">
        <v>9</v>
      </c>
      <c r="H4" s="9">
        <f>SUMIF(SousDetailTD!B:B,TD!A4,SousDetailTD!G:G)</f>
        <v>30225.360000000001</v>
      </c>
      <c r="K4" t="s">
        <v>483</v>
      </c>
    </row>
    <row r="5" spans="1:20" x14ac:dyDescent="0.25">
      <c r="A5">
        <v>4</v>
      </c>
      <c r="B5">
        <v>1</v>
      </c>
      <c r="C5" t="str">
        <f>VLOOKUP(B5,Sites!A:D,4,FALSE)</f>
        <v>MSF Paris</v>
      </c>
      <c r="E5" t="s">
        <v>515</v>
      </c>
      <c r="F5" t="s">
        <v>551</v>
      </c>
      <c r="G5">
        <v>23</v>
      </c>
      <c r="H5" s="9">
        <f>SUMIF(SousDetailTD!B:B,TD!A5,SousDetailTD!G:G)</f>
        <v>9659.89</v>
      </c>
      <c r="L5" t="s">
        <v>483</v>
      </c>
    </row>
    <row r="6" spans="1:20" x14ac:dyDescent="0.25">
      <c r="A6">
        <v>5</v>
      </c>
      <c r="B6">
        <v>1</v>
      </c>
      <c r="C6" t="str">
        <f>VLOOKUP(B6,Sites!A:D,4,FALSE)</f>
        <v>MSF Paris</v>
      </c>
      <c r="E6" t="s">
        <v>515</v>
      </c>
      <c r="F6" t="s">
        <v>620</v>
      </c>
      <c r="G6">
        <v>22</v>
      </c>
      <c r="H6" s="9">
        <f>SUMIF(SousDetailTD!B:B,TD!A6,SousDetailTD!G:G)</f>
        <v>42406.589999999989</v>
      </c>
      <c r="M6" t="s">
        <v>483</v>
      </c>
    </row>
    <row r="7" spans="1:20" x14ac:dyDescent="0.25">
      <c r="A7">
        <v>6</v>
      </c>
      <c r="B7">
        <v>1</v>
      </c>
      <c r="C7" t="str">
        <f>VLOOKUP(B7,Sites!A:D,4,FALSE)</f>
        <v>MSF Paris</v>
      </c>
      <c r="D7" t="str">
        <f>VLOOKUP(B7,DonneeGnrlbatiment!A:D,4,FALSE)</f>
        <v>MSF Paris bouygues</v>
      </c>
      <c r="E7" t="s">
        <v>493</v>
      </c>
      <c r="F7" t="s">
        <v>33</v>
      </c>
      <c r="G7">
        <v>46</v>
      </c>
      <c r="H7" s="9">
        <f>SUMIF(SousDetailTD!B:B,TD!A7,SousDetailTD!G:G)</f>
        <v>228118.37</v>
      </c>
      <c r="I7" t="s">
        <v>483</v>
      </c>
      <c r="J7" t="s">
        <v>483</v>
      </c>
    </row>
    <row r="8" spans="1:20" x14ac:dyDescent="0.25">
      <c r="A8">
        <v>7</v>
      </c>
      <c r="B8">
        <v>1</v>
      </c>
      <c r="C8" t="str">
        <f>VLOOKUP(B8,Sites!A:D,4,FALSE)</f>
        <v>MSF Paris</v>
      </c>
      <c r="D8" t="str">
        <f>VLOOKUP(B8,DonneeGnrlbatiment!A:D,4,FALSE)</f>
        <v>MSF Paris bouygues</v>
      </c>
      <c r="E8" t="s">
        <v>493</v>
      </c>
      <c r="F8" t="s">
        <v>26</v>
      </c>
      <c r="G8">
        <v>6</v>
      </c>
      <c r="H8" s="9">
        <f>SUMIF(SousDetailTD!B:B,TD!A8,SousDetailTD!G:G)</f>
        <v>41430.74</v>
      </c>
      <c r="K8" t="s">
        <v>483</v>
      </c>
    </row>
    <row r="9" spans="1:20" x14ac:dyDescent="0.25">
      <c r="A9">
        <v>8</v>
      </c>
      <c r="B9">
        <v>1</v>
      </c>
      <c r="C9" t="str">
        <f>VLOOKUP(B9,Sites!A:D,4,FALSE)</f>
        <v>MSF Paris</v>
      </c>
      <c r="D9" t="str">
        <f>VLOOKUP(B9,DonneeGnrlbatiment!A:D,4,FALSE)</f>
        <v>MSF Paris bouygues</v>
      </c>
      <c r="E9" t="s">
        <v>493</v>
      </c>
      <c r="F9" t="s">
        <v>34</v>
      </c>
      <c r="G9">
        <v>23</v>
      </c>
      <c r="H9" s="9">
        <f>SUMIF(SousDetailTD!B:B,TD!A9,SousDetailTD!G:G)</f>
        <v>49774.299999999996</v>
      </c>
      <c r="J9" t="s">
        <v>483</v>
      </c>
    </row>
    <row r="10" spans="1:20" x14ac:dyDescent="0.25">
      <c r="A10">
        <v>9</v>
      </c>
      <c r="B10">
        <v>1</v>
      </c>
      <c r="C10" t="str">
        <f>VLOOKUP(B10,Sites!A:D,4,FALSE)</f>
        <v>MSF Paris</v>
      </c>
      <c r="D10" t="str">
        <f>VLOOKUP(B10,DonneeGnrlbatiment!A:D,4,FALSE)</f>
        <v>MSF Paris bouygues</v>
      </c>
      <c r="E10" t="s">
        <v>493</v>
      </c>
      <c r="F10" t="s">
        <v>35</v>
      </c>
      <c r="G10">
        <v>23</v>
      </c>
      <c r="H10" s="9">
        <f>SUMIF(SousDetailTD!B:B,TD!A10,SousDetailTD!G:G)</f>
        <v>178344.07</v>
      </c>
      <c r="I10" t="s">
        <v>483</v>
      </c>
    </row>
    <row r="11" spans="1:20" x14ac:dyDescent="0.25">
      <c r="A11">
        <v>10</v>
      </c>
      <c r="B11">
        <v>1</v>
      </c>
      <c r="C11" t="str">
        <f>VLOOKUP(B11,Sites!A:D,4,FALSE)</f>
        <v>MSF Paris</v>
      </c>
      <c r="D11" t="str">
        <f>VLOOKUP(B11,DonneeGnrlbatiment!A:D,4,FALSE)</f>
        <v>MSF Paris bouygues</v>
      </c>
      <c r="E11" t="s">
        <v>493</v>
      </c>
      <c r="F11" s="7" t="s">
        <v>77</v>
      </c>
      <c r="G11" s="12">
        <v>1</v>
      </c>
      <c r="H11" s="9">
        <f>SUMIF(SousDetailTD!B:B,TD!A11,SousDetailTD!G:G)</f>
        <v>10582.15</v>
      </c>
      <c r="S11" s="4"/>
      <c r="T11" s="4"/>
    </row>
    <row r="12" spans="1:20" x14ac:dyDescent="0.25">
      <c r="A12">
        <v>11</v>
      </c>
      <c r="B12">
        <v>1</v>
      </c>
      <c r="C12" t="str">
        <f>VLOOKUP(B12,Sites!A:D,4,FALSE)</f>
        <v>MSF Paris</v>
      </c>
      <c r="D12" t="str">
        <f>VLOOKUP(B12,DonneeGnrlbatiment!A:D,4,FALSE)</f>
        <v>MSF Paris bouygues</v>
      </c>
      <c r="E12" t="s">
        <v>493</v>
      </c>
      <c r="F12" s="7" t="s">
        <v>78</v>
      </c>
      <c r="G12" s="12">
        <v>8</v>
      </c>
      <c r="H12" s="9">
        <f>SUMIF(SousDetailTD!B:B,TD!A12,SousDetailTD!G:G)</f>
        <v>18087.919999999998</v>
      </c>
      <c r="M12" t="s">
        <v>483</v>
      </c>
      <c r="S12" s="4"/>
      <c r="T12" s="4"/>
    </row>
    <row r="13" spans="1:20" x14ac:dyDescent="0.25">
      <c r="A13">
        <v>12</v>
      </c>
      <c r="B13">
        <v>1</v>
      </c>
      <c r="C13" t="str">
        <f>VLOOKUP(B13,Sites!A:D,4,FALSE)</f>
        <v>MSF Paris</v>
      </c>
      <c r="D13" t="str">
        <f>VLOOKUP(B13,DonneeGnrlbatiment!A:D,4,FALSE)</f>
        <v>MSF Paris bouygues</v>
      </c>
      <c r="E13" t="s">
        <v>493</v>
      </c>
      <c r="F13" s="7" t="s">
        <v>79</v>
      </c>
      <c r="G13" s="12">
        <v>11</v>
      </c>
      <c r="H13" s="9">
        <f>SUMIF(SousDetailTD!B:B,TD!A13,SousDetailTD!G:G)</f>
        <v>25074.61</v>
      </c>
      <c r="M13" t="s">
        <v>483</v>
      </c>
    </row>
    <row r="14" spans="1:20" x14ac:dyDescent="0.25">
      <c r="A14">
        <v>13</v>
      </c>
      <c r="B14">
        <v>1</v>
      </c>
      <c r="C14" t="str">
        <f>VLOOKUP(B14,Sites!A:D,4,FALSE)</f>
        <v>MSF Paris</v>
      </c>
      <c r="D14" t="str">
        <f>VLOOKUP(B14,DonneeGnrlbatiment!A:D,4,FALSE)</f>
        <v>MSF Paris bouygues</v>
      </c>
      <c r="E14" t="s">
        <v>493</v>
      </c>
      <c r="F14" s="7" t="s">
        <v>80</v>
      </c>
      <c r="G14" s="12">
        <v>2</v>
      </c>
      <c r="H14" s="9">
        <f>SUMIF(SousDetailTD!B:B,TD!A14,SousDetailTD!G:G)</f>
        <v>9564.76</v>
      </c>
      <c r="M14" t="s">
        <v>483</v>
      </c>
    </row>
    <row r="15" spans="1:20" x14ac:dyDescent="0.25">
      <c r="A15">
        <v>14</v>
      </c>
      <c r="B15">
        <v>1</v>
      </c>
      <c r="C15" t="str">
        <f>VLOOKUP(B15,Sites!A:D,4,FALSE)</f>
        <v>MSF Paris</v>
      </c>
      <c r="D15" t="str">
        <f>VLOOKUP(B15,DonneeGnrlbatiment!A:D,4,FALSE)</f>
        <v>MSF Paris bouygues</v>
      </c>
      <c r="E15" t="s">
        <v>493</v>
      </c>
      <c r="F15" s="7" t="s">
        <v>81</v>
      </c>
      <c r="G15" s="12">
        <v>1</v>
      </c>
      <c r="H15" s="9">
        <f>SUMIF(SousDetailTD!B:B,TD!A15,SousDetailTD!G:G)</f>
        <v>4307.18</v>
      </c>
      <c r="M15" t="s">
        <v>483</v>
      </c>
    </row>
    <row r="16" spans="1:20" x14ac:dyDescent="0.25">
      <c r="A16">
        <v>15</v>
      </c>
      <c r="B16">
        <v>1</v>
      </c>
      <c r="C16" t="str">
        <f>VLOOKUP(B16,Sites!A:D,4,FALSE)</f>
        <v>MSF Paris</v>
      </c>
      <c r="D16" t="str">
        <f>VLOOKUP(B16,DonneeGnrlbatiment!A:D,4,FALSE)</f>
        <v>MSF Paris bouygues</v>
      </c>
      <c r="E16" t="s">
        <v>493</v>
      </c>
      <c r="F16" s="7" t="s">
        <v>87</v>
      </c>
      <c r="G16" s="12">
        <v>23</v>
      </c>
      <c r="H16" s="9">
        <f>SUMIF(SousDetailTD!B:B,TD!A16,SousDetailTD!G:G)</f>
        <v>58990.7</v>
      </c>
    </row>
    <row r="17" spans="1:13" x14ac:dyDescent="0.25">
      <c r="A17">
        <v>16</v>
      </c>
      <c r="B17">
        <v>2</v>
      </c>
      <c r="C17" t="str">
        <f>VLOOKUP(B17,Sites!A:D,4,FALSE)</f>
        <v xml:space="preserve">Stand de tire 93 </v>
      </c>
      <c r="D17" t="str">
        <f>VLOOKUP(B17,DonneeGnrlbatiment!A:D,4,FALSE)</f>
        <v>Stand de tire 93 (locaux couverts) AEQUO</v>
      </c>
      <c r="E17" t="s">
        <v>468</v>
      </c>
      <c r="F17" s="7" t="s">
        <v>170</v>
      </c>
      <c r="G17" s="12">
        <v>1</v>
      </c>
      <c r="H17" s="9">
        <f>SUMIF(SousDetailTD!B:B,TD!A17,SousDetailTD!G:G)</f>
        <v>27519.563422000003</v>
      </c>
    </row>
    <row r="18" spans="1:13" x14ac:dyDescent="0.25">
      <c r="A18">
        <v>17</v>
      </c>
      <c r="B18">
        <v>1</v>
      </c>
      <c r="C18" t="str">
        <f>VLOOKUP(B18,Sites!A:D,4,FALSE)</f>
        <v>MSF Paris</v>
      </c>
      <c r="D18" t="str">
        <f>VLOOKUP(B18,DonneeGnrlbatiment!A:D,4,FALSE)</f>
        <v>MSF Paris bouygues</v>
      </c>
      <c r="F18" s="7"/>
      <c r="G18" s="12"/>
      <c r="H18" s="9"/>
    </row>
    <row r="19" spans="1:13" x14ac:dyDescent="0.25">
      <c r="A19">
        <v>18</v>
      </c>
      <c r="B19">
        <v>1</v>
      </c>
      <c r="C19" t="str">
        <f>VLOOKUP(B19,Sites!A:D,4,FALSE)</f>
        <v>MSF Paris</v>
      </c>
      <c r="D19" t="str">
        <f>VLOOKUP(B19,DonneeGnrlbatiment!A:D,4,FALSE)</f>
        <v>MSF Paris bouygues</v>
      </c>
      <c r="F19" s="7"/>
      <c r="G19" s="12"/>
      <c r="H19" s="9"/>
    </row>
    <row r="20" spans="1:13" x14ac:dyDescent="0.25">
      <c r="A20">
        <v>19</v>
      </c>
      <c r="B20">
        <v>2</v>
      </c>
      <c r="C20" t="str">
        <f>VLOOKUP(B20,Sites!A:D,4,FALSE)</f>
        <v xml:space="preserve">Stand de tire 93 </v>
      </c>
      <c r="D20" t="str">
        <f>VLOOKUP(B20,DonneeGnrlbatiment!A:D,4,FALSE)</f>
        <v>Stand de tire 93 (locaux couverts) AEQUO</v>
      </c>
      <c r="E20" t="s">
        <v>469</v>
      </c>
      <c r="F20" s="7" t="s">
        <v>170</v>
      </c>
      <c r="G20" s="12">
        <v>1</v>
      </c>
      <c r="H20" s="9">
        <f>SUMIF(SousDetailTD!B:B,TD!A20,SousDetailTD!G:G)</f>
        <v>13958.76</v>
      </c>
    </row>
    <row r="21" spans="1:13" x14ac:dyDescent="0.25">
      <c r="A21">
        <v>20</v>
      </c>
      <c r="B21">
        <v>4</v>
      </c>
      <c r="C21" t="str">
        <f>VLOOKUP(B21,Sites!A:D,4,FALSE)</f>
        <v xml:space="preserve">11 TISSERANT </v>
      </c>
      <c r="D21" t="str">
        <f>VLOOKUP(B21,DonneeGnrlbatiment!A:D,4,FALSE)</f>
        <v>Tribunal de Nanterre TX&amp;BPU</v>
      </c>
      <c r="E21" t="s">
        <v>486</v>
      </c>
      <c r="F21" s="7" t="s">
        <v>172</v>
      </c>
      <c r="G21" s="12">
        <v>5</v>
      </c>
      <c r="H21" s="9">
        <f>SUMIF(SousDetailTD!B:B,TD!A21,SousDetailTD!G:G)</f>
        <v>13845.65</v>
      </c>
      <c r="I21" t="s">
        <v>483</v>
      </c>
    </row>
    <row r="22" spans="1:13" x14ac:dyDescent="0.25">
      <c r="A22">
        <v>21</v>
      </c>
      <c r="B22">
        <v>2</v>
      </c>
      <c r="C22" t="str">
        <f>VLOOKUP(B22,Sites!A:D,4,FALSE)</f>
        <v xml:space="preserve">Stand de tire 93 </v>
      </c>
      <c r="D22" t="str">
        <f>VLOOKUP(B22,DonneeGnrlbatiment!A:D,4,FALSE)</f>
        <v>Stand de tire 93 (locaux couverts) AEQUO</v>
      </c>
      <c r="E22" t="s">
        <v>500</v>
      </c>
      <c r="F22" s="7" t="s">
        <v>171</v>
      </c>
      <c r="G22" s="75">
        <v>1</v>
      </c>
      <c r="H22" s="9">
        <f>SUMIF(SousDetailTD!B:B,TD!A22,SousDetailTD!G:G)</f>
        <v>29500</v>
      </c>
    </row>
    <row r="23" spans="1:13" x14ac:dyDescent="0.25">
      <c r="A23">
        <v>22</v>
      </c>
      <c r="B23">
        <v>2</v>
      </c>
      <c r="C23" t="str">
        <f>VLOOKUP(B23,Sites!A:D,4,FALSE)</f>
        <v xml:space="preserve">Stand de tire 93 </v>
      </c>
      <c r="D23" t="str">
        <f>VLOOKUP(B23,DonneeGnrlbatiment!A:D,4,FALSE)</f>
        <v>Stand de tire 93 (locaux couverts) AEQUO</v>
      </c>
      <c r="E23" t="s">
        <v>468</v>
      </c>
      <c r="F23" s="7" t="s">
        <v>172</v>
      </c>
      <c r="G23" s="75">
        <v>5</v>
      </c>
      <c r="H23" s="9">
        <f>SUMIF(SousDetailTD!B:B,TD!A23,SousDetailTD!G:G)</f>
        <v>18016.080800000003</v>
      </c>
    </row>
    <row r="24" spans="1:13" x14ac:dyDescent="0.25">
      <c r="A24">
        <v>23</v>
      </c>
      <c r="B24">
        <v>5</v>
      </c>
      <c r="C24" t="str">
        <f>VLOOKUP(B24,Sites!A:D,4,FALSE)</f>
        <v>78 Republique</v>
      </c>
      <c r="E24" t="s">
        <v>759</v>
      </c>
      <c r="G24" s="75">
        <v>6</v>
      </c>
      <c r="H24" s="9">
        <f>SUMIF(SousDetailTD!B:B,TD!A24,SousDetailTD!G:G)</f>
        <v>239205.78</v>
      </c>
      <c r="I24" t="s">
        <v>483</v>
      </c>
      <c r="M24" t="s">
        <v>483</v>
      </c>
    </row>
    <row r="25" spans="1:13" x14ac:dyDescent="0.25">
      <c r="C25" t="e">
        <f>VLOOKUP(B25,Sites!A:D,4,FALSE)</f>
        <v>#N/A</v>
      </c>
      <c r="H25" s="9">
        <f>SUMIF(SousDetailTD!B:B,TD!A25,SousDetailTD!G:G)</f>
        <v>0</v>
      </c>
    </row>
    <row r="26" spans="1:13" x14ac:dyDescent="0.25">
      <c r="C26" t="e">
        <f>VLOOKUP(B26,Sites!A:D,4,FALSE)</f>
        <v>#N/A</v>
      </c>
      <c r="H26" s="9">
        <f>SUMIF(SousDetailTD!B:B,TD!A26,SousDetailTD!G:G)</f>
        <v>0</v>
      </c>
    </row>
    <row r="27" spans="1:13" x14ac:dyDescent="0.25">
      <c r="C27" t="e">
        <f>VLOOKUP(B27,Sites!A:D,4,FALSE)</f>
        <v>#N/A</v>
      </c>
      <c r="H27" s="9">
        <f>SUMIF(SousDetailTD!B:B,TD!A27,SousDetailTD!G:G)</f>
        <v>0</v>
      </c>
    </row>
    <row r="28" spans="1:13" x14ac:dyDescent="0.25">
      <c r="C28" t="e">
        <f>VLOOKUP(B28,Sites!A:D,4,FALSE)</f>
        <v>#N/A</v>
      </c>
      <c r="H28" s="9">
        <f>SUMIF(SousDetailTD!B:B,TD!A28,SousDetailTD!G:G)</f>
        <v>0</v>
      </c>
    </row>
    <row r="29" spans="1:13" x14ac:dyDescent="0.25">
      <c r="C29" t="e">
        <f>VLOOKUP(B29,Sites!A:D,4,FALSE)</f>
        <v>#N/A</v>
      </c>
      <c r="H29" s="9">
        <f>SUMIF(SousDetailTD!B:B,TD!A29,SousDetailTD!G:G)</f>
        <v>0</v>
      </c>
    </row>
    <row r="30" spans="1:13" x14ac:dyDescent="0.25">
      <c r="H30" s="9">
        <f>SUMIF(SousDetailTD!B:B,TD!A30,SousDetailTD!G:G)</f>
        <v>0</v>
      </c>
    </row>
    <row r="31" spans="1:13" x14ac:dyDescent="0.25">
      <c r="H31" s="9">
        <f>SUMIF(SousDetailTD!B:B,TD!A31,SousDetailTD!G:G)</f>
        <v>0</v>
      </c>
    </row>
    <row r="32" spans="1:13" x14ac:dyDescent="0.25">
      <c r="H32" s="9">
        <f>SUMIF(SousDetailTD!B:B,TD!A32,SousDetailTD!G:G)</f>
        <v>0</v>
      </c>
    </row>
    <row r="33" spans="8:8" x14ac:dyDescent="0.25">
      <c r="H33" s="9">
        <f>SUMIF(SousDetailTD!B:B,TD!A33,SousDetailTD!G:G)</f>
        <v>0</v>
      </c>
    </row>
    <row r="34" spans="8:8" x14ac:dyDescent="0.25">
      <c r="H34" s="9">
        <f>SUMIF(SousDetailTD!B:B,TD!A34,SousDetailTD!G:G)</f>
        <v>0</v>
      </c>
    </row>
    <row r="35" spans="8:8" x14ac:dyDescent="0.25">
      <c r="H35" s="9">
        <f>SUMIF(SousDetailTD!B:B,TD!A35,SousDetailTD!G:G)</f>
        <v>0</v>
      </c>
    </row>
  </sheetData>
  <sheetProtection selectLockedCells="1" selectUnlockedCells="1"/>
  <autoFilter ref="A1:T1" xr:uid="{ECF5AFB0-6562-4AD5-A27E-A84E1E555B30}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82BE-C090-4BB3-8BD2-5F894A3B3295}">
  <sheetPr codeName="Feuil20"/>
  <dimension ref="A1:G21"/>
  <sheetViews>
    <sheetView workbookViewId="0">
      <selection activeCell="E3" sqref="E3"/>
    </sheetView>
  </sheetViews>
  <sheetFormatPr baseColWidth="10" defaultRowHeight="13.2" x14ac:dyDescent="0.25"/>
  <cols>
    <col min="3" max="3" width="33.88671875" customWidth="1"/>
    <col min="5" max="5" width="60.109375" customWidth="1"/>
    <col min="7" max="7" width="12" bestFit="1" customWidth="1"/>
  </cols>
  <sheetData>
    <row r="1" spans="1:7" ht="39.6" x14ac:dyDescent="0.25">
      <c r="A1" s="5" t="s">
        <v>0</v>
      </c>
      <c r="B1" s="5" t="s">
        <v>4</v>
      </c>
      <c r="C1" s="5" t="s">
        <v>465</v>
      </c>
      <c r="D1" s="5" t="s">
        <v>463</v>
      </c>
      <c r="E1" s="5" t="s">
        <v>8</v>
      </c>
      <c r="F1" s="5" t="s">
        <v>503</v>
      </c>
      <c r="G1" s="5" t="s">
        <v>3</v>
      </c>
    </row>
    <row r="2" spans="1:7" x14ac:dyDescent="0.25">
      <c r="A2">
        <v>1</v>
      </c>
      <c r="B2">
        <v>1</v>
      </c>
      <c r="C2" t="str">
        <f>VLOOKUP(B2,Sites!A:D,4,FALSE)</f>
        <v>MSF Paris</v>
      </c>
      <c r="D2" t="s">
        <v>515</v>
      </c>
      <c r="E2" t="s">
        <v>644</v>
      </c>
      <c r="F2" t="s">
        <v>502</v>
      </c>
      <c r="G2" s="9">
        <f>SUMIF(SousDetailEclSecu!B:B,A2,SousDetailEclSecu!G:G)</f>
        <v>33559.82</v>
      </c>
    </row>
    <row r="3" spans="1:7" x14ac:dyDescent="0.25">
      <c r="A3">
        <v>2</v>
      </c>
      <c r="C3" t="e">
        <f>VLOOKUP(B3,Sites!A:D,4,FALSE)</f>
        <v>#N/A</v>
      </c>
      <c r="F3" t="s">
        <v>502</v>
      </c>
      <c r="G3" s="9">
        <f>SUMIF(SousDetailEclSecu!B:B,A3,SousDetailEclSecu!G:G)</f>
        <v>0</v>
      </c>
    </row>
    <row r="4" spans="1:7" x14ac:dyDescent="0.25">
      <c r="A4">
        <v>3</v>
      </c>
      <c r="C4" t="e">
        <f>VLOOKUP(B4,Sites!A:D,4,FALSE)</f>
        <v>#N/A</v>
      </c>
      <c r="F4" t="s">
        <v>502</v>
      </c>
      <c r="G4" s="9">
        <f>SUMIF(SousDetailEclSecu!B:B,A4,SousDetailEclSecu!G:G)</f>
        <v>0</v>
      </c>
    </row>
    <row r="5" spans="1:7" x14ac:dyDescent="0.25">
      <c r="A5">
        <v>4</v>
      </c>
      <c r="C5" t="e">
        <f>VLOOKUP(B5,Sites!A:D,4,FALSE)</f>
        <v>#N/A</v>
      </c>
      <c r="F5" t="s">
        <v>502</v>
      </c>
      <c r="G5" s="9">
        <f>SUMIF(SousDetailEclSecu!B:B,A5,SousDetailEclSecu!G:G)</f>
        <v>0</v>
      </c>
    </row>
    <row r="6" spans="1:7" x14ac:dyDescent="0.25">
      <c r="A6">
        <v>5</v>
      </c>
      <c r="C6" t="e">
        <f>VLOOKUP(B6,Sites!A:D,4,FALSE)</f>
        <v>#N/A</v>
      </c>
      <c r="F6" t="s">
        <v>502</v>
      </c>
      <c r="G6" s="9">
        <f>SUMIF(SousDetailEclSecu!B:B,A6,SousDetailEclSecu!G:G)</f>
        <v>0</v>
      </c>
    </row>
    <row r="7" spans="1:7" x14ac:dyDescent="0.25">
      <c r="A7">
        <v>6</v>
      </c>
      <c r="C7" t="e">
        <f>VLOOKUP(B7,Sites!A:D,4,FALSE)</f>
        <v>#N/A</v>
      </c>
      <c r="G7" s="9">
        <f>SUMIF(SousDetailEclSecu!B:B,A7,SousDetailEclSecu!G:G)</f>
        <v>0</v>
      </c>
    </row>
    <row r="8" spans="1:7" x14ac:dyDescent="0.25">
      <c r="A8">
        <v>7</v>
      </c>
      <c r="C8" t="e">
        <f>VLOOKUP(B8,Sites!A:D,4,FALSE)</f>
        <v>#N/A</v>
      </c>
      <c r="G8" s="9">
        <f>SUMIF(SousDetailEclSecu!B:B,A8,SousDetailEclSecu!G:G)</f>
        <v>0</v>
      </c>
    </row>
    <row r="9" spans="1:7" x14ac:dyDescent="0.25">
      <c r="A9">
        <v>8</v>
      </c>
      <c r="C9" t="e">
        <f>VLOOKUP(B9,Sites!A:D,4,FALSE)</f>
        <v>#N/A</v>
      </c>
      <c r="G9" s="9">
        <f>SUMIF(SousDetailEclSecu!B:B,A9,SousDetailEclSecu!G:G)</f>
        <v>0</v>
      </c>
    </row>
    <row r="10" spans="1:7" x14ac:dyDescent="0.25">
      <c r="A10">
        <v>9</v>
      </c>
      <c r="C10" t="e">
        <f>VLOOKUP(B10,Sites!A:D,4,FALSE)</f>
        <v>#N/A</v>
      </c>
      <c r="G10" s="9">
        <f>SUMIF(SousDetailEclSecu!B:B,A10,SousDetailEclSecu!G:G)</f>
        <v>0</v>
      </c>
    </row>
    <row r="11" spans="1:7" x14ac:dyDescent="0.25">
      <c r="A11">
        <v>10</v>
      </c>
      <c r="C11" t="e">
        <f>VLOOKUP(B11,Sites!A:D,4,FALSE)</f>
        <v>#N/A</v>
      </c>
      <c r="G11" s="9">
        <f>SUMIF(SousDetailEclSecu!B:B,A11,SousDetailEclSecu!G:G)</f>
        <v>0</v>
      </c>
    </row>
    <row r="12" spans="1:7" x14ac:dyDescent="0.25">
      <c r="A12">
        <v>11</v>
      </c>
      <c r="C12" t="e">
        <f>VLOOKUP(B12,Sites!A:D,4,FALSE)</f>
        <v>#N/A</v>
      </c>
      <c r="G12" s="9">
        <f>SUMIF(SousDetailEclSecu!B:B,A12,SousDetailEclSecu!G:G)</f>
        <v>0</v>
      </c>
    </row>
    <row r="13" spans="1:7" x14ac:dyDescent="0.25">
      <c r="A13">
        <v>12</v>
      </c>
      <c r="C13" t="e">
        <f>VLOOKUP(B13,Sites!A:D,4,FALSE)</f>
        <v>#N/A</v>
      </c>
      <c r="G13" s="9">
        <f>SUMIF(SousDetailEclSecu!B:B,A13,SousDetailEclSecu!G:G)</f>
        <v>0</v>
      </c>
    </row>
    <row r="14" spans="1:7" x14ac:dyDescent="0.25">
      <c r="A14">
        <v>13</v>
      </c>
      <c r="C14" t="e">
        <f>VLOOKUP(B14,Sites!A:D,4,FALSE)</f>
        <v>#N/A</v>
      </c>
      <c r="G14" s="9">
        <f>SUMIF(SousDetailEclSecu!B:B,A14,SousDetailEclSecu!G:G)</f>
        <v>0</v>
      </c>
    </row>
    <row r="15" spans="1:7" x14ac:dyDescent="0.25">
      <c r="A15">
        <v>14</v>
      </c>
      <c r="C15" t="e">
        <f>VLOOKUP(B15,Sites!A:D,4,FALSE)</f>
        <v>#N/A</v>
      </c>
      <c r="G15" s="9">
        <f>SUMIF(SousDetailEclSecu!B:B,A15,SousDetailEclSecu!G:G)</f>
        <v>0</v>
      </c>
    </row>
    <row r="16" spans="1:7" x14ac:dyDescent="0.25">
      <c r="A16">
        <v>15</v>
      </c>
      <c r="C16" t="e">
        <f>VLOOKUP(B16,Sites!A:D,4,FALSE)</f>
        <v>#N/A</v>
      </c>
      <c r="G16" s="9">
        <f>SUMIF(SousDetailEclSecu!B:B,A16,SousDetailEclSecu!G:G)</f>
        <v>0</v>
      </c>
    </row>
    <row r="17" spans="1:7" x14ac:dyDescent="0.25">
      <c r="A17">
        <v>16</v>
      </c>
      <c r="C17" t="e">
        <f>VLOOKUP(B17,Sites!A:D,4,FALSE)</f>
        <v>#N/A</v>
      </c>
      <c r="G17" s="9">
        <f>SUMIF(SousDetailEclSecu!B:B,A17,SousDetailEclSecu!G:G)</f>
        <v>0</v>
      </c>
    </row>
    <row r="18" spans="1:7" x14ac:dyDescent="0.25">
      <c r="A18">
        <v>17</v>
      </c>
      <c r="C18" t="e">
        <f>VLOOKUP(B18,Sites!A:D,4,FALSE)</f>
        <v>#N/A</v>
      </c>
      <c r="G18" s="9">
        <f>SUMIF(SousDetailEclSecu!B:B,A18,SousDetailEclSecu!G:G)</f>
        <v>0</v>
      </c>
    </row>
    <row r="19" spans="1:7" x14ac:dyDescent="0.25">
      <c r="A19">
        <v>18</v>
      </c>
      <c r="C19" t="e">
        <f>VLOOKUP(B19,Sites!A:D,4,FALSE)</f>
        <v>#N/A</v>
      </c>
      <c r="G19" s="9">
        <f>SUMIF(SousDetailEclSecu!B:B,A19,SousDetailEclSecu!G:G)</f>
        <v>0</v>
      </c>
    </row>
    <row r="20" spans="1:7" x14ac:dyDescent="0.25">
      <c r="A20">
        <v>19</v>
      </c>
      <c r="G20" s="9">
        <f>SUMIF(SousDetailEclSecu!B:B,A20,SousDetailEclSecu!G:G)</f>
        <v>0</v>
      </c>
    </row>
    <row r="21" spans="1:7" x14ac:dyDescent="0.25">
      <c r="A21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31AA-C67F-4EDE-A3BB-B79760985691}">
  <sheetPr codeName="Feuil13"/>
  <dimension ref="A1:G48"/>
  <sheetViews>
    <sheetView topLeftCell="A19" workbookViewId="0">
      <selection activeCell="B35" sqref="B35:B41"/>
    </sheetView>
  </sheetViews>
  <sheetFormatPr baseColWidth="10" defaultRowHeight="13.2" x14ac:dyDescent="0.25"/>
  <cols>
    <col min="3" max="3" width="60.33203125" customWidth="1"/>
  </cols>
  <sheetData>
    <row r="1" spans="1:7" x14ac:dyDescent="0.25">
      <c r="A1" s="5" t="s">
        <v>0</v>
      </c>
      <c r="B1" s="5" t="s">
        <v>102</v>
      </c>
      <c r="C1" s="5" t="s">
        <v>8</v>
      </c>
    </row>
    <row r="2" spans="1:7" x14ac:dyDescent="0.25">
      <c r="A2">
        <v>1</v>
      </c>
      <c r="C2" s="7" t="s">
        <v>95</v>
      </c>
      <c r="D2" s="12" t="s">
        <v>96</v>
      </c>
      <c r="E2" s="12">
        <v>135</v>
      </c>
      <c r="F2" s="13">
        <v>217.6</v>
      </c>
      <c r="G2" s="8">
        <v>29376</v>
      </c>
    </row>
    <row r="3" spans="1:7" x14ac:dyDescent="0.25">
      <c r="A3">
        <v>2</v>
      </c>
      <c r="C3" s="7" t="s">
        <v>97</v>
      </c>
      <c r="D3" s="12" t="s">
        <v>96</v>
      </c>
      <c r="E3" s="12">
        <v>24</v>
      </c>
      <c r="F3" s="13">
        <v>195.84</v>
      </c>
      <c r="G3" s="8">
        <v>4700.16</v>
      </c>
    </row>
    <row r="4" spans="1:7" x14ac:dyDescent="0.25">
      <c r="A4">
        <v>3</v>
      </c>
      <c r="C4" s="7" t="s">
        <v>98</v>
      </c>
      <c r="D4" s="12" t="s">
        <v>96</v>
      </c>
      <c r="E4" s="12">
        <v>173</v>
      </c>
      <c r="F4" s="13">
        <v>126.36</v>
      </c>
      <c r="G4" s="8">
        <v>21860.28</v>
      </c>
    </row>
    <row r="5" spans="1:7" x14ac:dyDescent="0.25">
      <c r="A5">
        <v>4</v>
      </c>
      <c r="C5" s="7" t="s">
        <v>99</v>
      </c>
      <c r="D5" s="12" t="s">
        <v>96</v>
      </c>
      <c r="E5" s="12">
        <v>23</v>
      </c>
      <c r="F5" s="13">
        <v>170.88</v>
      </c>
      <c r="G5" s="8">
        <v>3930.24</v>
      </c>
    </row>
    <row r="6" spans="1:7" x14ac:dyDescent="0.25">
      <c r="A6">
        <v>5</v>
      </c>
      <c r="C6" s="7" t="s">
        <v>100</v>
      </c>
      <c r="D6" s="12" t="s">
        <v>96</v>
      </c>
      <c r="E6" s="12">
        <v>6</v>
      </c>
      <c r="F6" s="13">
        <v>264.33999999999997</v>
      </c>
      <c r="G6" s="8">
        <v>1586.04</v>
      </c>
    </row>
    <row r="7" spans="1:7" x14ac:dyDescent="0.25">
      <c r="A7">
        <v>6</v>
      </c>
      <c r="C7" s="7" t="s">
        <v>101</v>
      </c>
      <c r="D7" s="12" t="s">
        <v>96</v>
      </c>
      <c r="E7" s="12">
        <v>4</v>
      </c>
      <c r="F7" s="13">
        <v>77.33</v>
      </c>
      <c r="G7" s="8">
        <v>309.32</v>
      </c>
    </row>
    <row r="8" spans="1:7" x14ac:dyDescent="0.25">
      <c r="A8">
        <v>7</v>
      </c>
      <c r="C8" s="14" t="s">
        <v>155</v>
      </c>
      <c r="D8" s="15" t="s">
        <v>140</v>
      </c>
      <c r="E8" s="16">
        <v>36</v>
      </c>
      <c r="F8" s="17">
        <v>202.68090900000001</v>
      </c>
      <c r="G8" s="17">
        <v>7296.5127240000002</v>
      </c>
    </row>
    <row r="9" spans="1:7" x14ac:dyDescent="0.25">
      <c r="A9">
        <v>8</v>
      </c>
      <c r="C9" s="14" t="s">
        <v>156</v>
      </c>
      <c r="D9" s="15" t="s">
        <v>140</v>
      </c>
      <c r="E9" s="16">
        <v>3</v>
      </c>
      <c r="F9" s="17">
        <v>135.12060600000001</v>
      </c>
      <c r="G9" s="17">
        <v>405.36181800000003</v>
      </c>
    </row>
    <row r="10" spans="1:7" x14ac:dyDescent="0.25">
      <c r="A10">
        <v>9</v>
      </c>
      <c r="C10" s="14" t="s">
        <v>157</v>
      </c>
      <c r="D10" s="15" t="s">
        <v>140</v>
      </c>
      <c r="E10" s="16">
        <v>3</v>
      </c>
      <c r="F10" s="17">
        <v>37.158166650000005</v>
      </c>
      <c r="G10" s="17">
        <v>111.47449995000002</v>
      </c>
    </row>
    <row r="11" spans="1:7" x14ac:dyDescent="0.25">
      <c r="A11">
        <v>10</v>
      </c>
      <c r="C11" s="14" t="s">
        <v>158</v>
      </c>
      <c r="D11" s="15" t="s">
        <v>124</v>
      </c>
      <c r="E11" s="16">
        <v>1</v>
      </c>
      <c r="F11" s="17">
        <v>146.38065650000001</v>
      </c>
      <c r="G11" s="17">
        <v>146.38065650000001</v>
      </c>
    </row>
    <row r="12" spans="1:7" x14ac:dyDescent="0.25">
      <c r="A12">
        <v>11</v>
      </c>
      <c r="C12" s="14" t="s">
        <v>132</v>
      </c>
      <c r="D12" s="15" t="s">
        <v>127</v>
      </c>
      <c r="E12" s="16">
        <v>781</v>
      </c>
      <c r="F12" s="17">
        <v>3.9410176750000003</v>
      </c>
      <c r="G12" s="17">
        <v>3077.9348041750004</v>
      </c>
    </row>
    <row r="13" spans="1:7" x14ac:dyDescent="0.25">
      <c r="A13">
        <v>12</v>
      </c>
      <c r="C13" s="20" t="s">
        <v>228</v>
      </c>
      <c r="D13" s="21" t="s">
        <v>140</v>
      </c>
      <c r="E13" s="21">
        <v>18</v>
      </c>
      <c r="F13" s="21">
        <v>67.3</v>
      </c>
      <c r="G13" s="19">
        <f t="shared" ref="G13:G16" si="0">E13*F13</f>
        <v>1211.3999999999999</v>
      </c>
    </row>
    <row r="14" spans="1:7" x14ac:dyDescent="0.25">
      <c r="A14">
        <v>13</v>
      </c>
      <c r="C14" s="20" t="s">
        <v>156</v>
      </c>
      <c r="D14" s="21" t="s">
        <v>140</v>
      </c>
      <c r="E14" s="21">
        <v>1</v>
      </c>
      <c r="F14" s="21">
        <v>120.77</v>
      </c>
      <c r="G14" s="19">
        <f t="shared" si="0"/>
        <v>120.77</v>
      </c>
    </row>
    <row r="15" spans="1:7" x14ac:dyDescent="0.25">
      <c r="A15">
        <v>14</v>
      </c>
      <c r="C15" s="20" t="s">
        <v>229</v>
      </c>
      <c r="D15" s="21" t="s">
        <v>140</v>
      </c>
      <c r="E15" s="21">
        <v>1</v>
      </c>
      <c r="F15" s="21">
        <v>117.98</v>
      </c>
      <c r="G15" s="19">
        <f t="shared" si="0"/>
        <v>117.98</v>
      </c>
    </row>
    <row r="16" spans="1:7" x14ac:dyDescent="0.25">
      <c r="A16">
        <v>15</v>
      </c>
      <c r="C16" s="20" t="s">
        <v>211</v>
      </c>
      <c r="D16" s="21" t="s">
        <v>209</v>
      </c>
      <c r="E16" s="21">
        <v>1</v>
      </c>
      <c r="F16" s="21">
        <v>2272.9</v>
      </c>
      <c r="G16" s="19">
        <f t="shared" si="0"/>
        <v>2272.9</v>
      </c>
    </row>
    <row r="17" spans="1:7" x14ac:dyDescent="0.25">
      <c r="A17">
        <v>16</v>
      </c>
      <c r="C17" s="25" t="s">
        <v>245</v>
      </c>
      <c r="G17" s="26">
        <v>7253.84</v>
      </c>
    </row>
    <row r="18" spans="1:7" x14ac:dyDescent="0.25">
      <c r="A18">
        <v>17</v>
      </c>
      <c r="C18" s="25" t="s">
        <v>246</v>
      </c>
      <c r="G18" s="26">
        <v>18892.080000000002</v>
      </c>
    </row>
    <row r="19" spans="1:7" x14ac:dyDescent="0.25">
      <c r="A19">
        <v>18</v>
      </c>
      <c r="C19" s="25" t="s">
        <v>247</v>
      </c>
      <c r="G19" s="26">
        <v>15235.56</v>
      </c>
    </row>
    <row r="20" spans="1:7" x14ac:dyDescent="0.25">
      <c r="A20">
        <v>19</v>
      </c>
      <c r="C20" s="25" t="s">
        <v>248</v>
      </c>
      <c r="G20" s="26">
        <v>6873.92</v>
      </c>
    </row>
    <row r="21" spans="1:7" x14ac:dyDescent="0.25">
      <c r="A21">
        <v>20</v>
      </c>
      <c r="C21" s="25" t="s">
        <v>249</v>
      </c>
      <c r="G21" s="26">
        <v>23839.200000000001</v>
      </c>
    </row>
    <row r="22" spans="1:7" x14ac:dyDescent="0.25">
      <c r="A22">
        <v>21</v>
      </c>
      <c r="C22" s="25" t="s">
        <v>250</v>
      </c>
      <c r="G22" s="26">
        <v>8179.05</v>
      </c>
    </row>
    <row r="23" spans="1:7" ht="24" x14ac:dyDescent="0.25">
      <c r="A23">
        <v>22</v>
      </c>
      <c r="C23" s="53" t="s">
        <v>391</v>
      </c>
      <c r="D23" s="44"/>
      <c r="E23" s="54"/>
      <c r="F23" s="55"/>
      <c r="G23" s="56"/>
    </row>
    <row r="24" spans="1:7" x14ac:dyDescent="0.25">
      <c r="A24">
        <v>23</v>
      </c>
      <c r="C24" s="47" t="s">
        <v>392</v>
      </c>
      <c r="D24" s="44" t="s">
        <v>96</v>
      </c>
      <c r="E24" s="45">
        <v>21</v>
      </c>
      <c r="F24" s="46">
        <v>143.89999999999998</v>
      </c>
      <c r="G24" s="43">
        <v>3021.8999999999996</v>
      </c>
    </row>
    <row r="25" spans="1:7" x14ac:dyDescent="0.25">
      <c r="A25">
        <v>24</v>
      </c>
      <c r="C25" s="47" t="s">
        <v>393</v>
      </c>
      <c r="D25" s="44" t="s">
        <v>96</v>
      </c>
      <c r="E25" s="45">
        <v>8</v>
      </c>
      <c r="F25" s="46">
        <v>157.31</v>
      </c>
      <c r="G25" s="43">
        <v>1258.48</v>
      </c>
    </row>
    <row r="26" spans="1:7" x14ac:dyDescent="0.25">
      <c r="A26">
        <v>25</v>
      </c>
      <c r="C26" s="47" t="s">
        <v>394</v>
      </c>
      <c r="D26" s="44" t="s">
        <v>96</v>
      </c>
      <c r="E26" s="45">
        <v>3</v>
      </c>
      <c r="F26" s="46">
        <v>204.7</v>
      </c>
      <c r="G26" s="43">
        <v>614.09999999999991</v>
      </c>
    </row>
    <row r="27" spans="1:7" x14ac:dyDescent="0.25">
      <c r="A27">
        <v>26</v>
      </c>
      <c r="C27" s="53" t="s">
        <v>395</v>
      </c>
      <c r="D27" s="44"/>
      <c r="E27" s="57"/>
      <c r="F27" s="58"/>
      <c r="G27" s="59"/>
    </row>
    <row r="28" spans="1:7" x14ac:dyDescent="0.25">
      <c r="A28">
        <v>27</v>
      </c>
      <c r="C28" s="47" t="s">
        <v>396</v>
      </c>
      <c r="D28" s="44" t="s">
        <v>96</v>
      </c>
      <c r="E28" s="45">
        <v>1</v>
      </c>
      <c r="F28" s="46">
        <v>242.92999999999998</v>
      </c>
      <c r="G28" s="43">
        <v>242.92999999999998</v>
      </c>
    </row>
    <row r="29" spans="1:7" x14ac:dyDescent="0.25">
      <c r="A29">
        <v>28</v>
      </c>
      <c r="C29" s="53" t="s">
        <v>397</v>
      </c>
      <c r="D29" s="44"/>
      <c r="E29" s="57"/>
      <c r="F29" s="58"/>
      <c r="G29" s="59"/>
    </row>
    <row r="30" spans="1:7" x14ac:dyDescent="0.25">
      <c r="A30">
        <v>29</v>
      </c>
      <c r="C30" s="36" t="s">
        <v>398</v>
      </c>
      <c r="D30" s="44" t="s">
        <v>399</v>
      </c>
      <c r="E30" s="45">
        <v>0</v>
      </c>
      <c r="F30" s="46"/>
      <c r="G30" s="43"/>
    </row>
    <row r="31" spans="1:7" x14ac:dyDescent="0.25">
      <c r="A31">
        <v>30</v>
      </c>
      <c r="C31" s="47" t="s">
        <v>400</v>
      </c>
      <c r="D31" s="44" t="s">
        <v>190</v>
      </c>
      <c r="E31" s="45">
        <v>1</v>
      </c>
      <c r="F31" s="46">
        <v>2694.9</v>
      </c>
      <c r="G31" s="43">
        <v>2694.9</v>
      </c>
    </row>
    <row r="32" spans="1:7" x14ac:dyDescent="0.25">
      <c r="A32">
        <v>31</v>
      </c>
      <c r="C32" s="66" t="s">
        <v>434</v>
      </c>
      <c r="D32" s="61" t="s">
        <v>190</v>
      </c>
      <c r="E32" s="62">
        <v>1</v>
      </c>
      <c r="F32" s="63">
        <v>8000</v>
      </c>
      <c r="G32" s="61">
        <f t="shared" ref="G32:G34" si="1">E32*F32</f>
        <v>8000</v>
      </c>
    </row>
    <row r="33" spans="1:7" x14ac:dyDescent="0.25">
      <c r="A33">
        <v>32</v>
      </c>
      <c r="C33" s="66" t="s">
        <v>435</v>
      </c>
      <c r="D33" s="61" t="s">
        <v>190</v>
      </c>
      <c r="E33" s="62">
        <v>1</v>
      </c>
      <c r="F33" s="63">
        <v>17790</v>
      </c>
      <c r="G33" s="61">
        <f t="shared" si="1"/>
        <v>17790</v>
      </c>
    </row>
    <row r="34" spans="1:7" x14ac:dyDescent="0.25">
      <c r="A34">
        <v>33</v>
      </c>
      <c r="C34" s="67" t="s">
        <v>436</v>
      </c>
      <c r="D34" s="61" t="s">
        <v>190</v>
      </c>
      <c r="E34" s="62">
        <v>1</v>
      </c>
      <c r="F34" s="63">
        <v>8000</v>
      </c>
      <c r="G34" s="61">
        <f t="shared" si="1"/>
        <v>8000</v>
      </c>
    </row>
    <row r="35" spans="1:7" ht="13.8" x14ac:dyDescent="0.25">
      <c r="A35">
        <v>34</v>
      </c>
      <c r="B35">
        <v>1</v>
      </c>
      <c r="C35" s="91" t="s">
        <v>640</v>
      </c>
      <c r="D35" s="82"/>
      <c r="E35" s="82"/>
      <c r="F35" s="83">
        <v>0</v>
      </c>
      <c r="G35" s="84">
        <v>0</v>
      </c>
    </row>
    <row r="36" spans="1:7" ht="13.8" x14ac:dyDescent="0.25">
      <c r="A36">
        <v>35</v>
      </c>
      <c r="B36">
        <v>1</v>
      </c>
      <c r="C36" s="91" t="s">
        <v>95</v>
      </c>
      <c r="D36" s="86" t="s">
        <v>96</v>
      </c>
      <c r="E36" s="86">
        <v>161</v>
      </c>
      <c r="F36" s="87">
        <v>113.10275</v>
      </c>
      <c r="G36" s="88">
        <v>18209.54</v>
      </c>
    </row>
    <row r="37" spans="1:7" ht="13.8" x14ac:dyDescent="0.25">
      <c r="A37">
        <v>36</v>
      </c>
      <c r="B37">
        <v>1</v>
      </c>
      <c r="C37" s="91" t="s">
        <v>641</v>
      </c>
      <c r="D37" s="86" t="s">
        <v>96</v>
      </c>
      <c r="E37" s="86">
        <v>96</v>
      </c>
      <c r="F37" s="87">
        <v>67.714100000000002</v>
      </c>
      <c r="G37" s="88">
        <v>6500.55</v>
      </c>
    </row>
    <row r="38" spans="1:7" ht="13.8" x14ac:dyDescent="0.25">
      <c r="A38">
        <v>37</v>
      </c>
      <c r="B38">
        <v>1</v>
      </c>
      <c r="C38" s="91" t="s">
        <v>642</v>
      </c>
      <c r="D38" s="86" t="s">
        <v>96</v>
      </c>
      <c r="E38" s="86">
        <v>75</v>
      </c>
      <c r="F38" s="87">
        <v>73.207499999999996</v>
      </c>
      <c r="G38" s="88">
        <v>5490.56</v>
      </c>
    </row>
    <row r="39" spans="1:7" ht="13.8" x14ac:dyDescent="0.25">
      <c r="A39">
        <v>38</v>
      </c>
      <c r="B39">
        <v>1</v>
      </c>
      <c r="C39" s="91" t="s">
        <v>99</v>
      </c>
      <c r="D39" s="86" t="s">
        <v>96</v>
      </c>
      <c r="E39" s="86">
        <v>22</v>
      </c>
      <c r="F39" s="87">
        <v>97.712150000000008</v>
      </c>
      <c r="G39" s="88">
        <v>2149.67</v>
      </c>
    </row>
    <row r="40" spans="1:7" ht="13.8" x14ac:dyDescent="0.25">
      <c r="A40">
        <v>39</v>
      </c>
      <c r="B40">
        <v>1</v>
      </c>
      <c r="C40" s="91" t="s">
        <v>643</v>
      </c>
      <c r="D40" s="86" t="s">
        <v>96</v>
      </c>
      <c r="E40" s="86">
        <v>4</v>
      </c>
      <c r="F40" s="87">
        <v>205.2534</v>
      </c>
      <c r="G40" s="88">
        <v>821.01</v>
      </c>
    </row>
    <row r="41" spans="1:7" ht="13.8" x14ac:dyDescent="0.25">
      <c r="A41">
        <v>40</v>
      </c>
      <c r="B41">
        <v>1</v>
      </c>
      <c r="C41" s="91" t="s">
        <v>101</v>
      </c>
      <c r="D41" s="86" t="s">
        <v>96</v>
      </c>
      <c r="E41" s="86">
        <v>4</v>
      </c>
      <c r="F41" s="87">
        <v>97.121949999999998</v>
      </c>
      <c r="G41" s="88">
        <v>388.49</v>
      </c>
    </row>
    <row r="42" spans="1:7" x14ac:dyDescent="0.25">
      <c r="A42">
        <v>41</v>
      </c>
    </row>
    <row r="43" spans="1:7" x14ac:dyDescent="0.25">
      <c r="A43">
        <v>42</v>
      </c>
    </row>
    <row r="44" spans="1:7" x14ac:dyDescent="0.25">
      <c r="A44">
        <v>43</v>
      </c>
    </row>
    <row r="45" spans="1:7" x14ac:dyDescent="0.25">
      <c r="A45">
        <v>44</v>
      </c>
    </row>
    <row r="46" spans="1:7" x14ac:dyDescent="0.25">
      <c r="A46">
        <v>45</v>
      </c>
    </row>
    <row r="47" spans="1:7" x14ac:dyDescent="0.25">
      <c r="A47">
        <v>46</v>
      </c>
    </row>
    <row r="48" spans="1:7" x14ac:dyDescent="0.25">
      <c r="A48">
        <v>47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D409-43A9-4C4F-B918-667523607216}">
  <sheetPr codeName="Feuil14"/>
  <dimension ref="A1:D17"/>
  <sheetViews>
    <sheetView workbookViewId="0">
      <selection activeCell="D3" sqref="D3:D15"/>
    </sheetView>
  </sheetViews>
  <sheetFormatPr baseColWidth="10" defaultRowHeight="13.2" x14ac:dyDescent="0.25"/>
  <cols>
    <col min="3" max="3" width="27.21875" customWidth="1"/>
  </cols>
  <sheetData>
    <row r="1" spans="1:4" x14ac:dyDescent="0.25">
      <c r="A1" s="5" t="s">
        <v>0</v>
      </c>
      <c r="B1" s="5" t="s">
        <v>4</v>
      </c>
      <c r="C1" s="5" t="s">
        <v>8</v>
      </c>
      <c r="D1" s="5" t="s">
        <v>3</v>
      </c>
    </row>
    <row r="2" spans="1:4" x14ac:dyDescent="0.25">
      <c r="A2">
        <v>1</v>
      </c>
      <c r="B2">
        <v>7</v>
      </c>
      <c r="C2" t="s">
        <v>406</v>
      </c>
      <c r="D2">
        <f>SUMIF(SousDetailInstallationChantier!B:B,'Installation de chantier'!A2,SousDetailInstallationChantier!G:G)</f>
        <v>11501.539999999999</v>
      </c>
    </row>
    <row r="3" spans="1:4" x14ac:dyDescent="0.25">
      <c r="A3">
        <v>2</v>
      </c>
      <c r="B3">
        <v>14</v>
      </c>
      <c r="C3" t="s">
        <v>406</v>
      </c>
      <c r="D3">
        <f>SUMIF(SousDetailInstallationChantier!B:B,'Installation de chantier'!A3,SousDetailInstallationChantier!G:G)</f>
        <v>5000</v>
      </c>
    </row>
    <row r="4" spans="1:4" x14ac:dyDescent="0.25">
      <c r="A4">
        <v>3</v>
      </c>
      <c r="B4">
        <v>10</v>
      </c>
      <c r="C4" t="s">
        <v>406</v>
      </c>
      <c r="D4">
        <f>SUMIF(SousDetailInstallationChantier!B:B,'Installation de chantier'!A4,SousDetailInstallationChantier!G:G)</f>
        <v>23199</v>
      </c>
    </row>
    <row r="5" spans="1:4" x14ac:dyDescent="0.25">
      <c r="A5">
        <v>4</v>
      </c>
      <c r="D5">
        <f>SUMIF(SousDetailInstallationChantier!B:B,'Installation de chantier'!A5,SousDetailInstallationChantier!G:G)</f>
        <v>0</v>
      </c>
    </row>
    <row r="6" spans="1:4" x14ac:dyDescent="0.25">
      <c r="A6">
        <v>5</v>
      </c>
      <c r="D6">
        <f>SUMIF(SousDetailInstallationChantier!B:B,'Installation de chantier'!A6,SousDetailInstallationChantier!G:G)</f>
        <v>0</v>
      </c>
    </row>
    <row r="7" spans="1:4" x14ac:dyDescent="0.25">
      <c r="A7">
        <v>6</v>
      </c>
      <c r="D7">
        <f>SUMIF(SousDetailInstallationChantier!B:B,'Installation de chantier'!A7,SousDetailInstallationChantier!G:G)</f>
        <v>0</v>
      </c>
    </row>
    <row r="8" spans="1:4" x14ac:dyDescent="0.25">
      <c r="A8">
        <v>7</v>
      </c>
      <c r="D8">
        <f>SUMIF(SousDetailInstallationChantier!B:B,'Installation de chantier'!A8,SousDetailInstallationChantier!G:G)</f>
        <v>0</v>
      </c>
    </row>
    <row r="9" spans="1:4" x14ac:dyDescent="0.25">
      <c r="A9">
        <v>8</v>
      </c>
      <c r="D9">
        <f>SUMIF(SousDetailInstallationChantier!B:B,'Installation de chantier'!A9,SousDetailInstallationChantier!G:G)</f>
        <v>0</v>
      </c>
    </row>
    <row r="10" spans="1:4" x14ac:dyDescent="0.25">
      <c r="A10">
        <v>9</v>
      </c>
      <c r="D10">
        <f>SUMIF(SousDetailInstallationChantier!B:B,'Installation de chantier'!A10,SousDetailInstallationChantier!G:G)</f>
        <v>0</v>
      </c>
    </row>
    <row r="11" spans="1:4" x14ac:dyDescent="0.25">
      <c r="A11">
        <v>10</v>
      </c>
      <c r="D11">
        <f>SUMIF(SousDetailInstallationChantier!B:B,'Installation de chantier'!A11,SousDetailInstallationChantier!G:G)</f>
        <v>0</v>
      </c>
    </row>
    <row r="12" spans="1:4" x14ac:dyDescent="0.25">
      <c r="A12">
        <v>11</v>
      </c>
      <c r="D12">
        <f>SUMIF(SousDetailInstallationChantier!B:B,'Installation de chantier'!A12,SousDetailInstallationChantier!G:G)</f>
        <v>0</v>
      </c>
    </row>
    <row r="13" spans="1:4" x14ac:dyDescent="0.25">
      <c r="A13">
        <v>12</v>
      </c>
      <c r="D13">
        <f>SUMIF(SousDetailInstallationChantier!B:B,'Installation de chantier'!A13,SousDetailInstallationChantier!G:G)</f>
        <v>0</v>
      </c>
    </row>
    <row r="14" spans="1:4" x14ac:dyDescent="0.25">
      <c r="A14">
        <v>13</v>
      </c>
      <c r="D14">
        <f>SUMIF(SousDetailInstallationChantier!B:B,'Installation de chantier'!A14,SousDetailInstallationChantier!G:G)</f>
        <v>0</v>
      </c>
    </row>
    <row r="15" spans="1:4" x14ac:dyDescent="0.25">
      <c r="A15">
        <v>14</v>
      </c>
      <c r="D15">
        <f>SUMIF(SousDetailInstallationChantier!B:B,'Installation de chantier'!A15,SousDetailInstallationChantier!G:G)</f>
        <v>0</v>
      </c>
    </row>
    <row r="16" spans="1: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1D76-144B-4544-9198-CEFBC6B15986}">
  <sheetPr codeName="Feuil15"/>
  <dimension ref="A1:G23"/>
  <sheetViews>
    <sheetView zoomScale="72" zoomScaleNormal="72" workbookViewId="0">
      <selection activeCell="B13" sqref="B13:B17"/>
    </sheetView>
  </sheetViews>
  <sheetFormatPr baseColWidth="10" defaultRowHeight="13.2" x14ac:dyDescent="0.25"/>
  <sheetData>
    <row r="1" spans="1:7" x14ac:dyDescent="0.25">
      <c r="A1" s="5" t="s">
        <v>0</v>
      </c>
      <c r="B1" s="5" t="s">
        <v>102</v>
      </c>
      <c r="C1" s="5" t="s">
        <v>8</v>
      </c>
    </row>
    <row r="2" spans="1:7" ht="22.8" x14ac:dyDescent="0.25">
      <c r="A2">
        <v>1</v>
      </c>
      <c r="B2">
        <v>1</v>
      </c>
      <c r="C2" s="36" t="s">
        <v>401</v>
      </c>
      <c r="D2" s="37" t="s">
        <v>124</v>
      </c>
      <c r="E2" s="38">
        <v>1</v>
      </c>
      <c r="F2" s="39">
        <v>1326.16</v>
      </c>
      <c r="G2" s="40">
        <v>1326.16</v>
      </c>
    </row>
    <row r="3" spans="1:7" ht="22.8" x14ac:dyDescent="0.25">
      <c r="A3">
        <v>2</v>
      </c>
      <c r="B3">
        <v>1</v>
      </c>
      <c r="C3" s="36" t="s">
        <v>402</v>
      </c>
      <c r="D3" s="37" t="s">
        <v>96</v>
      </c>
      <c r="E3" s="41">
        <v>8</v>
      </c>
      <c r="F3" s="42">
        <v>484.53999999999996</v>
      </c>
      <c r="G3" s="43">
        <v>3876.3199999999997</v>
      </c>
    </row>
    <row r="4" spans="1:7" ht="22.8" x14ac:dyDescent="0.25">
      <c r="A4">
        <v>3</v>
      </c>
      <c r="B4">
        <v>1</v>
      </c>
      <c r="C4" s="36" t="s">
        <v>403</v>
      </c>
      <c r="D4" s="37" t="s">
        <v>124</v>
      </c>
      <c r="E4" s="41">
        <v>1</v>
      </c>
      <c r="F4" s="42">
        <v>1918.37</v>
      </c>
      <c r="G4" s="43">
        <v>1918.37</v>
      </c>
    </row>
    <row r="5" spans="1:7" ht="34.200000000000003" x14ac:dyDescent="0.25">
      <c r="A5">
        <v>4</v>
      </c>
      <c r="B5">
        <v>1</v>
      </c>
      <c r="C5" s="36" t="s">
        <v>404</v>
      </c>
      <c r="D5" s="37" t="s">
        <v>124</v>
      </c>
      <c r="E5" s="41">
        <v>1</v>
      </c>
      <c r="F5" s="42">
        <v>2708.0600000000004</v>
      </c>
      <c r="G5" s="43">
        <v>2708.0600000000004</v>
      </c>
    </row>
    <row r="6" spans="1:7" ht="22.8" x14ac:dyDescent="0.25">
      <c r="A6">
        <v>5</v>
      </c>
      <c r="B6">
        <v>1</v>
      </c>
      <c r="C6" s="36" t="s">
        <v>405</v>
      </c>
      <c r="D6" s="37" t="s">
        <v>124</v>
      </c>
      <c r="E6" s="41">
        <v>1</v>
      </c>
      <c r="F6" s="42">
        <v>1672.6299999999999</v>
      </c>
      <c r="G6" s="43">
        <v>1672.6299999999999</v>
      </c>
    </row>
    <row r="7" spans="1:7" x14ac:dyDescent="0.25">
      <c r="A7">
        <v>6</v>
      </c>
      <c r="B7">
        <v>2</v>
      </c>
      <c r="C7" s="60" t="s">
        <v>422</v>
      </c>
      <c r="D7" s="61" t="s">
        <v>190</v>
      </c>
      <c r="E7" s="62">
        <v>1</v>
      </c>
      <c r="F7" s="63">
        <v>5000</v>
      </c>
      <c r="G7" s="61">
        <f t="shared" ref="G7" si="0">E7*F7</f>
        <v>5000</v>
      </c>
    </row>
    <row r="8" spans="1:7" x14ac:dyDescent="0.25">
      <c r="A8">
        <v>7</v>
      </c>
      <c r="B8">
        <v>2</v>
      </c>
      <c r="C8" s="18" t="s">
        <v>423</v>
      </c>
      <c r="D8" s="15"/>
      <c r="E8" s="19"/>
      <c r="F8" s="19"/>
      <c r="G8" s="19"/>
    </row>
    <row r="9" spans="1:7" x14ac:dyDescent="0.25">
      <c r="A9">
        <v>8</v>
      </c>
      <c r="B9">
        <v>2</v>
      </c>
      <c r="C9" s="18" t="s">
        <v>424</v>
      </c>
      <c r="D9" s="15"/>
      <c r="E9" s="19"/>
      <c r="F9" s="19"/>
      <c r="G9" s="19"/>
    </row>
    <row r="10" spans="1:7" x14ac:dyDescent="0.25">
      <c r="A10">
        <v>9</v>
      </c>
      <c r="B10">
        <v>2</v>
      </c>
      <c r="C10" s="18" t="s">
        <v>425</v>
      </c>
      <c r="D10" s="15"/>
      <c r="E10" s="19"/>
      <c r="F10" s="19"/>
      <c r="G10" s="19"/>
    </row>
    <row r="11" spans="1:7" x14ac:dyDescent="0.25">
      <c r="A11">
        <v>10</v>
      </c>
      <c r="B11">
        <v>2</v>
      </c>
      <c r="C11" s="18" t="s">
        <v>426</v>
      </c>
      <c r="D11" s="21"/>
      <c r="E11" s="64"/>
      <c r="F11" s="64"/>
      <c r="G11" s="64"/>
    </row>
    <row r="12" spans="1:7" x14ac:dyDescent="0.25">
      <c r="A12">
        <v>11</v>
      </c>
      <c r="B12">
        <v>2</v>
      </c>
      <c r="C12" s="18" t="s">
        <v>427</v>
      </c>
      <c r="D12" s="21"/>
      <c r="E12" s="64"/>
      <c r="F12" s="64"/>
      <c r="G12" s="64"/>
    </row>
    <row r="13" spans="1:7" x14ac:dyDescent="0.25">
      <c r="A13">
        <v>12</v>
      </c>
      <c r="B13">
        <v>3</v>
      </c>
      <c r="C13" s="18" t="s">
        <v>423</v>
      </c>
      <c r="D13" s="15" t="s">
        <v>190</v>
      </c>
      <c r="E13" s="19">
        <v>1</v>
      </c>
      <c r="F13" s="19">
        <v>2800</v>
      </c>
      <c r="G13" s="19">
        <f>+F13*E13</f>
        <v>2800</v>
      </c>
    </row>
    <row r="14" spans="1:7" x14ac:dyDescent="0.25">
      <c r="A14">
        <v>13</v>
      </c>
      <c r="B14">
        <v>3</v>
      </c>
      <c r="C14" s="18" t="s">
        <v>424</v>
      </c>
      <c r="D14" s="15" t="s">
        <v>190</v>
      </c>
      <c r="E14" s="19">
        <v>1</v>
      </c>
      <c r="F14" s="19">
        <v>4625</v>
      </c>
      <c r="G14" s="19">
        <f t="shared" ref="G14:G17" si="1">+F14*E14</f>
        <v>4625</v>
      </c>
    </row>
    <row r="15" spans="1:7" x14ac:dyDescent="0.25">
      <c r="A15">
        <v>14</v>
      </c>
      <c r="B15">
        <v>3</v>
      </c>
      <c r="C15" s="18" t="s">
        <v>425</v>
      </c>
      <c r="D15" s="15" t="s">
        <v>190</v>
      </c>
      <c r="E15" s="19">
        <v>1</v>
      </c>
      <c r="F15" s="19">
        <v>8374</v>
      </c>
      <c r="G15" s="19">
        <f t="shared" si="1"/>
        <v>8374</v>
      </c>
    </row>
    <row r="16" spans="1:7" x14ac:dyDescent="0.25">
      <c r="A16">
        <v>15</v>
      </c>
      <c r="B16">
        <v>3</v>
      </c>
      <c r="C16" s="18" t="s">
        <v>426</v>
      </c>
      <c r="D16" s="15" t="s">
        <v>190</v>
      </c>
      <c r="E16" s="19">
        <v>1</v>
      </c>
      <c r="F16" s="19">
        <v>4300</v>
      </c>
      <c r="G16" s="19">
        <f t="shared" si="1"/>
        <v>4300</v>
      </c>
    </row>
    <row r="17" spans="1:7" x14ac:dyDescent="0.25">
      <c r="A17">
        <v>16</v>
      </c>
      <c r="B17">
        <v>3</v>
      </c>
      <c r="C17" s="18" t="s">
        <v>427</v>
      </c>
      <c r="D17" s="15" t="s">
        <v>190</v>
      </c>
      <c r="E17" s="19">
        <v>1</v>
      </c>
      <c r="F17" s="19">
        <v>3100</v>
      </c>
      <c r="G17" s="19">
        <f t="shared" si="1"/>
        <v>3100</v>
      </c>
    </row>
    <row r="18" spans="1:7" x14ac:dyDescent="0.25">
      <c r="A18">
        <v>17</v>
      </c>
    </row>
    <row r="19" spans="1:7" x14ac:dyDescent="0.25">
      <c r="A19">
        <v>18</v>
      </c>
    </row>
    <row r="20" spans="1:7" x14ac:dyDescent="0.25">
      <c r="A20">
        <v>19</v>
      </c>
    </row>
    <row r="21" spans="1:7" x14ac:dyDescent="0.25">
      <c r="A21">
        <v>20</v>
      </c>
    </row>
    <row r="22" spans="1:7" x14ac:dyDescent="0.25">
      <c r="A22">
        <v>21</v>
      </c>
    </row>
    <row r="23" spans="1:7" x14ac:dyDescent="0.25">
      <c r="A23">
        <v>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B6BE-D11F-4C2B-9645-3952DF853C43}">
  <sheetPr codeName="Feuil21"/>
  <dimension ref="A1:K21"/>
  <sheetViews>
    <sheetView workbookViewId="0">
      <selection activeCell="F3" sqref="F3"/>
    </sheetView>
  </sheetViews>
  <sheetFormatPr baseColWidth="10" defaultRowHeight="13.2" x14ac:dyDescent="0.25"/>
  <cols>
    <col min="3" max="3" width="33.88671875" customWidth="1"/>
    <col min="5" max="5" width="60.109375" customWidth="1"/>
    <col min="7" max="7" width="12" bestFit="1" customWidth="1"/>
  </cols>
  <sheetData>
    <row r="1" spans="1:11" ht="52.8" x14ac:dyDescent="0.25">
      <c r="A1" s="5" t="s">
        <v>0</v>
      </c>
      <c r="B1" s="5" t="s">
        <v>4</v>
      </c>
      <c r="C1" s="5" t="s">
        <v>465</v>
      </c>
      <c r="D1" s="5" t="s">
        <v>463</v>
      </c>
      <c r="E1" s="5" t="s">
        <v>8</v>
      </c>
      <c r="F1" s="5" t="s">
        <v>503</v>
      </c>
      <c r="G1" s="5" t="s">
        <v>3</v>
      </c>
      <c r="H1" s="5" t="s">
        <v>635</v>
      </c>
      <c r="I1" s="5" t="s">
        <v>636</v>
      </c>
      <c r="J1" s="5" t="s">
        <v>637</v>
      </c>
      <c r="K1" s="5" t="s">
        <v>631</v>
      </c>
    </row>
    <row r="2" spans="1:11" x14ac:dyDescent="0.25">
      <c r="A2">
        <v>1</v>
      </c>
      <c r="B2">
        <v>1</v>
      </c>
      <c r="C2" t="str">
        <f>VLOOKUP('GE&amp;Divers'!B2,Sites!A:D,4,FALSE)</f>
        <v>MSF Paris</v>
      </c>
      <c r="D2" t="s">
        <v>515</v>
      </c>
      <c r="E2" t="s">
        <v>635</v>
      </c>
      <c r="F2" t="s">
        <v>502</v>
      </c>
      <c r="G2" s="9">
        <f>SUMIF(SousDetailGE!B:B,'GE&amp;Divers'!A2,SousDetailGE!G:G)</f>
        <v>9729.4699999999993</v>
      </c>
      <c r="H2" t="s">
        <v>483</v>
      </c>
    </row>
    <row r="3" spans="1:11" x14ac:dyDescent="0.25">
      <c r="A3">
        <v>2</v>
      </c>
      <c r="B3">
        <v>1</v>
      </c>
      <c r="C3" t="str">
        <f>VLOOKUP('GE&amp;Divers'!B3,Sites!A:D,4,FALSE)</f>
        <v>MSF Paris</v>
      </c>
      <c r="D3" t="s">
        <v>515</v>
      </c>
      <c r="E3" t="s">
        <v>638</v>
      </c>
      <c r="G3" s="9">
        <f>SUMIF(SousDetailGE!B:B,'GE&amp;Divers'!A3,SousDetailGE!G:G)</f>
        <v>5720.4</v>
      </c>
      <c r="J3" t="s">
        <v>483</v>
      </c>
    </row>
    <row r="4" spans="1:11" x14ac:dyDescent="0.25">
      <c r="A4">
        <v>3</v>
      </c>
      <c r="C4" t="e">
        <f>VLOOKUP('GE&amp;Divers'!B4,Sites!A:D,4,FALSE)</f>
        <v>#N/A</v>
      </c>
      <c r="G4" s="9">
        <f>SUMIF(SousDetailGE!B:B,'GE&amp;Divers'!A4,SousDetailGE!G:G)</f>
        <v>0</v>
      </c>
    </row>
    <row r="5" spans="1:11" x14ac:dyDescent="0.25">
      <c r="A5">
        <v>4</v>
      </c>
      <c r="C5" t="e">
        <f>VLOOKUP('GE&amp;Divers'!B5,Sites!A:D,4,FALSE)</f>
        <v>#N/A</v>
      </c>
      <c r="G5" s="9">
        <f>SUMIF(SousDetailGE!B:B,'GE&amp;Divers'!A5,SousDetailGE!G:G)</f>
        <v>0</v>
      </c>
    </row>
    <row r="6" spans="1:11" x14ac:dyDescent="0.25">
      <c r="A6">
        <v>5</v>
      </c>
      <c r="C6" t="e">
        <f>VLOOKUP('GE&amp;Divers'!B6,Sites!A:D,4,FALSE)</f>
        <v>#N/A</v>
      </c>
      <c r="G6" s="9">
        <f>SUMIF(SousDetailGE!B:B,'GE&amp;Divers'!A6,SousDetailGE!G:G)</f>
        <v>0</v>
      </c>
    </row>
    <row r="7" spans="1:11" x14ac:dyDescent="0.25">
      <c r="A7">
        <v>6</v>
      </c>
      <c r="C7" t="e">
        <f>VLOOKUP('GE&amp;Divers'!B7,Sites!A:D,4,FALSE)</f>
        <v>#N/A</v>
      </c>
      <c r="G7" s="9">
        <f>SUMIF(SousDetailGE!B:B,'GE&amp;Divers'!A7,SousDetailGE!G:G)</f>
        <v>0</v>
      </c>
    </row>
    <row r="8" spans="1:11" x14ac:dyDescent="0.25">
      <c r="A8">
        <v>7</v>
      </c>
      <c r="C8" t="e">
        <f>VLOOKUP('GE&amp;Divers'!B8,Sites!A:D,4,FALSE)</f>
        <v>#N/A</v>
      </c>
      <c r="G8" s="9">
        <f>SUMIF(SousDetailGE!B:B,'GE&amp;Divers'!A8,SousDetailGE!G:G)</f>
        <v>0</v>
      </c>
    </row>
    <row r="9" spans="1:11" x14ac:dyDescent="0.25">
      <c r="A9">
        <v>8</v>
      </c>
      <c r="C9" t="e">
        <f>VLOOKUP('GE&amp;Divers'!B9,Sites!A:D,4,FALSE)</f>
        <v>#N/A</v>
      </c>
      <c r="G9" s="9">
        <f>SUMIF(SousDetailGE!B:B,'GE&amp;Divers'!A9,SousDetailGE!G:G)</f>
        <v>0</v>
      </c>
    </row>
    <row r="10" spans="1:11" x14ac:dyDescent="0.25">
      <c r="A10">
        <v>9</v>
      </c>
      <c r="C10" t="e">
        <f>VLOOKUP('GE&amp;Divers'!B10,Sites!A:D,4,FALSE)</f>
        <v>#N/A</v>
      </c>
      <c r="G10" s="9">
        <f>SUMIF(SousDetailGE!B:B,'GE&amp;Divers'!A10,SousDetailGE!G:G)</f>
        <v>0</v>
      </c>
    </row>
    <row r="11" spans="1:11" x14ac:dyDescent="0.25">
      <c r="A11">
        <v>10</v>
      </c>
      <c r="C11" t="e">
        <f>VLOOKUP('GE&amp;Divers'!B11,Sites!A:D,4,FALSE)</f>
        <v>#N/A</v>
      </c>
      <c r="G11" s="9">
        <f>SUMIF(SousDetailGE!B:B,'GE&amp;Divers'!A11,SousDetailGE!G:G)</f>
        <v>0</v>
      </c>
    </row>
    <row r="12" spans="1:11" x14ac:dyDescent="0.25">
      <c r="A12">
        <v>11</v>
      </c>
      <c r="C12" t="e">
        <f>VLOOKUP('GE&amp;Divers'!B12,Sites!A:D,4,FALSE)</f>
        <v>#N/A</v>
      </c>
      <c r="G12" s="9">
        <f>SUMIF(SousDetailGE!B:B,'GE&amp;Divers'!A12,SousDetailGE!G:G)</f>
        <v>0</v>
      </c>
    </row>
    <row r="13" spans="1:11" x14ac:dyDescent="0.25">
      <c r="A13">
        <v>12</v>
      </c>
      <c r="C13" t="e">
        <f>VLOOKUP('GE&amp;Divers'!B13,Sites!A:D,4,FALSE)</f>
        <v>#N/A</v>
      </c>
      <c r="G13" s="9">
        <f>SUMIF(SousDetailGE!B:B,'GE&amp;Divers'!A13,SousDetailGE!G:G)</f>
        <v>0</v>
      </c>
    </row>
    <row r="14" spans="1:11" x14ac:dyDescent="0.25">
      <c r="A14">
        <v>13</v>
      </c>
      <c r="C14" t="e">
        <f>VLOOKUP('GE&amp;Divers'!B14,Sites!A:D,4,FALSE)</f>
        <v>#N/A</v>
      </c>
      <c r="G14" s="9">
        <f>SUMIF(SousDetailGE!B:B,'GE&amp;Divers'!A14,SousDetailGE!G:G)</f>
        <v>0</v>
      </c>
    </row>
    <row r="15" spans="1:11" x14ac:dyDescent="0.25">
      <c r="A15">
        <v>14</v>
      </c>
      <c r="C15" t="e">
        <f>VLOOKUP('GE&amp;Divers'!B15,Sites!A:D,4,FALSE)</f>
        <v>#N/A</v>
      </c>
      <c r="G15" s="9">
        <f>SUMIF(SousDetailGE!B:B,'GE&amp;Divers'!A15,SousDetailGE!G:G)</f>
        <v>0</v>
      </c>
    </row>
    <row r="16" spans="1:11" x14ac:dyDescent="0.25">
      <c r="A16">
        <v>15</v>
      </c>
      <c r="C16" t="e">
        <f>VLOOKUP('GE&amp;Divers'!B16,Sites!A:D,4,FALSE)</f>
        <v>#N/A</v>
      </c>
      <c r="G16" s="9">
        <f>SUMIF(SousDetailGE!B:B,'GE&amp;Divers'!A16,SousDetailGE!G:G)</f>
        <v>0</v>
      </c>
    </row>
    <row r="17" spans="1:7" x14ac:dyDescent="0.25">
      <c r="A17">
        <v>16</v>
      </c>
      <c r="C17" t="e">
        <f>VLOOKUP('GE&amp;Divers'!B17,Sites!A:D,4,FALSE)</f>
        <v>#N/A</v>
      </c>
      <c r="G17" s="9">
        <f>SUMIF(SousDetailGE!B:B,'GE&amp;Divers'!A17,SousDetailGE!G:G)</f>
        <v>0</v>
      </c>
    </row>
    <row r="18" spans="1:7" x14ac:dyDescent="0.25">
      <c r="A18">
        <v>17</v>
      </c>
      <c r="G18" s="9">
        <f>SUMIF(SousDetailGE!B:B,'GE&amp;Divers'!A18,SousDetailGE!G:G)</f>
        <v>0</v>
      </c>
    </row>
    <row r="19" spans="1:7" x14ac:dyDescent="0.25">
      <c r="A19">
        <v>18</v>
      </c>
      <c r="G19" s="9">
        <f>SUMIF(SousDetailGE!B:B,'GE&amp;Divers'!A19,SousDetailGE!G:G)</f>
        <v>0</v>
      </c>
    </row>
    <row r="20" spans="1:7" x14ac:dyDescent="0.25">
      <c r="A20">
        <v>19</v>
      </c>
      <c r="G20" s="9">
        <f>SUMIF(SousDetailGE!B:B,'GE&amp;Divers'!A20,SousDetailGE!G:G)</f>
        <v>0</v>
      </c>
    </row>
    <row r="21" spans="1:7" x14ac:dyDescent="0.25">
      <c r="A21">
        <v>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7117E-0A70-4BBD-8B0D-EDD6E1EBB14D}">
  <sheetPr codeName="Feuil22"/>
  <dimension ref="A1:H25"/>
  <sheetViews>
    <sheetView workbookViewId="0">
      <selection activeCell="B4" sqref="B4"/>
    </sheetView>
  </sheetViews>
  <sheetFormatPr baseColWidth="10" defaultRowHeight="13.2" x14ac:dyDescent="0.25"/>
  <cols>
    <col min="3" max="3" width="56.6640625" customWidth="1"/>
  </cols>
  <sheetData>
    <row r="1" spans="1:8" x14ac:dyDescent="0.25">
      <c r="A1" s="5" t="s">
        <v>0</v>
      </c>
      <c r="B1" s="5" t="s">
        <v>4</v>
      </c>
      <c r="C1" s="5" t="s">
        <v>8</v>
      </c>
    </row>
    <row r="2" spans="1:8" ht="13.8" x14ac:dyDescent="0.25">
      <c r="A2">
        <v>1</v>
      </c>
      <c r="B2">
        <v>1</v>
      </c>
      <c r="C2" s="85" t="s">
        <v>634</v>
      </c>
      <c r="D2" s="82" t="s">
        <v>96</v>
      </c>
      <c r="E2" s="95">
        <v>1</v>
      </c>
      <c r="F2" s="83">
        <v>9729.4696999999996</v>
      </c>
      <c r="G2" s="84">
        <v>9729.4699999999993</v>
      </c>
    </row>
    <row r="3" spans="1:8" ht="13.8" x14ac:dyDescent="0.25">
      <c r="A3">
        <v>2</v>
      </c>
      <c r="B3">
        <v>2</v>
      </c>
      <c r="C3" s="85" t="s">
        <v>639</v>
      </c>
      <c r="D3" s="82" t="s">
        <v>96</v>
      </c>
      <c r="E3" s="95">
        <v>36</v>
      </c>
      <c r="F3" s="83">
        <v>158.9</v>
      </c>
      <c r="G3" s="84">
        <v>5720.4</v>
      </c>
    </row>
    <row r="4" spans="1:8" x14ac:dyDescent="0.25">
      <c r="A4">
        <v>3</v>
      </c>
      <c r="C4" s="14"/>
      <c r="D4" s="15"/>
      <c r="E4" s="16"/>
      <c r="F4" s="17"/>
      <c r="G4" s="17"/>
      <c r="H4" s="15" t="s">
        <v>124</v>
      </c>
    </row>
    <row r="5" spans="1:8" x14ac:dyDescent="0.25">
      <c r="A5">
        <v>4</v>
      </c>
      <c r="C5" s="14"/>
      <c r="D5" s="15"/>
      <c r="E5" s="16"/>
      <c r="F5" s="17"/>
      <c r="G5" s="17"/>
      <c r="H5" s="15" t="s">
        <v>124</v>
      </c>
    </row>
    <row r="6" spans="1:8" x14ac:dyDescent="0.25">
      <c r="A6">
        <v>5</v>
      </c>
      <c r="C6" s="20"/>
      <c r="D6" s="21"/>
      <c r="E6" s="21"/>
      <c r="F6" s="21"/>
      <c r="G6" s="19"/>
    </row>
    <row r="7" spans="1:8" x14ac:dyDescent="0.25">
      <c r="A7">
        <v>6</v>
      </c>
      <c r="C7" s="20"/>
      <c r="D7" s="21"/>
      <c r="E7" s="21"/>
      <c r="F7" s="21"/>
      <c r="G7" s="19"/>
    </row>
    <row r="8" spans="1:8" x14ac:dyDescent="0.25">
      <c r="A8">
        <v>7</v>
      </c>
      <c r="C8" s="36"/>
      <c r="D8" s="37"/>
      <c r="E8" s="38"/>
      <c r="F8" s="39"/>
      <c r="G8" s="40"/>
    </row>
    <row r="9" spans="1:8" x14ac:dyDescent="0.25">
      <c r="A9">
        <v>8</v>
      </c>
      <c r="C9" s="36"/>
      <c r="D9" s="37"/>
      <c r="E9" s="41"/>
      <c r="F9" s="42"/>
      <c r="G9" s="43"/>
    </row>
    <row r="10" spans="1:8" x14ac:dyDescent="0.25">
      <c r="A10">
        <v>9</v>
      </c>
      <c r="C10" s="36"/>
      <c r="D10" s="37"/>
      <c r="E10" s="41"/>
      <c r="F10" s="42"/>
      <c r="G10" s="43"/>
    </row>
    <row r="11" spans="1:8" x14ac:dyDescent="0.25">
      <c r="A11">
        <v>10</v>
      </c>
      <c r="C11" s="36"/>
      <c r="D11" s="37"/>
      <c r="E11" s="41"/>
      <c r="F11" s="42"/>
      <c r="G11" s="43"/>
    </row>
    <row r="12" spans="1:8" x14ac:dyDescent="0.25">
      <c r="A12">
        <v>11</v>
      </c>
      <c r="C12" s="36"/>
      <c r="D12" s="37"/>
      <c r="E12" s="41"/>
      <c r="F12" s="42"/>
      <c r="G12" s="43"/>
    </row>
    <row r="13" spans="1:8" x14ac:dyDescent="0.25">
      <c r="A13">
        <v>12</v>
      </c>
      <c r="C13" s="36"/>
      <c r="D13" s="37"/>
      <c r="E13" s="41"/>
      <c r="F13" s="42"/>
      <c r="G13" s="43"/>
    </row>
    <row r="14" spans="1:8" x14ac:dyDescent="0.25">
      <c r="A14">
        <v>13</v>
      </c>
      <c r="C14" s="36"/>
      <c r="D14" s="37"/>
      <c r="E14" s="41"/>
      <c r="F14" s="42"/>
      <c r="G14" s="43"/>
    </row>
    <row r="15" spans="1:8" x14ac:dyDescent="0.25">
      <c r="A15">
        <v>14</v>
      </c>
      <c r="C15" s="36"/>
      <c r="D15" s="37"/>
      <c r="E15" s="41"/>
      <c r="F15" s="42"/>
      <c r="G15" s="43"/>
    </row>
    <row r="16" spans="1:8" x14ac:dyDescent="0.25">
      <c r="A16">
        <v>15</v>
      </c>
      <c r="C16" s="65"/>
      <c r="D16" s="61"/>
      <c r="E16" s="62"/>
      <c r="F16" s="63"/>
      <c r="G16" s="61"/>
    </row>
    <row r="17" spans="1:7" x14ac:dyDescent="0.25">
      <c r="A17">
        <v>16</v>
      </c>
      <c r="C17" s="20"/>
      <c r="D17" s="21"/>
      <c r="E17" s="21"/>
      <c r="F17" s="63"/>
      <c r="G17" s="61"/>
    </row>
    <row r="18" spans="1:7" x14ac:dyDescent="0.25">
      <c r="A18">
        <v>17</v>
      </c>
      <c r="C18" s="20"/>
      <c r="D18" s="21"/>
      <c r="E18" s="21"/>
      <c r="F18" s="63"/>
      <c r="G18" s="61"/>
    </row>
    <row r="19" spans="1:7" ht="13.8" x14ac:dyDescent="0.25">
      <c r="A19">
        <v>18</v>
      </c>
      <c r="C19" s="85"/>
      <c r="D19" s="82"/>
      <c r="E19" s="82"/>
      <c r="F19" s="83"/>
      <c r="G19" s="84"/>
    </row>
    <row r="20" spans="1:7" ht="13.8" x14ac:dyDescent="0.25">
      <c r="A20">
        <v>19</v>
      </c>
      <c r="C20" s="85"/>
      <c r="D20" s="82"/>
      <c r="E20" s="82"/>
      <c r="F20" s="83"/>
      <c r="G20" s="84"/>
    </row>
    <row r="21" spans="1:7" ht="13.8" x14ac:dyDescent="0.25">
      <c r="A21">
        <v>20</v>
      </c>
      <c r="C21" s="85"/>
      <c r="D21" s="82"/>
      <c r="E21" s="82"/>
      <c r="F21" s="83"/>
      <c r="G21" s="84"/>
    </row>
    <row r="22" spans="1:7" x14ac:dyDescent="0.25">
      <c r="A22">
        <v>21</v>
      </c>
      <c r="E22" s="9"/>
      <c r="G22" s="9"/>
    </row>
    <row r="23" spans="1:7" x14ac:dyDescent="0.25">
      <c r="A23">
        <v>22</v>
      </c>
    </row>
    <row r="24" spans="1:7" x14ac:dyDescent="0.25">
      <c r="A24">
        <v>23</v>
      </c>
    </row>
    <row r="25" spans="1:7" x14ac:dyDescent="0.25">
      <c r="A25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45D2-4157-47A8-9A9D-AF66EE5F1743}">
  <sheetPr codeName="Feuil2"/>
  <dimension ref="A1:G73"/>
  <sheetViews>
    <sheetView topLeftCell="A51" workbookViewId="0">
      <selection activeCell="A74" sqref="A74"/>
    </sheetView>
  </sheetViews>
  <sheetFormatPr baseColWidth="10" defaultRowHeight="13.2" x14ac:dyDescent="0.25"/>
  <cols>
    <col min="3" max="3" width="64.5546875" customWidth="1"/>
    <col min="5" max="5" width="59.6640625" customWidth="1"/>
    <col min="7" max="7" width="19.5546875" customWidth="1"/>
  </cols>
  <sheetData>
    <row r="1" spans="1:7" x14ac:dyDescent="0.25">
      <c r="A1" s="5" t="s">
        <v>0</v>
      </c>
      <c r="B1" s="5" t="s">
        <v>4</v>
      </c>
      <c r="C1" s="5" t="s">
        <v>8</v>
      </c>
    </row>
    <row r="2" spans="1:7" ht="34.200000000000003" x14ac:dyDescent="0.25">
      <c r="A2">
        <v>1</v>
      </c>
      <c r="B2">
        <v>1</v>
      </c>
      <c r="C2" s="81" t="s">
        <v>541</v>
      </c>
      <c r="D2" s="82"/>
      <c r="E2" s="82"/>
      <c r="F2" s="83">
        <v>0</v>
      </c>
      <c r="G2" s="84">
        <v>0</v>
      </c>
    </row>
    <row r="3" spans="1:7" ht="13.8" x14ac:dyDescent="0.25">
      <c r="A3">
        <v>2</v>
      </c>
      <c r="B3">
        <v>1</v>
      </c>
      <c r="C3" s="91" t="s">
        <v>542</v>
      </c>
      <c r="D3" s="82" t="s">
        <v>96</v>
      </c>
      <c r="E3" s="82">
        <v>23</v>
      </c>
      <c r="F3" s="83">
        <v>4367.1849000000002</v>
      </c>
      <c r="G3" s="84">
        <v>100445.25</v>
      </c>
    </row>
    <row r="4" spans="1:7" ht="13.8" x14ac:dyDescent="0.25">
      <c r="A4">
        <v>3</v>
      </c>
      <c r="B4">
        <v>2</v>
      </c>
      <c r="C4" s="91" t="s">
        <v>543</v>
      </c>
      <c r="D4" s="82" t="s">
        <v>96</v>
      </c>
      <c r="E4" s="82">
        <v>23</v>
      </c>
      <c r="F4" s="83">
        <v>8690.241</v>
      </c>
      <c r="G4" s="84">
        <v>199875.54</v>
      </c>
    </row>
    <row r="5" spans="1:7" ht="22.8" x14ac:dyDescent="0.25">
      <c r="A5">
        <v>4</v>
      </c>
      <c r="B5">
        <v>4</v>
      </c>
      <c r="C5" s="81" t="s">
        <v>548</v>
      </c>
      <c r="D5" s="82"/>
      <c r="E5" s="82"/>
      <c r="F5" s="83">
        <v>0</v>
      </c>
      <c r="G5" s="84">
        <v>0</v>
      </c>
    </row>
    <row r="6" spans="1:7" ht="13.8" x14ac:dyDescent="0.25">
      <c r="A6">
        <v>5</v>
      </c>
      <c r="B6">
        <v>4</v>
      </c>
      <c r="C6" s="91" t="s">
        <v>549</v>
      </c>
      <c r="D6" s="82" t="s">
        <v>96</v>
      </c>
      <c r="E6" s="82">
        <v>23</v>
      </c>
      <c r="F6" s="83">
        <v>419.99540000000002</v>
      </c>
      <c r="G6" s="84">
        <v>9659.89</v>
      </c>
    </row>
    <row r="7" spans="1:7" x14ac:dyDescent="0.25">
      <c r="A7">
        <v>6</v>
      </c>
      <c r="C7" s="7"/>
      <c r="G7" s="8"/>
    </row>
    <row r="8" spans="1:7" x14ac:dyDescent="0.25">
      <c r="A8">
        <v>7</v>
      </c>
      <c r="C8" s="7"/>
      <c r="G8" s="8"/>
    </row>
    <row r="9" spans="1:7" x14ac:dyDescent="0.25">
      <c r="A9">
        <v>8</v>
      </c>
      <c r="C9" s="7"/>
      <c r="G9" s="8"/>
    </row>
    <row r="10" spans="1:7" x14ac:dyDescent="0.25">
      <c r="A10">
        <v>9</v>
      </c>
      <c r="C10" s="7"/>
      <c r="G10" s="8"/>
    </row>
    <row r="11" spans="1:7" x14ac:dyDescent="0.25">
      <c r="A11">
        <v>10</v>
      </c>
      <c r="C11" s="7"/>
      <c r="G11" s="8"/>
    </row>
    <row r="12" spans="1:7" ht="39.6" x14ac:dyDescent="0.25">
      <c r="A12">
        <v>11</v>
      </c>
      <c r="B12">
        <v>6</v>
      </c>
      <c r="C12" s="7" t="s">
        <v>24</v>
      </c>
      <c r="G12" s="8">
        <v>49774.299999999996</v>
      </c>
    </row>
    <row r="13" spans="1:7" ht="52.8" x14ac:dyDescent="0.25">
      <c r="A13">
        <v>12</v>
      </c>
      <c r="B13">
        <v>6</v>
      </c>
      <c r="C13" s="7" t="s">
        <v>25</v>
      </c>
      <c r="G13" s="8">
        <v>178344.07</v>
      </c>
    </row>
    <row r="14" spans="1:7" x14ac:dyDescent="0.25">
      <c r="A14">
        <v>13</v>
      </c>
      <c r="B14">
        <v>7</v>
      </c>
      <c r="C14" s="7" t="s">
        <v>27</v>
      </c>
      <c r="G14" s="8">
        <v>4175.6099999999997</v>
      </c>
    </row>
    <row r="15" spans="1:7" x14ac:dyDescent="0.25">
      <c r="A15">
        <v>14</v>
      </c>
      <c r="B15">
        <v>7</v>
      </c>
      <c r="C15" s="7" t="s">
        <v>28</v>
      </c>
      <c r="G15" s="8">
        <v>4175.6099999999997</v>
      </c>
    </row>
    <row r="16" spans="1:7" x14ac:dyDescent="0.25">
      <c r="A16">
        <v>15</v>
      </c>
      <c r="B16">
        <v>7</v>
      </c>
      <c r="C16" s="7" t="s">
        <v>29</v>
      </c>
      <c r="G16" s="8">
        <v>4175.6099999999997</v>
      </c>
    </row>
    <row r="17" spans="1:7" x14ac:dyDescent="0.25">
      <c r="A17">
        <v>16</v>
      </c>
      <c r="B17">
        <v>7</v>
      </c>
      <c r="C17" s="7" t="s">
        <v>30</v>
      </c>
      <c r="G17" s="8">
        <v>4041.58</v>
      </c>
    </row>
    <row r="18" spans="1:7" x14ac:dyDescent="0.25">
      <c r="A18">
        <v>17</v>
      </c>
      <c r="B18">
        <v>7</v>
      </c>
      <c r="C18" s="7" t="s">
        <v>31</v>
      </c>
      <c r="G18" s="8">
        <v>14372.36</v>
      </c>
    </row>
    <row r="19" spans="1:7" x14ac:dyDescent="0.25">
      <c r="A19">
        <v>18</v>
      </c>
      <c r="B19">
        <v>7</v>
      </c>
      <c r="C19" s="7" t="s">
        <v>32</v>
      </c>
      <c r="G19" s="8">
        <v>10489.97</v>
      </c>
    </row>
    <row r="20" spans="1:7" ht="39.6" x14ac:dyDescent="0.25">
      <c r="A20">
        <v>19</v>
      </c>
      <c r="B20">
        <v>8</v>
      </c>
      <c r="C20" s="7" t="s">
        <v>24</v>
      </c>
      <c r="G20" s="8">
        <v>49774.299999999996</v>
      </c>
    </row>
    <row r="21" spans="1:7" ht="52.8" x14ac:dyDescent="0.25">
      <c r="A21">
        <v>20</v>
      </c>
      <c r="B21">
        <v>9</v>
      </c>
      <c r="C21" s="7" t="s">
        <v>25</v>
      </c>
      <c r="G21" s="8">
        <v>178344.07</v>
      </c>
    </row>
    <row r="22" spans="1:7" x14ac:dyDescent="0.25">
      <c r="A22">
        <v>21</v>
      </c>
      <c r="B22">
        <v>10</v>
      </c>
      <c r="C22" s="7" t="s">
        <v>77</v>
      </c>
      <c r="G22" s="8">
        <v>8980.15</v>
      </c>
    </row>
    <row r="23" spans="1:7" x14ac:dyDescent="0.25">
      <c r="A23">
        <v>22</v>
      </c>
      <c r="B23">
        <v>11</v>
      </c>
      <c r="C23" s="7" t="s">
        <v>78</v>
      </c>
      <c r="G23" s="8">
        <v>15951.92</v>
      </c>
    </row>
    <row r="24" spans="1:7" x14ac:dyDescent="0.25">
      <c r="A24">
        <v>23</v>
      </c>
      <c r="B24">
        <v>12</v>
      </c>
      <c r="C24" s="7" t="s">
        <v>79</v>
      </c>
      <c r="G24" s="8">
        <v>21933.89</v>
      </c>
    </row>
    <row r="25" spans="1:7" x14ac:dyDescent="0.25">
      <c r="A25">
        <v>24</v>
      </c>
      <c r="B25">
        <v>13</v>
      </c>
      <c r="C25" s="7" t="s">
        <v>80</v>
      </c>
      <c r="G25" s="8">
        <v>8083.16</v>
      </c>
    </row>
    <row r="26" spans="1:7" x14ac:dyDescent="0.25">
      <c r="A26">
        <v>25</v>
      </c>
      <c r="B26">
        <v>14</v>
      </c>
      <c r="C26" s="7" t="s">
        <v>81</v>
      </c>
      <c r="G26" s="8">
        <v>4041.58</v>
      </c>
    </row>
    <row r="27" spans="1:7" x14ac:dyDescent="0.25">
      <c r="A27">
        <v>26</v>
      </c>
      <c r="B27">
        <v>10</v>
      </c>
      <c r="C27" s="7" t="s">
        <v>86</v>
      </c>
      <c r="E27" s="7"/>
      <c r="F27" s="8"/>
      <c r="G27" s="8">
        <v>1602</v>
      </c>
    </row>
    <row r="28" spans="1:7" x14ac:dyDescent="0.25">
      <c r="A28">
        <v>27</v>
      </c>
      <c r="B28">
        <v>11</v>
      </c>
      <c r="C28" s="7" t="s">
        <v>82</v>
      </c>
      <c r="E28" s="7"/>
      <c r="F28" s="8"/>
      <c r="G28" s="8">
        <v>2136</v>
      </c>
    </row>
    <row r="29" spans="1:7" x14ac:dyDescent="0.25">
      <c r="A29">
        <v>28</v>
      </c>
      <c r="B29">
        <v>12</v>
      </c>
      <c r="C29" s="7" t="s">
        <v>84</v>
      </c>
      <c r="E29" s="7"/>
      <c r="F29" s="8"/>
      <c r="G29" s="8">
        <v>3140.72</v>
      </c>
    </row>
    <row r="30" spans="1:7" x14ac:dyDescent="0.25">
      <c r="A30">
        <v>29</v>
      </c>
      <c r="B30">
        <v>13</v>
      </c>
      <c r="C30" s="7" t="s">
        <v>83</v>
      </c>
      <c r="E30" s="7"/>
      <c r="F30" s="8"/>
      <c r="G30" s="8">
        <v>1481.6</v>
      </c>
    </row>
    <row r="31" spans="1:7" x14ac:dyDescent="0.25">
      <c r="A31">
        <v>30</v>
      </c>
      <c r="B31">
        <v>14</v>
      </c>
      <c r="C31" s="7" t="s">
        <v>85</v>
      </c>
      <c r="E31" s="7"/>
      <c r="F31" s="8"/>
      <c r="G31" s="8">
        <v>265.59999999999997</v>
      </c>
    </row>
    <row r="32" spans="1:7" x14ac:dyDescent="0.25">
      <c r="A32">
        <v>31</v>
      </c>
      <c r="B32">
        <v>15</v>
      </c>
      <c r="C32" s="7" t="s">
        <v>77</v>
      </c>
      <c r="E32" s="7"/>
      <c r="F32" s="8"/>
      <c r="G32">
        <v>8980.15</v>
      </c>
    </row>
    <row r="33" spans="1:7" x14ac:dyDescent="0.25">
      <c r="A33">
        <v>32</v>
      </c>
      <c r="B33">
        <v>15</v>
      </c>
      <c r="C33" s="7" t="s">
        <v>78</v>
      </c>
      <c r="G33">
        <v>15951.92</v>
      </c>
    </row>
    <row r="34" spans="1:7" x14ac:dyDescent="0.25">
      <c r="A34">
        <v>33</v>
      </c>
      <c r="B34">
        <v>15</v>
      </c>
      <c r="C34" s="7" t="s">
        <v>79</v>
      </c>
      <c r="G34">
        <v>21933.89</v>
      </c>
    </row>
    <row r="35" spans="1:7" x14ac:dyDescent="0.25">
      <c r="A35">
        <v>34</v>
      </c>
      <c r="B35">
        <v>15</v>
      </c>
      <c r="C35" s="7" t="s">
        <v>80</v>
      </c>
      <c r="G35">
        <v>8083.16</v>
      </c>
    </row>
    <row r="36" spans="1:7" x14ac:dyDescent="0.25">
      <c r="A36">
        <v>35</v>
      </c>
      <c r="B36">
        <v>15</v>
      </c>
      <c r="C36" s="7" t="s">
        <v>81</v>
      </c>
      <c r="G36">
        <v>4041.58</v>
      </c>
    </row>
    <row r="37" spans="1:7" x14ac:dyDescent="0.25">
      <c r="A37">
        <v>36</v>
      </c>
      <c r="B37">
        <v>16</v>
      </c>
      <c r="C37" s="14" t="s">
        <v>167</v>
      </c>
      <c r="D37" s="15" t="s">
        <v>124</v>
      </c>
      <c r="E37" s="16">
        <v>1</v>
      </c>
      <c r="F37" s="17">
        <v>25560.314635000002</v>
      </c>
      <c r="G37" s="17">
        <v>25560.314635000002</v>
      </c>
    </row>
    <row r="38" spans="1:7" x14ac:dyDescent="0.25">
      <c r="A38">
        <v>37</v>
      </c>
      <c r="B38">
        <v>16</v>
      </c>
      <c r="C38" s="14" t="s">
        <v>168</v>
      </c>
      <c r="D38" s="15" t="s">
        <v>140</v>
      </c>
      <c r="E38" s="16">
        <v>1</v>
      </c>
      <c r="F38" s="17">
        <v>391.84975740000004</v>
      </c>
      <c r="G38" s="17">
        <v>391.84975740000004</v>
      </c>
    </row>
    <row r="39" spans="1:7" x14ac:dyDescent="0.25">
      <c r="A39">
        <v>38</v>
      </c>
      <c r="B39">
        <v>16</v>
      </c>
      <c r="C39" s="14" t="s">
        <v>169</v>
      </c>
      <c r="D39" s="15" t="s">
        <v>140</v>
      </c>
      <c r="E39" s="16">
        <v>4</v>
      </c>
      <c r="F39" s="17">
        <v>391.84975740000004</v>
      </c>
      <c r="G39" s="17">
        <v>1567.3990296000002</v>
      </c>
    </row>
    <row r="40" spans="1:7" x14ac:dyDescent="0.25">
      <c r="A40">
        <v>39</v>
      </c>
      <c r="B40">
        <v>17</v>
      </c>
      <c r="C40" t="s">
        <v>14</v>
      </c>
      <c r="G40" s="9">
        <v>24488.25</v>
      </c>
    </row>
    <row r="41" spans="1:7" x14ac:dyDescent="0.25">
      <c r="A41">
        <v>40</v>
      </c>
      <c r="B41">
        <v>17</v>
      </c>
      <c r="C41" t="s">
        <v>15</v>
      </c>
      <c r="G41" s="9">
        <v>33533.14</v>
      </c>
    </row>
    <row r="42" spans="1:7" x14ac:dyDescent="0.25">
      <c r="A42">
        <v>41</v>
      </c>
      <c r="B42">
        <v>18</v>
      </c>
      <c r="C42" t="s">
        <v>21</v>
      </c>
      <c r="G42">
        <v>11227</v>
      </c>
    </row>
    <row r="43" spans="1:7" x14ac:dyDescent="0.25">
      <c r="A43">
        <v>42</v>
      </c>
      <c r="B43">
        <v>18</v>
      </c>
      <c r="C43" t="s">
        <v>33</v>
      </c>
      <c r="F43">
        <v>46</v>
      </c>
      <c r="G43">
        <v>228118.37</v>
      </c>
    </row>
    <row r="44" spans="1:7" x14ac:dyDescent="0.25">
      <c r="A44">
        <v>43</v>
      </c>
      <c r="B44">
        <v>18</v>
      </c>
      <c r="C44" t="s">
        <v>26</v>
      </c>
      <c r="F44">
        <v>6</v>
      </c>
      <c r="G44">
        <v>41430.74</v>
      </c>
    </row>
    <row r="45" spans="1:7" x14ac:dyDescent="0.25">
      <c r="A45">
        <v>44</v>
      </c>
      <c r="B45">
        <v>19</v>
      </c>
      <c r="C45" s="18" t="s">
        <v>173</v>
      </c>
      <c r="D45" s="15" t="s">
        <v>140</v>
      </c>
      <c r="E45" s="19">
        <v>1</v>
      </c>
      <c r="F45" s="19">
        <v>1734.1</v>
      </c>
      <c r="G45" s="19">
        <f t="shared" ref="G45:G47" si="0">E45*F45</f>
        <v>1734.1</v>
      </c>
    </row>
    <row r="46" spans="1:7" x14ac:dyDescent="0.25">
      <c r="A46">
        <v>45</v>
      </c>
      <c r="B46">
        <v>19</v>
      </c>
      <c r="C46" s="18" t="s">
        <v>174</v>
      </c>
      <c r="D46" s="15" t="s">
        <v>140</v>
      </c>
      <c r="E46" s="19">
        <v>1</v>
      </c>
      <c r="F46" s="19">
        <v>11941.95</v>
      </c>
      <c r="G46" s="19">
        <f t="shared" si="0"/>
        <v>11941.95</v>
      </c>
    </row>
    <row r="47" spans="1:7" x14ac:dyDescent="0.25">
      <c r="A47">
        <v>46</v>
      </c>
      <c r="B47">
        <v>19</v>
      </c>
      <c r="C47" s="18" t="s">
        <v>175</v>
      </c>
      <c r="D47" s="15" t="s">
        <v>140</v>
      </c>
      <c r="E47" s="19">
        <v>1</v>
      </c>
      <c r="F47" s="19">
        <v>282.70999999999998</v>
      </c>
      <c r="G47" s="19">
        <f t="shared" si="0"/>
        <v>282.70999999999998</v>
      </c>
    </row>
    <row r="48" spans="1:7" x14ac:dyDescent="0.25">
      <c r="A48">
        <v>47</v>
      </c>
      <c r="B48">
        <v>20</v>
      </c>
      <c r="C48" s="36" t="s">
        <v>331</v>
      </c>
      <c r="D48" s="37" t="s">
        <v>190</v>
      </c>
      <c r="E48" s="38">
        <v>1</v>
      </c>
      <c r="F48" s="39">
        <v>5057.71</v>
      </c>
      <c r="G48" s="40">
        <v>5057.71</v>
      </c>
    </row>
    <row r="49" spans="1:7" x14ac:dyDescent="0.25">
      <c r="A49">
        <v>48</v>
      </c>
      <c r="B49">
        <v>20</v>
      </c>
      <c r="C49" s="36" t="s">
        <v>332</v>
      </c>
      <c r="D49" s="37" t="s">
        <v>190</v>
      </c>
      <c r="E49" s="41">
        <v>1</v>
      </c>
      <c r="F49" s="42">
        <v>2562.0400000000004</v>
      </c>
      <c r="G49" s="43">
        <v>2562.0400000000004</v>
      </c>
    </row>
    <row r="50" spans="1:7" x14ac:dyDescent="0.25">
      <c r="A50">
        <v>49</v>
      </c>
      <c r="B50">
        <v>20</v>
      </c>
      <c r="C50" s="36" t="s">
        <v>333</v>
      </c>
      <c r="D50" s="37" t="s">
        <v>190</v>
      </c>
      <c r="E50" s="41">
        <v>1</v>
      </c>
      <c r="F50" s="42">
        <v>3225.78</v>
      </c>
      <c r="G50" s="43">
        <v>3225.78</v>
      </c>
    </row>
    <row r="51" spans="1:7" x14ac:dyDescent="0.25">
      <c r="A51">
        <v>50</v>
      </c>
      <c r="B51">
        <v>20</v>
      </c>
      <c r="C51" s="36" t="s">
        <v>334</v>
      </c>
      <c r="D51" s="37" t="s">
        <v>190</v>
      </c>
      <c r="E51" s="41">
        <v>1</v>
      </c>
      <c r="F51" s="42">
        <v>1632.81</v>
      </c>
      <c r="G51" s="43">
        <v>1632.81</v>
      </c>
    </row>
    <row r="52" spans="1:7" x14ac:dyDescent="0.25">
      <c r="A52">
        <v>51</v>
      </c>
      <c r="B52">
        <v>20</v>
      </c>
      <c r="C52" s="36" t="s">
        <v>335</v>
      </c>
      <c r="D52" s="37" t="s">
        <v>190</v>
      </c>
      <c r="E52" s="41">
        <v>1</v>
      </c>
      <c r="F52" s="42">
        <v>1367.31</v>
      </c>
      <c r="G52" s="43">
        <v>1367.31</v>
      </c>
    </row>
    <row r="53" spans="1:7" x14ac:dyDescent="0.25">
      <c r="A53">
        <v>52</v>
      </c>
      <c r="B53">
        <v>21</v>
      </c>
      <c r="C53" s="18" t="s">
        <v>428</v>
      </c>
      <c r="D53" s="61" t="s">
        <v>190</v>
      </c>
      <c r="E53" s="62">
        <v>1</v>
      </c>
      <c r="F53" s="63">
        <v>8500</v>
      </c>
      <c r="G53" s="61">
        <f t="shared" ref="G53:G55" si="1">E53*F53</f>
        <v>8500</v>
      </c>
    </row>
    <row r="54" spans="1:7" x14ac:dyDescent="0.25">
      <c r="A54">
        <v>53</v>
      </c>
      <c r="B54">
        <v>21</v>
      </c>
      <c r="C54" s="18" t="s">
        <v>174</v>
      </c>
      <c r="D54" s="61" t="s">
        <v>190</v>
      </c>
      <c r="E54" s="62">
        <v>1</v>
      </c>
      <c r="F54" s="63">
        <v>20000</v>
      </c>
      <c r="G54" s="61">
        <f t="shared" si="1"/>
        <v>20000</v>
      </c>
    </row>
    <row r="55" spans="1:7" x14ac:dyDescent="0.25">
      <c r="A55">
        <v>54</v>
      </c>
      <c r="B55">
        <v>21</v>
      </c>
      <c r="C55" s="18" t="s">
        <v>175</v>
      </c>
      <c r="D55" s="61" t="s">
        <v>190</v>
      </c>
      <c r="E55" s="62">
        <v>1</v>
      </c>
      <c r="F55" s="63">
        <v>1000</v>
      </c>
      <c r="G55" s="61">
        <f t="shared" si="1"/>
        <v>1000</v>
      </c>
    </row>
    <row r="56" spans="1:7" x14ac:dyDescent="0.25">
      <c r="A56">
        <v>55</v>
      </c>
      <c r="B56">
        <v>22</v>
      </c>
      <c r="C56" s="14" t="s">
        <v>144</v>
      </c>
      <c r="D56" s="15" t="s">
        <v>140</v>
      </c>
      <c r="E56" s="16">
        <v>5</v>
      </c>
      <c r="F56" s="17">
        <v>3603.2161600000004</v>
      </c>
      <c r="G56" s="17">
        <v>18016.080800000003</v>
      </c>
    </row>
    <row r="57" spans="1:7" ht="34.200000000000003" x14ac:dyDescent="0.25">
      <c r="A57">
        <v>56</v>
      </c>
      <c r="B57">
        <v>3</v>
      </c>
      <c r="C57" s="81" t="s">
        <v>544</v>
      </c>
      <c r="D57" s="82"/>
      <c r="E57" s="82"/>
      <c r="F57" s="83">
        <v>0</v>
      </c>
      <c r="G57" s="84">
        <v>0</v>
      </c>
    </row>
    <row r="58" spans="1:7" ht="13.8" x14ac:dyDescent="0.25">
      <c r="A58">
        <v>57</v>
      </c>
      <c r="B58">
        <v>3</v>
      </c>
      <c r="C58" s="91" t="s">
        <v>27</v>
      </c>
      <c r="D58" s="82" t="s">
        <v>96</v>
      </c>
      <c r="E58" s="82">
        <v>1</v>
      </c>
      <c r="F58" s="83">
        <v>1427.4895000000001</v>
      </c>
      <c r="G58" s="84">
        <v>1427.49</v>
      </c>
    </row>
    <row r="59" spans="1:7" ht="13.8" x14ac:dyDescent="0.25">
      <c r="A59">
        <v>58</v>
      </c>
      <c r="B59">
        <v>3</v>
      </c>
      <c r="C59" s="91" t="s">
        <v>28</v>
      </c>
      <c r="D59" s="82" t="s">
        <v>96</v>
      </c>
      <c r="E59" s="82">
        <v>1</v>
      </c>
      <c r="F59" s="83">
        <v>4277.8490499999998</v>
      </c>
      <c r="G59" s="84">
        <v>4277.8500000000004</v>
      </c>
    </row>
    <row r="60" spans="1:7" ht="13.8" x14ac:dyDescent="0.25">
      <c r="A60">
        <v>59</v>
      </c>
      <c r="B60">
        <v>3</v>
      </c>
      <c r="C60" s="91" t="s">
        <v>29</v>
      </c>
      <c r="D60" s="82" t="s">
        <v>96</v>
      </c>
      <c r="E60" s="82">
        <v>1</v>
      </c>
      <c r="F60" s="83">
        <v>4277.8490499999998</v>
      </c>
      <c r="G60" s="84">
        <v>4277.8500000000004</v>
      </c>
    </row>
    <row r="61" spans="1:7" ht="13.8" x14ac:dyDescent="0.25">
      <c r="A61">
        <v>60</v>
      </c>
      <c r="B61">
        <v>3</v>
      </c>
      <c r="C61" s="91" t="s">
        <v>30</v>
      </c>
      <c r="D61" s="82" t="s">
        <v>96</v>
      </c>
      <c r="E61" s="82">
        <v>1</v>
      </c>
      <c r="F61" s="83">
        <v>1427.4895000000001</v>
      </c>
      <c r="G61" s="84">
        <v>1427.49</v>
      </c>
    </row>
    <row r="62" spans="1:7" ht="13.8" x14ac:dyDescent="0.25">
      <c r="A62">
        <v>61</v>
      </c>
      <c r="B62">
        <v>3</v>
      </c>
      <c r="C62" s="91" t="s">
        <v>545</v>
      </c>
      <c r="D62" s="82" t="s">
        <v>96</v>
      </c>
      <c r="E62" s="82">
        <v>1</v>
      </c>
      <c r="F62" s="83">
        <v>1427.4895000000001</v>
      </c>
      <c r="G62" s="84">
        <v>1427.49</v>
      </c>
    </row>
    <row r="63" spans="1:7" ht="13.8" x14ac:dyDescent="0.25">
      <c r="A63">
        <v>62</v>
      </c>
      <c r="B63">
        <v>3</v>
      </c>
      <c r="C63" s="91" t="s">
        <v>31</v>
      </c>
      <c r="D63" s="82" t="s">
        <v>96</v>
      </c>
      <c r="E63" s="82">
        <v>1</v>
      </c>
      <c r="F63" s="83">
        <v>8564.7100000000009</v>
      </c>
      <c r="G63" s="84">
        <v>8564.7099999999991</v>
      </c>
    </row>
    <row r="64" spans="1:7" ht="13.8" x14ac:dyDescent="0.25">
      <c r="A64">
        <v>63</v>
      </c>
      <c r="B64">
        <v>3</v>
      </c>
      <c r="C64" s="91" t="s">
        <v>32</v>
      </c>
      <c r="D64" s="82" t="s">
        <v>96</v>
      </c>
      <c r="E64" s="82">
        <v>1</v>
      </c>
      <c r="F64" s="83">
        <v>5967.5008500000004</v>
      </c>
      <c r="G64" s="84">
        <v>5967.5</v>
      </c>
    </row>
    <row r="65" spans="1:7" ht="13.8" x14ac:dyDescent="0.25">
      <c r="A65">
        <v>64</v>
      </c>
      <c r="B65">
        <v>3</v>
      </c>
      <c r="C65" s="91" t="s">
        <v>546</v>
      </c>
      <c r="D65" s="86" t="s">
        <v>96</v>
      </c>
      <c r="E65" s="82">
        <v>1</v>
      </c>
      <c r="F65" s="87">
        <v>1427.4895000000001</v>
      </c>
      <c r="G65" s="88">
        <v>1427.49</v>
      </c>
    </row>
    <row r="66" spans="1:7" ht="13.8" x14ac:dyDescent="0.25">
      <c r="A66">
        <v>65</v>
      </c>
      <c r="B66">
        <v>3</v>
      </c>
      <c r="C66" s="91" t="s">
        <v>547</v>
      </c>
      <c r="D66" s="86" t="s">
        <v>96</v>
      </c>
      <c r="E66" s="86">
        <v>1</v>
      </c>
      <c r="F66" s="87">
        <v>1427.4895000000001</v>
      </c>
      <c r="G66" s="88">
        <v>1427.49</v>
      </c>
    </row>
    <row r="67" spans="1:7" ht="13.8" x14ac:dyDescent="0.25">
      <c r="A67">
        <v>66</v>
      </c>
      <c r="B67">
        <v>5</v>
      </c>
      <c r="C67" s="91" t="s">
        <v>614</v>
      </c>
      <c r="D67" s="82" t="s">
        <v>96</v>
      </c>
      <c r="E67" s="86">
        <v>8</v>
      </c>
      <c r="F67" s="83">
        <v>1836.7137500000001</v>
      </c>
      <c r="G67" s="84">
        <v>14693.71</v>
      </c>
    </row>
    <row r="68" spans="1:7" ht="13.8" x14ac:dyDescent="0.25">
      <c r="A68">
        <v>67</v>
      </c>
      <c r="B68">
        <v>5</v>
      </c>
      <c r="C68" s="91"/>
      <c r="D68" s="82"/>
      <c r="E68" s="86"/>
      <c r="F68" s="83"/>
      <c r="G68" s="84"/>
    </row>
    <row r="69" spans="1:7" ht="13.8" x14ac:dyDescent="0.25">
      <c r="A69">
        <v>68</v>
      </c>
      <c r="B69">
        <v>5</v>
      </c>
      <c r="C69" s="91" t="s">
        <v>616</v>
      </c>
      <c r="D69" s="82" t="s">
        <v>96</v>
      </c>
      <c r="E69" s="86">
        <v>11</v>
      </c>
      <c r="F69" s="83">
        <v>2213.6813000000002</v>
      </c>
      <c r="G69" s="84">
        <v>24350.49</v>
      </c>
    </row>
    <row r="70" spans="1:7" ht="13.8" x14ac:dyDescent="0.25">
      <c r="A70">
        <v>69</v>
      </c>
      <c r="B70">
        <v>5</v>
      </c>
      <c r="C70" s="91" t="s">
        <v>617</v>
      </c>
      <c r="D70" s="82" t="s">
        <v>96</v>
      </c>
      <c r="E70" s="86">
        <v>1</v>
      </c>
      <c r="F70" s="83">
        <v>967.45129999999995</v>
      </c>
      <c r="G70" s="84">
        <v>967.45</v>
      </c>
    </row>
    <row r="71" spans="1:7" ht="13.8" x14ac:dyDescent="0.25">
      <c r="A71">
        <v>70</v>
      </c>
      <c r="B71">
        <v>5</v>
      </c>
      <c r="C71" s="91" t="s">
        <v>618</v>
      </c>
      <c r="D71" s="82" t="s">
        <v>96</v>
      </c>
      <c r="E71" s="86">
        <v>1</v>
      </c>
      <c r="F71" s="83">
        <v>967.45129999999995</v>
      </c>
      <c r="G71" s="84">
        <v>967.45</v>
      </c>
    </row>
    <row r="72" spans="1:7" ht="13.8" x14ac:dyDescent="0.25">
      <c r="A72">
        <v>71</v>
      </c>
      <c r="B72">
        <v>5</v>
      </c>
      <c r="C72" s="91" t="s">
        <v>619</v>
      </c>
      <c r="D72" s="82" t="s">
        <v>96</v>
      </c>
      <c r="E72" s="86">
        <v>1</v>
      </c>
      <c r="F72" s="83">
        <v>1427.4895000000001</v>
      </c>
      <c r="G72" s="84">
        <v>1427.49</v>
      </c>
    </row>
    <row r="73" spans="1:7" x14ac:dyDescent="0.25">
      <c r="A73">
        <v>72</v>
      </c>
      <c r="B73">
        <v>23</v>
      </c>
      <c r="C73" s="36" t="s">
        <v>766</v>
      </c>
      <c r="D73" s="37" t="s">
        <v>140</v>
      </c>
      <c r="E73" s="132">
        <v>6</v>
      </c>
      <c r="F73" s="55">
        <v>39867.629999999997</v>
      </c>
      <c r="G73" s="56">
        <v>239205.78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E247-45D2-413A-A4A9-8F682991FEDC}">
  <sheetPr codeName="Feuil24"/>
  <dimension ref="A1:A12"/>
  <sheetViews>
    <sheetView workbookViewId="0">
      <selection activeCell="A11" sqref="A11"/>
    </sheetView>
  </sheetViews>
  <sheetFormatPr baseColWidth="10" defaultRowHeight="13.2" x14ac:dyDescent="0.25"/>
  <cols>
    <col min="1" max="1" width="54.33203125" customWidth="1"/>
  </cols>
  <sheetData>
    <row r="1" spans="1:1" x14ac:dyDescent="0.25">
      <c r="A1" t="s">
        <v>752</v>
      </c>
    </row>
    <row r="2" spans="1:1" x14ac:dyDescent="0.25">
      <c r="A2" s="5" t="s">
        <v>501</v>
      </c>
    </row>
    <row r="3" spans="1:1" x14ac:dyDescent="0.25">
      <c r="A3" s="5" t="s">
        <v>495</v>
      </c>
    </row>
    <row r="4" spans="1:1" x14ac:dyDescent="0.25">
      <c r="A4" s="5" t="s">
        <v>496</v>
      </c>
    </row>
    <row r="5" spans="1:1" ht="26.4" x14ac:dyDescent="0.25">
      <c r="A5" s="5" t="s">
        <v>747</v>
      </c>
    </row>
    <row r="6" spans="1:1" ht="26.4" x14ac:dyDescent="0.25">
      <c r="A6" s="5" t="s">
        <v>748</v>
      </c>
    </row>
    <row r="7" spans="1:1" ht="26.4" x14ac:dyDescent="0.25">
      <c r="A7" s="5" t="s">
        <v>749</v>
      </c>
    </row>
    <row r="8" spans="1:1" ht="26.4" x14ac:dyDescent="0.25">
      <c r="A8" s="5" t="s">
        <v>750</v>
      </c>
    </row>
    <row r="9" spans="1:1" x14ac:dyDescent="0.25">
      <c r="A9" s="5" t="s">
        <v>497</v>
      </c>
    </row>
    <row r="10" spans="1:1" x14ac:dyDescent="0.25">
      <c r="A10" s="5" t="s">
        <v>751</v>
      </c>
    </row>
    <row r="11" spans="1:1" x14ac:dyDescent="0.25">
      <c r="A11" s="5" t="s">
        <v>753</v>
      </c>
    </row>
    <row r="12" spans="1:1" x14ac:dyDescent="0.25">
      <c r="A12" s="5" t="s">
        <v>628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3A76-DDF3-4435-8284-915BF2824762}">
  <sheetPr codeName="Feuil16"/>
  <dimension ref="A1:P34"/>
  <sheetViews>
    <sheetView workbookViewId="0">
      <selection activeCell="O11" sqref="O11"/>
    </sheetView>
  </sheetViews>
  <sheetFormatPr baseColWidth="10" defaultRowHeight="13.2" x14ac:dyDescent="0.25"/>
  <cols>
    <col min="1" max="2" width="5.88671875" customWidth="1"/>
    <col min="3" max="3" width="13.5546875" customWidth="1"/>
    <col min="5" max="5" width="36.77734375" customWidth="1"/>
    <col min="7" max="7" width="24.21875" customWidth="1"/>
  </cols>
  <sheetData>
    <row r="1" spans="1:16" ht="39.6" x14ac:dyDescent="0.25">
      <c r="A1" s="5" t="s">
        <v>0</v>
      </c>
      <c r="B1" s="5" t="s">
        <v>4</v>
      </c>
      <c r="C1" s="5" t="s">
        <v>489</v>
      </c>
      <c r="D1" s="5" t="s">
        <v>492</v>
      </c>
      <c r="E1" s="5" t="s">
        <v>8</v>
      </c>
      <c r="F1" s="5" t="s">
        <v>512</v>
      </c>
      <c r="G1" s="5" t="s">
        <v>3</v>
      </c>
      <c r="H1" s="5" t="s">
        <v>509</v>
      </c>
      <c r="I1" s="5" t="s">
        <v>510</v>
      </c>
      <c r="J1" s="5" t="s">
        <v>511</v>
      </c>
      <c r="K1" s="5" t="s">
        <v>174</v>
      </c>
      <c r="L1" s="5" t="s">
        <v>760</v>
      </c>
      <c r="M1" s="5" t="s">
        <v>531</v>
      </c>
      <c r="N1" s="5" t="s">
        <v>533</v>
      </c>
      <c r="O1" s="5" t="s">
        <v>532</v>
      </c>
      <c r="P1" s="5" t="s">
        <v>621</v>
      </c>
    </row>
    <row r="2" spans="1:16" x14ac:dyDescent="0.25">
      <c r="A2">
        <v>1</v>
      </c>
      <c r="B2">
        <v>1</v>
      </c>
      <c r="C2" t="str">
        <f>VLOOKUP(TP_TG!B2,Sites!A:D,4,FALSE)</f>
        <v>MSF Paris</v>
      </c>
      <c r="D2" t="s">
        <v>515</v>
      </c>
      <c r="E2" t="s">
        <v>516</v>
      </c>
      <c r="G2" s="9">
        <f>SUMIF(SousDetailTP_TG!B:B,TP_TG!A2,SousDetailTP_TG!G:G)</f>
        <v>5439.14</v>
      </c>
      <c r="H2" t="s">
        <v>483</v>
      </c>
    </row>
    <row r="3" spans="1:16" x14ac:dyDescent="0.25">
      <c r="A3">
        <v>2</v>
      </c>
      <c r="B3">
        <v>1</v>
      </c>
      <c r="C3" t="str">
        <f>VLOOKUP(TP_TG!B3,Sites!A:D,4,FALSE)</f>
        <v>MSF Paris</v>
      </c>
      <c r="D3" t="s">
        <v>515</v>
      </c>
      <c r="E3" t="s">
        <v>511</v>
      </c>
      <c r="G3" s="9">
        <f>SUMIF(SousDetailTP_TG!B:B,TP_TG!A3,SousDetailTP_TG!G:G)</f>
        <v>42501.1</v>
      </c>
      <c r="J3" t="s">
        <v>483</v>
      </c>
    </row>
    <row r="4" spans="1:16" x14ac:dyDescent="0.25">
      <c r="A4">
        <v>3</v>
      </c>
      <c r="B4">
        <v>1</v>
      </c>
      <c r="C4" t="str">
        <f>VLOOKUP(TP_TG!B4,Sites!A:D,4,FALSE)</f>
        <v>MSF Paris</v>
      </c>
      <c r="D4" t="s">
        <v>515</v>
      </c>
      <c r="E4" t="s">
        <v>522</v>
      </c>
      <c r="G4" s="9">
        <f>SUMIF(SousDetailTP_TG!B:B,TP_TG!A4,SousDetailTP_TG!G:G)</f>
        <v>22743.03</v>
      </c>
      <c r="I4" t="s">
        <v>483</v>
      </c>
    </row>
    <row r="5" spans="1:16" x14ac:dyDescent="0.25">
      <c r="A5">
        <v>4</v>
      </c>
      <c r="B5">
        <v>1</v>
      </c>
      <c r="C5" t="str">
        <f>VLOOKUP(TP_TG!B5,Sites!A:D,4,FALSE)</f>
        <v>MSF Paris</v>
      </c>
      <c r="D5" t="s">
        <v>515</v>
      </c>
      <c r="E5" t="s">
        <v>527</v>
      </c>
      <c r="F5">
        <v>2</v>
      </c>
      <c r="G5" s="9">
        <f>SUMIF(SousDetailTP_TG!B:B,TP_TG!A5,SousDetailTP_TG!G:G)</f>
        <v>64323.67</v>
      </c>
      <c r="K5" t="s">
        <v>483</v>
      </c>
    </row>
    <row r="6" spans="1:16" x14ac:dyDescent="0.25">
      <c r="A6">
        <v>5</v>
      </c>
      <c r="B6">
        <v>1</v>
      </c>
      <c r="C6" t="str">
        <f>VLOOKUP(TP_TG!B6,Sites!A:D,4,FALSE)</f>
        <v>MSF Paris</v>
      </c>
      <c r="D6" t="s">
        <v>493</v>
      </c>
      <c r="E6" t="s">
        <v>516</v>
      </c>
      <c r="G6" s="9">
        <f>SUMIF(SousDetailTP_TG!B:B,TP_TG!A6,SousDetailTP_TG!G:G)</f>
        <v>8084</v>
      </c>
      <c r="H6" t="s">
        <v>483</v>
      </c>
    </row>
    <row r="7" spans="1:16" x14ac:dyDescent="0.25">
      <c r="A7">
        <v>6</v>
      </c>
      <c r="B7">
        <v>1</v>
      </c>
      <c r="C7" t="str">
        <f>VLOOKUP(TP_TG!B7,Sites!A:D,4,FALSE)</f>
        <v>MSF Paris</v>
      </c>
      <c r="D7" t="s">
        <v>493</v>
      </c>
      <c r="E7" t="s">
        <v>511</v>
      </c>
      <c r="G7" s="9">
        <f>SUMIF(SousDetailTP_TG!B:B,TP_TG!A7,SousDetailTP_TG!G:G)</f>
        <v>42574.81</v>
      </c>
      <c r="J7" t="s">
        <v>483</v>
      </c>
    </row>
    <row r="8" spans="1:16" x14ac:dyDescent="0.25">
      <c r="A8">
        <v>7</v>
      </c>
      <c r="B8">
        <v>1</v>
      </c>
      <c r="C8" t="str">
        <f>VLOOKUP(TP_TG!B8,Sites!A:D,4,FALSE)</f>
        <v>MSF Paris</v>
      </c>
      <c r="D8" t="s">
        <v>493</v>
      </c>
      <c r="E8" t="s">
        <v>522</v>
      </c>
      <c r="G8" s="9">
        <f>SUMIF(SousDetailTP_TG!B:B,TP_TG!A8,SousDetailTP_TG!G:G)</f>
        <v>10157.799999999999</v>
      </c>
      <c r="I8" t="s">
        <v>483</v>
      </c>
    </row>
    <row r="9" spans="1:16" x14ac:dyDescent="0.25">
      <c r="A9">
        <v>8</v>
      </c>
      <c r="B9">
        <v>1</v>
      </c>
      <c r="C9" t="str">
        <f>VLOOKUP(TP_TG!B9,Sites!A:D,4,FALSE)</f>
        <v>MSF Paris</v>
      </c>
      <c r="D9" t="s">
        <v>493</v>
      </c>
      <c r="E9" t="s">
        <v>174</v>
      </c>
      <c r="F9">
        <v>2</v>
      </c>
      <c r="G9" s="9">
        <f>SUMIF(SousDetailTP_TG!B:B,TP_TG!A9,SousDetailTP_TG!G:G)</f>
        <v>51111.59</v>
      </c>
      <c r="K9" t="s">
        <v>483</v>
      </c>
    </row>
    <row r="10" spans="1:16" x14ac:dyDescent="0.25">
      <c r="A10">
        <v>9</v>
      </c>
      <c r="B10">
        <v>1</v>
      </c>
      <c r="G10" s="9"/>
    </row>
    <row r="11" spans="1:16" x14ac:dyDescent="0.25">
      <c r="A11">
        <v>10</v>
      </c>
      <c r="B11">
        <v>1</v>
      </c>
      <c r="G11" s="9"/>
    </row>
    <row r="12" spans="1:16" x14ac:dyDescent="0.25">
      <c r="A12">
        <v>11</v>
      </c>
      <c r="B12">
        <v>1</v>
      </c>
      <c r="C12" t="str">
        <f>VLOOKUP(TP_TG!B12,Sites!A:D,4,FALSE)</f>
        <v>MSF Paris</v>
      </c>
      <c r="D12" t="s">
        <v>493</v>
      </c>
      <c r="E12" t="s">
        <v>524</v>
      </c>
      <c r="G12" s="9">
        <f>SUMIF(SousDetailTP_TG!B:B,TP_TG!A12,SousDetailTP_TG!G:G)</f>
        <v>11227</v>
      </c>
      <c r="L12" t="s">
        <v>483</v>
      </c>
    </row>
    <row r="13" spans="1:16" x14ac:dyDescent="0.25">
      <c r="A13">
        <v>12</v>
      </c>
      <c r="B13">
        <v>1</v>
      </c>
      <c r="C13" t="str">
        <f>VLOOKUP(TP_TG!B13,Sites!A:D,4,FALSE)</f>
        <v>MSF Paris</v>
      </c>
      <c r="D13" t="s">
        <v>515</v>
      </c>
      <c r="E13" t="s">
        <v>524</v>
      </c>
      <c r="G13" s="9">
        <f>SUMIF(SousDetailTP_TG!B:B,TP_TG!A13,SousDetailTP_TG!G:G)</f>
        <v>8690.24</v>
      </c>
      <c r="L13" t="s">
        <v>483</v>
      </c>
    </row>
    <row r="14" spans="1:16" x14ac:dyDescent="0.25">
      <c r="A14">
        <v>13</v>
      </c>
      <c r="B14">
        <v>1</v>
      </c>
      <c r="G14" s="9"/>
    </row>
    <row r="15" spans="1:16" x14ac:dyDescent="0.25">
      <c r="A15">
        <v>14</v>
      </c>
      <c r="B15">
        <v>1</v>
      </c>
      <c r="C15" t="str">
        <f>VLOOKUP(TP_TG!B15,Sites!A:D,4,FALSE)</f>
        <v>MSF Paris</v>
      </c>
      <c r="D15" t="s">
        <v>515</v>
      </c>
      <c r="E15" t="s">
        <v>536</v>
      </c>
      <c r="G15" s="9">
        <f>SUMIF(SousDetailTP_TG!B:B,TP_TG!A15,SousDetailTP_TG!G:G)</f>
        <v>4436.78</v>
      </c>
      <c r="O15" t="s">
        <v>483</v>
      </c>
    </row>
    <row r="16" spans="1:16" x14ac:dyDescent="0.25">
      <c r="A16">
        <v>15</v>
      </c>
      <c r="B16">
        <v>1</v>
      </c>
      <c r="C16" t="str">
        <f>VLOOKUP(TP_TG!B16,Sites!A:D,4,FALSE)</f>
        <v>MSF Paris</v>
      </c>
      <c r="D16" t="s">
        <v>515</v>
      </c>
      <c r="E16" t="s">
        <v>537</v>
      </c>
      <c r="G16" s="9">
        <f>SUMIF(SousDetailTP_TG!B:B,TP_TG!A16,SousDetailTP_TG!G:G)</f>
        <v>11599.64</v>
      </c>
      <c r="M16" t="s">
        <v>483</v>
      </c>
      <c r="N16" t="s">
        <v>483</v>
      </c>
    </row>
    <row r="17" spans="1:16" x14ac:dyDescent="0.25">
      <c r="A17">
        <v>16</v>
      </c>
      <c r="B17">
        <v>1</v>
      </c>
      <c r="C17" t="str">
        <f>VLOOKUP(TP_TG!B17,Sites!A:D,4,FALSE)</f>
        <v>MSF Paris</v>
      </c>
      <c r="D17" t="s">
        <v>515</v>
      </c>
      <c r="E17" t="s">
        <v>622</v>
      </c>
      <c r="G17" s="9">
        <f>SUMIF(SousDetailTP_TG!B:B,TP_TG!A17,SousDetailTP_TG!G:G)</f>
        <v>12217.07</v>
      </c>
      <c r="P17" t="s">
        <v>483</v>
      </c>
    </row>
    <row r="18" spans="1:16" x14ac:dyDescent="0.25">
      <c r="A18">
        <v>17</v>
      </c>
      <c r="B18">
        <v>1</v>
      </c>
      <c r="C18" t="str">
        <f>VLOOKUP(TP_TG!B18,Sites!A:D,4,FALSE)</f>
        <v>MSF Paris</v>
      </c>
      <c r="G18" s="9"/>
    </row>
    <row r="19" spans="1:16" x14ac:dyDescent="0.25">
      <c r="A19">
        <v>18</v>
      </c>
      <c r="B19">
        <v>5</v>
      </c>
      <c r="C19" t="str">
        <f>VLOOKUP(TP_TG!B19,Sites!A:D,4,FALSE)</f>
        <v>78 Republique</v>
      </c>
      <c r="D19" t="s">
        <v>759</v>
      </c>
      <c r="F19">
        <v>2</v>
      </c>
      <c r="G19" s="9">
        <f>SUMIF(SousDetailTP_TG!B:B,TP_TG!A19,SousDetailTP_TG!G:G)</f>
        <v>61408.55</v>
      </c>
      <c r="K19" t="s">
        <v>483</v>
      </c>
    </row>
    <row r="20" spans="1:16" x14ac:dyDescent="0.25">
      <c r="A20">
        <v>19</v>
      </c>
      <c r="B20">
        <v>5</v>
      </c>
      <c r="C20" t="str">
        <f>VLOOKUP(TP_TG!B20,Sites!A:D,4,FALSE)</f>
        <v>78 Republique</v>
      </c>
      <c r="D20" t="s">
        <v>759</v>
      </c>
      <c r="F20">
        <v>3</v>
      </c>
      <c r="G20" s="9">
        <f>SUMIF(SousDetailTP_TG!B:B,TP_TG!A20,SousDetailTP_TG!G:G)</f>
        <v>53338.34</v>
      </c>
      <c r="L20" t="s">
        <v>483</v>
      </c>
    </row>
    <row r="21" spans="1:16" x14ac:dyDescent="0.25">
      <c r="A21">
        <v>20</v>
      </c>
      <c r="C21" t="e">
        <f>VLOOKUP(TP_TG!B21,Sites!A:D,4,FALSE)</f>
        <v>#N/A</v>
      </c>
      <c r="G21" s="9">
        <f>SUMIF(SousDetailTP_TG!B:B,TP_TG!A21,SousDetailTP_TG!G:G)</f>
        <v>0</v>
      </c>
    </row>
    <row r="22" spans="1:16" x14ac:dyDescent="0.25">
      <c r="A22">
        <v>21</v>
      </c>
      <c r="C22" t="e">
        <f>VLOOKUP(TP_TG!B22,Sites!A:D,4,FALSE)</f>
        <v>#N/A</v>
      </c>
      <c r="G22" s="9">
        <f>SUMIF(SousDetailTP_TG!B:B,TP_TG!A22,SousDetailTP_TG!G:G)</f>
        <v>0</v>
      </c>
    </row>
    <row r="23" spans="1:16" x14ac:dyDescent="0.25">
      <c r="A23">
        <v>22</v>
      </c>
      <c r="C23" t="e">
        <f>VLOOKUP(TP_TG!B23,Sites!A:D,4,FALSE)</f>
        <v>#N/A</v>
      </c>
      <c r="G23" s="9">
        <f>SUMIF(SousDetailTP_TG!B:B,TP_TG!A23,SousDetailTP_TG!G:G)</f>
        <v>0</v>
      </c>
    </row>
    <row r="24" spans="1:16" x14ac:dyDescent="0.25">
      <c r="A24">
        <v>23</v>
      </c>
      <c r="C24" t="e">
        <f>VLOOKUP(TP_TG!B24,Sites!A:D,4,FALSE)</f>
        <v>#N/A</v>
      </c>
      <c r="G24" s="9">
        <f>SUMIF(SousDetailTP_TG!B:B,TP_TG!A24,SousDetailTP_TG!G:G)</f>
        <v>0</v>
      </c>
    </row>
    <row r="25" spans="1:16" x14ac:dyDescent="0.25">
      <c r="A25">
        <v>24</v>
      </c>
      <c r="C25" t="e">
        <f>VLOOKUP(TP_TG!B25,Sites!A:D,4,FALSE)</f>
        <v>#N/A</v>
      </c>
      <c r="G25" s="9">
        <f>SUMIF(SousDetailTP_TG!B:B,TP_TG!A25,SousDetailTP_TG!G:G)</f>
        <v>0</v>
      </c>
    </row>
    <row r="26" spans="1:16" x14ac:dyDescent="0.25">
      <c r="A26">
        <v>25</v>
      </c>
      <c r="C26" t="e">
        <f>VLOOKUP(TP_TG!B26,Sites!A:D,4,FALSE)</f>
        <v>#N/A</v>
      </c>
      <c r="G26" s="9">
        <f>SUMIF(SousDetailTP_TG!B:B,TP_TG!A26,SousDetailTP_TG!G:G)</f>
        <v>0</v>
      </c>
    </row>
    <row r="27" spans="1:16" x14ac:dyDescent="0.25">
      <c r="A27">
        <v>26</v>
      </c>
      <c r="C27" t="e">
        <f>VLOOKUP(TP_TG!B27,Sites!A:D,4,FALSE)</f>
        <v>#N/A</v>
      </c>
      <c r="G27" s="9">
        <f>SUMIF(SousDetailTP_TG!B:B,TP_TG!A27,SousDetailTP_TG!G:G)</f>
        <v>0</v>
      </c>
    </row>
    <row r="28" spans="1:16" x14ac:dyDescent="0.25">
      <c r="A28">
        <v>27</v>
      </c>
      <c r="C28" t="e">
        <f>VLOOKUP(TP_TG!B28,Sites!A:D,4,FALSE)</f>
        <v>#N/A</v>
      </c>
      <c r="G28" s="9">
        <f>SUMIF(SousDetailTP_TG!B:B,TP_TG!A28,SousDetailTP_TG!G:G)</f>
        <v>0</v>
      </c>
    </row>
    <row r="29" spans="1:16" x14ac:dyDescent="0.25">
      <c r="A29">
        <v>28</v>
      </c>
      <c r="C29" t="e">
        <f>VLOOKUP(TP_TG!B29,Sites!A:D,4,FALSE)</f>
        <v>#N/A</v>
      </c>
      <c r="G29" s="9">
        <f>SUMIF(SousDetailTP_TG!B:B,TP_TG!A29,SousDetailTP_TG!G:G)</f>
        <v>0</v>
      </c>
    </row>
    <row r="30" spans="1:16" x14ac:dyDescent="0.25">
      <c r="A30">
        <v>29</v>
      </c>
      <c r="C30" t="e">
        <f>VLOOKUP(TP_TG!B30,Sites!A:D,4,FALSE)</f>
        <v>#N/A</v>
      </c>
      <c r="G30" s="9">
        <f>SUMIF(SousDetailTP_TG!B:B,TP_TG!A30,SousDetailTP_TG!G:G)</f>
        <v>0</v>
      </c>
    </row>
    <row r="31" spans="1:16" x14ac:dyDescent="0.25">
      <c r="A31">
        <v>30</v>
      </c>
      <c r="C31" t="e">
        <f>VLOOKUP(TP_TG!B31,Sites!A:D,4,FALSE)</f>
        <v>#N/A</v>
      </c>
      <c r="G31" s="9">
        <f>SUMIF(SousDetailTP_TG!B:B,TP_TG!A31,SousDetailTP_TG!G:G)</f>
        <v>0</v>
      </c>
    </row>
    <row r="32" spans="1:16" x14ac:dyDescent="0.25">
      <c r="A32">
        <v>31</v>
      </c>
      <c r="B32" s="76"/>
      <c r="C32" t="e">
        <f>VLOOKUP(TP_TG!B32,Sites!A:D,4,FALSE)</f>
        <v>#N/A</v>
      </c>
      <c r="D32" s="76"/>
      <c r="E32" s="76"/>
      <c r="F32" s="76"/>
      <c r="G32" s="9">
        <f>SUMIF(SousDetailTP_TG!B:B,TP_TG!A32,SousDetailTP_TG!G:G)</f>
        <v>0</v>
      </c>
    </row>
    <row r="33" spans="1:7" x14ac:dyDescent="0.25">
      <c r="A33">
        <v>32</v>
      </c>
      <c r="C33" t="e">
        <f>VLOOKUP(TP_TG!B33,Sites!A:D,4,FALSE)</f>
        <v>#N/A</v>
      </c>
      <c r="G33" s="9">
        <f>SUMIF(SousDetailTP_TG!B:B,TP_TG!A33,SousDetailTP_TG!G:G)</f>
        <v>0</v>
      </c>
    </row>
    <row r="34" spans="1:7" x14ac:dyDescent="0.25">
      <c r="A34">
        <v>33</v>
      </c>
      <c r="C34" t="e">
        <f>VLOOKUP(TP_TG!B34,Sites!A:D,4,FALSE)</f>
        <v>#N/A</v>
      </c>
      <c r="G34" s="9">
        <f>SUMIF(SousDetailTP_TG!B:B,TP_TG!A34,SousDetailTP_TG!G:G)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53C0-5247-4E20-AF6D-4D9A242DA0CD}">
  <sheetPr codeName="Feuil17"/>
  <dimension ref="A1:H240"/>
  <sheetViews>
    <sheetView workbookViewId="0">
      <pane xSplit="3" ySplit="1" topLeftCell="D15" activePane="bottomRight" state="frozen"/>
      <selection pane="topRight" activeCell="D1" sqref="D1"/>
      <selection pane="bottomLeft" activeCell="A2" sqref="A2"/>
      <selection pane="bottomRight" activeCell="B33" sqref="B33"/>
    </sheetView>
  </sheetViews>
  <sheetFormatPr baseColWidth="10" defaultRowHeight="13.2" x14ac:dyDescent="0.25"/>
  <cols>
    <col min="3" max="3" width="62.21875" customWidth="1"/>
    <col min="7" max="7" width="25.21875" style="9" customWidth="1"/>
  </cols>
  <sheetData>
    <row r="1" spans="1:8" x14ac:dyDescent="0.25">
      <c r="A1" s="5" t="s">
        <v>0</v>
      </c>
      <c r="B1" s="5" t="s">
        <v>4</v>
      </c>
      <c r="C1" s="5" t="s">
        <v>8</v>
      </c>
      <c r="G1" s="9" t="s">
        <v>3</v>
      </c>
    </row>
    <row r="2" spans="1:8" ht="13.8" x14ac:dyDescent="0.25">
      <c r="A2">
        <v>1</v>
      </c>
      <c r="B2">
        <v>1</v>
      </c>
      <c r="C2" s="81" t="s">
        <v>513</v>
      </c>
      <c r="D2" s="82" t="s">
        <v>514</v>
      </c>
      <c r="E2" s="82">
        <v>1</v>
      </c>
      <c r="F2" s="83">
        <v>5439.1356499999993</v>
      </c>
      <c r="G2" s="84">
        <v>5439.14</v>
      </c>
    </row>
    <row r="3" spans="1:8" ht="34.200000000000003" x14ac:dyDescent="0.25">
      <c r="A3">
        <v>2</v>
      </c>
      <c r="B3">
        <v>2</v>
      </c>
      <c r="C3" s="85" t="s">
        <v>11</v>
      </c>
      <c r="D3" s="82" t="s">
        <v>514</v>
      </c>
      <c r="E3" s="82">
        <v>1</v>
      </c>
      <c r="F3" s="83">
        <v>42501.0965</v>
      </c>
      <c r="G3" s="84">
        <v>42501.1</v>
      </c>
    </row>
    <row r="4" spans="1:8" ht="22.8" x14ac:dyDescent="0.25">
      <c r="A4">
        <v>3</v>
      </c>
      <c r="B4">
        <v>3</v>
      </c>
      <c r="C4" s="81" t="s">
        <v>517</v>
      </c>
      <c r="D4" s="82"/>
      <c r="E4" s="82"/>
      <c r="F4" s="83">
        <v>0</v>
      </c>
      <c r="G4" s="84">
        <v>0</v>
      </c>
    </row>
    <row r="5" spans="1:8" ht="13.8" x14ac:dyDescent="0.25">
      <c r="A5">
        <v>4</v>
      </c>
      <c r="B5">
        <v>3</v>
      </c>
      <c r="C5" s="85" t="s">
        <v>518</v>
      </c>
      <c r="D5" s="82" t="s">
        <v>127</v>
      </c>
      <c r="E5" s="82"/>
      <c r="F5" s="83">
        <v>0</v>
      </c>
      <c r="G5" s="84">
        <v>0</v>
      </c>
    </row>
    <row r="6" spans="1:8" ht="13.8" x14ac:dyDescent="0.25">
      <c r="A6">
        <v>5</v>
      </c>
      <c r="B6">
        <v>3</v>
      </c>
      <c r="C6" s="81" t="s">
        <v>519</v>
      </c>
      <c r="D6" s="82" t="s">
        <v>514</v>
      </c>
      <c r="E6" s="82">
        <v>1</v>
      </c>
      <c r="F6" s="83">
        <v>10048.132299999999</v>
      </c>
      <c r="G6" s="84">
        <v>10048.129999999999</v>
      </c>
    </row>
    <row r="7" spans="1:8" ht="13.8" x14ac:dyDescent="0.25">
      <c r="A7">
        <v>6</v>
      </c>
      <c r="B7">
        <v>3</v>
      </c>
      <c r="C7" s="81" t="s">
        <v>520</v>
      </c>
      <c r="D7" s="82" t="s">
        <v>514</v>
      </c>
      <c r="E7" s="82">
        <v>1</v>
      </c>
      <c r="F7" s="83">
        <v>12694.895550000001</v>
      </c>
      <c r="G7" s="84">
        <v>12694.9</v>
      </c>
    </row>
    <row r="8" spans="1:8" ht="13.8" x14ac:dyDescent="0.25">
      <c r="A8">
        <v>7</v>
      </c>
      <c r="B8">
        <v>3</v>
      </c>
      <c r="C8" s="85" t="s">
        <v>521</v>
      </c>
      <c r="D8" s="86" t="s">
        <v>514</v>
      </c>
      <c r="E8" s="86"/>
      <c r="F8" s="87">
        <v>0</v>
      </c>
      <c r="G8" s="88">
        <v>0</v>
      </c>
    </row>
    <row r="9" spans="1:8" ht="13.8" x14ac:dyDescent="0.25">
      <c r="A9">
        <v>8</v>
      </c>
      <c r="B9">
        <v>4</v>
      </c>
      <c r="C9" s="85" t="s">
        <v>525</v>
      </c>
      <c r="D9" s="82" t="s">
        <v>96</v>
      </c>
      <c r="E9" s="82">
        <v>1</v>
      </c>
      <c r="F9" s="83">
        <v>28383.330900000001</v>
      </c>
      <c r="G9" s="84">
        <v>28383.33</v>
      </c>
    </row>
    <row r="10" spans="1:8" ht="22.8" x14ac:dyDescent="0.25">
      <c r="A10">
        <v>9</v>
      </c>
      <c r="B10">
        <v>4</v>
      </c>
      <c r="C10" s="85" t="s">
        <v>526</v>
      </c>
      <c r="D10" s="82" t="s">
        <v>96</v>
      </c>
      <c r="E10" s="82">
        <v>1</v>
      </c>
      <c r="F10" s="83">
        <v>35940.342499999999</v>
      </c>
      <c r="G10" s="84">
        <v>35940.339999999997</v>
      </c>
    </row>
    <row r="11" spans="1:8" ht="39.6" x14ac:dyDescent="0.25">
      <c r="A11">
        <v>10</v>
      </c>
      <c r="B11">
        <v>5</v>
      </c>
      <c r="C11" s="7" t="s">
        <v>12</v>
      </c>
      <c r="G11" s="8">
        <v>8084</v>
      </c>
    </row>
    <row r="12" spans="1:8" x14ac:dyDescent="0.25">
      <c r="A12">
        <v>11</v>
      </c>
      <c r="C12" s="7"/>
      <c r="G12" s="8"/>
    </row>
    <row r="13" spans="1:8" x14ac:dyDescent="0.25">
      <c r="A13">
        <v>12</v>
      </c>
      <c r="B13" s="76">
        <v>7</v>
      </c>
      <c r="C13" s="89" t="s">
        <v>10</v>
      </c>
      <c r="D13" s="76"/>
      <c r="E13" s="76"/>
      <c r="F13" s="76"/>
      <c r="G13" s="90">
        <v>3248</v>
      </c>
      <c r="H13" t="s">
        <v>523</v>
      </c>
    </row>
    <row r="14" spans="1:8" ht="39.6" x14ac:dyDescent="0.25">
      <c r="A14">
        <v>13</v>
      </c>
      <c r="B14">
        <v>6</v>
      </c>
      <c r="C14" s="7" t="s">
        <v>11</v>
      </c>
      <c r="G14" s="8">
        <v>42574.81</v>
      </c>
    </row>
    <row r="15" spans="1:8" x14ac:dyDescent="0.25">
      <c r="A15">
        <v>14</v>
      </c>
      <c r="B15">
        <v>7</v>
      </c>
      <c r="C15" s="7" t="s">
        <v>17</v>
      </c>
      <c r="G15" s="8">
        <v>3272</v>
      </c>
    </row>
    <row r="16" spans="1:8" x14ac:dyDescent="0.25">
      <c r="A16">
        <v>15</v>
      </c>
      <c r="B16">
        <v>8</v>
      </c>
      <c r="C16" s="7" t="s">
        <v>19</v>
      </c>
      <c r="G16" s="8">
        <v>21216.25</v>
      </c>
    </row>
    <row r="17" spans="1:7" x14ac:dyDescent="0.25">
      <c r="A17">
        <v>16</v>
      </c>
      <c r="B17">
        <v>7</v>
      </c>
      <c r="C17" s="7" t="s">
        <v>18</v>
      </c>
      <c r="G17" s="8">
        <v>3637.8</v>
      </c>
    </row>
    <row r="18" spans="1:7" x14ac:dyDescent="0.25">
      <c r="A18">
        <v>17</v>
      </c>
      <c r="B18">
        <v>8</v>
      </c>
      <c r="C18" s="7" t="s">
        <v>20</v>
      </c>
      <c r="G18" s="8">
        <v>29895.34</v>
      </c>
    </row>
    <row r="19" spans="1:7" x14ac:dyDescent="0.25">
      <c r="A19">
        <v>18</v>
      </c>
      <c r="C19" s="7"/>
      <c r="G19" s="8"/>
    </row>
    <row r="20" spans="1:7" ht="39.6" x14ac:dyDescent="0.25">
      <c r="A20">
        <v>19</v>
      </c>
      <c r="B20">
        <v>11</v>
      </c>
      <c r="C20" s="7" t="s">
        <v>22</v>
      </c>
      <c r="G20" s="8">
        <v>11227</v>
      </c>
    </row>
    <row r="21" spans="1:7" ht="34.200000000000003" x14ac:dyDescent="0.25">
      <c r="A21">
        <v>20</v>
      </c>
      <c r="B21">
        <v>12</v>
      </c>
      <c r="C21" s="81" t="s">
        <v>528</v>
      </c>
      <c r="D21" s="82"/>
      <c r="E21" s="82"/>
      <c r="F21" s="83">
        <v>0</v>
      </c>
      <c r="G21" s="84">
        <v>0</v>
      </c>
    </row>
    <row r="22" spans="1:7" ht="13.8" x14ac:dyDescent="0.25">
      <c r="A22">
        <v>21</v>
      </c>
      <c r="B22">
        <v>12</v>
      </c>
      <c r="C22" s="91" t="s">
        <v>529</v>
      </c>
      <c r="D22" s="82" t="s">
        <v>96</v>
      </c>
      <c r="E22" s="82">
        <v>1</v>
      </c>
      <c r="F22" s="83">
        <v>8690.241</v>
      </c>
      <c r="G22" s="84">
        <v>8690.24</v>
      </c>
    </row>
    <row r="23" spans="1:7" ht="13.8" x14ac:dyDescent="0.25">
      <c r="A23">
        <v>22</v>
      </c>
      <c r="C23" s="81"/>
      <c r="D23" s="82"/>
      <c r="E23" s="82"/>
      <c r="F23" s="83"/>
      <c r="G23" s="84"/>
    </row>
    <row r="24" spans="1:7" ht="13.8" x14ac:dyDescent="0.25">
      <c r="A24">
        <v>23</v>
      </c>
      <c r="B24">
        <v>14</v>
      </c>
      <c r="C24" s="85" t="s">
        <v>534</v>
      </c>
      <c r="D24" s="86" t="s">
        <v>514</v>
      </c>
      <c r="E24" s="86">
        <v>1</v>
      </c>
      <c r="F24" s="87">
        <v>4436.7830999999996</v>
      </c>
      <c r="G24" s="84">
        <v>4436.78</v>
      </c>
    </row>
    <row r="25" spans="1:7" ht="13.8" x14ac:dyDescent="0.25">
      <c r="A25">
        <v>24</v>
      </c>
      <c r="B25">
        <v>15</v>
      </c>
      <c r="C25" s="85" t="s">
        <v>535</v>
      </c>
      <c r="D25" s="86" t="s">
        <v>514</v>
      </c>
      <c r="E25" s="86">
        <v>1</v>
      </c>
      <c r="F25" s="87">
        <v>11599.643250000001</v>
      </c>
      <c r="G25" s="84">
        <v>11599.64</v>
      </c>
    </row>
    <row r="26" spans="1:7" ht="13.8" x14ac:dyDescent="0.25">
      <c r="A26">
        <v>25</v>
      </c>
      <c r="B26">
        <v>16</v>
      </c>
      <c r="C26" s="91" t="s">
        <v>615</v>
      </c>
      <c r="D26" s="82" t="s">
        <v>96</v>
      </c>
      <c r="E26" s="86">
        <v>1</v>
      </c>
      <c r="F26" s="83">
        <v>12217.071900000001</v>
      </c>
      <c r="G26" s="84">
        <v>12217.07</v>
      </c>
    </row>
    <row r="27" spans="1:7" x14ac:dyDescent="0.25">
      <c r="A27">
        <v>26</v>
      </c>
      <c r="B27">
        <v>17</v>
      </c>
      <c r="C27" s="11" t="s">
        <v>623</v>
      </c>
      <c r="G27" s="8">
        <v>650</v>
      </c>
    </row>
    <row r="28" spans="1:7" x14ac:dyDescent="0.25">
      <c r="A28">
        <v>27</v>
      </c>
      <c r="B28">
        <v>18</v>
      </c>
      <c r="C28" s="36" t="s">
        <v>761</v>
      </c>
      <c r="D28" s="37" t="s">
        <v>140</v>
      </c>
      <c r="E28" s="132">
        <v>1</v>
      </c>
      <c r="F28" s="55">
        <v>15490.54</v>
      </c>
      <c r="G28" s="56">
        <v>15490.54</v>
      </c>
    </row>
    <row r="29" spans="1:7" x14ac:dyDescent="0.25">
      <c r="A29">
        <v>28</v>
      </c>
      <c r="B29">
        <v>18</v>
      </c>
      <c r="C29" s="36" t="s">
        <v>762</v>
      </c>
      <c r="D29" s="37" t="s">
        <v>140</v>
      </c>
      <c r="E29" s="132">
        <v>1</v>
      </c>
      <c r="F29" s="55">
        <v>45918.01</v>
      </c>
      <c r="G29" s="56">
        <v>45918.01</v>
      </c>
    </row>
    <row r="30" spans="1:7" x14ac:dyDescent="0.25">
      <c r="A30">
        <v>29</v>
      </c>
      <c r="B30">
        <v>19</v>
      </c>
      <c r="C30" s="36" t="s">
        <v>763</v>
      </c>
      <c r="D30" s="37" t="s">
        <v>140</v>
      </c>
      <c r="E30" s="132">
        <v>1</v>
      </c>
      <c r="F30" s="55">
        <v>28524.67</v>
      </c>
      <c r="G30" s="56">
        <v>28524.67</v>
      </c>
    </row>
    <row r="31" spans="1:7" x14ac:dyDescent="0.25">
      <c r="A31">
        <v>30</v>
      </c>
      <c r="B31">
        <v>19</v>
      </c>
      <c r="C31" s="36" t="s">
        <v>764</v>
      </c>
      <c r="D31" s="37" t="s">
        <v>140</v>
      </c>
      <c r="E31" s="132">
        <v>1</v>
      </c>
      <c r="F31" s="55">
        <v>6440.49</v>
      </c>
      <c r="G31" s="56">
        <v>6440.49</v>
      </c>
    </row>
    <row r="32" spans="1:7" x14ac:dyDescent="0.25">
      <c r="A32">
        <v>31</v>
      </c>
      <c r="B32">
        <v>19</v>
      </c>
      <c r="C32" s="36" t="s">
        <v>765</v>
      </c>
      <c r="D32" s="37" t="s">
        <v>140</v>
      </c>
      <c r="E32" s="132">
        <v>1</v>
      </c>
      <c r="F32" s="55">
        <v>18373.18</v>
      </c>
      <c r="G32" s="56">
        <v>18373.18</v>
      </c>
    </row>
    <row r="33" spans="1:7" x14ac:dyDescent="0.25">
      <c r="A33">
        <v>32</v>
      </c>
      <c r="C33" s="7"/>
      <c r="G33" s="8"/>
    </row>
    <row r="34" spans="1:7" x14ac:dyDescent="0.25">
      <c r="A34">
        <v>33</v>
      </c>
      <c r="C34" s="7"/>
      <c r="G34" s="8"/>
    </row>
    <row r="35" spans="1:7" x14ac:dyDescent="0.25">
      <c r="A35">
        <v>34</v>
      </c>
      <c r="C35" s="7"/>
      <c r="G35" s="8"/>
    </row>
    <row r="36" spans="1:7" x14ac:dyDescent="0.25">
      <c r="A36">
        <v>35</v>
      </c>
      <c r="C36" s="7"/>
      <c r="G36" s="8"/>
    </row>
    <row r="37" spans="1:7" x14ac:dyDescent="0.25">
      <c r="A37">
        <v>36</v>
      </c>
      <c r="C37" s="7"/>
      <c r="G37" s="8"/>
    </row>
    <row r="38" spans="1:7" x14ac:dyDescent="0.25">
      <c r="A38">
        <v>37</v>
      </c>
      <c r="C38" s="7"/>
      <c r="G38" s="8"/>
    </row>
    <row r="39" spans="1:7" x14ac:dyDescent="0.25">
      <c r="A39">
        <v>38</v>
      </c>
      <c r="C39" s="7"/>
      <c r="G39" s="8"/>
    </row>
    <row r="40" spans="1:7" x14ac:dyDescent="0.25">
      <c r="A40">
        <v>39</v>
      </c>
      <c r="C40" s="7"/>
      <c r="G40" s="8"/>
    </row>
    <row r="41" spans="1:7" x14ac:dyDescent="0.25">
      <c r="A41">
        <v>40</v>
      </c>
      <c r="C41" s="7"/>
      <c r="G41" s="8"/>
    </row>
    <row r="42" spans="1:7" x14ac:dyDescent="0.25">
      <c r="A42">
        <v>41</v>
      </c>
      <c r="C42" s="14"/>
      <c r="D42" s="16"/>
      <c r="E42" s="16"/>
      <c r="F42" s="17"/>
      <c r="G42" s="17"/>
    </row>
    <row r="43" spans="1:7" x14ac:dyDescent="0.25">
      <c r="A43">
        <v>42</v>
      </c>
      <c r="C43" s="14"/>
      <c r="D43" s="15"/>
      <c r="E43" s="16"/>
      <c r="F43" s="17"/>
      <c r="G43" s="17"/>
    </row>
    <row r="44" spans="1:7" x14ac:dyDescent="0.25">
      <c r="A44">
        <v>43</v>
      </c>
      <c r="C44" s="14"/>
      <c r="D44" s="15"/>
      <c r="E44" s="16"/>
      <c r="F44" s="17"/>
      <c r="G44" s="17"/>
    </row>
    <row r="45" spans="1:7" x14ac:dyDescent="0.25">
      <c r="A45">
        <v>44</v>
      </c>
      <c r="C45" s="14"/>
      <c r="D45" s="15"/>
      <c r="E45" s="16"/>
      <c r="F45" s="17"/>
      <c r="G45" s="17"/>
    </row>
    <row r="46" spans="1:7" x14ac:dyDescent="0.25">
      <c r="A46">
        <v>45</v>
      </c>
      <c r="C46" s="14"/>
      <c r="D46" s="15"/>
      <c r="E46" s="16"/>
      <c r="F46" s="17"/>
      <c r="G46" s="17"/>
    </row>
    <row r="47" spans="1:7" x14ac:dyDescent="0.25">
      <c r="A47">
        <v>46</v>
      </c>
      <c r="C47" s="14"/>
      <c r="D47" s="15"/>
      <c r="E47" s="16"/>
      <c r="F47" s="17"/>
      <c r="G47" s="17"/>
    </row>
    <row r="48" spans="1:7" x14ac:dyDescent="0.25">
      <c r="A48">
        <v>47</v>
      </c>
      <c r="C48" s="14"/>
      <c r="D48" s="15"/>
      <c r="E48" s="16"/>
      <c r="F48" s="17"/>
      <c r="G48" s="17"/>
    </row>
    <row r="49" spans="1:7" x14ac:dyDescent="0.25">
      <c r="A49">
        <v>48</v>
      </c>
      <c r="C49" s="14"/>
      <c r="D49" s="15"/>
      <c r="E49" s="16"/>
      <c r="F49" s="17"/>
      <c r="G49" s="17"/>
    </row>
    <row r="50" spans="1:7" x14ac:dyDescent="0.25">
      <c r="A50">
        <v>49</v>
      </c>
      <c r="C50" s="14"/>
      <c r="D50" s="15"/>
      <c r="E50" s="16"/>
      <c r="F50" s="17"/>
      <c r="G50" s="17"/>
    </row>
    <row r="51" spans="1:7" x14ac:dyDescent="0.25">
      <c r="A51">
        <v>50</v>
      </c>
      <c r="C51" s="14"/>
      <c r="D51" s="15"/>
      <c r="E51" s="16"/>
      <c r="F51" s="17"/>
      <c r="G51" s="17"/>
    </row>
    <row r="52" spans="1:7" x14ac:dyDescent="0.25">
      <c r="A52">
        <v>51</v>
      </c>
      <c r="C52" s="14"/>
      <c r="D52" s="15"/>
      <c r="E52" s="16"/>
      <c r="F52" s="17"/>
      <c r="G52" s="17"/>
    </row>
    <row r="53" spans="1:7" x14ac:dyDescent="0.25">
      <c r="A53">
        <v>52</v>
      </c>
      <c r="C53" s="14"/>
      <c r="D53" s="15"/>
      <c r="E53" s="16"/>
      <c r="F53" s="17"/>
      <c r="G53" s="17"/>
    </row>
    <row r="54" spans="1:7" x14ac:dyDescent="0.25">
      <c r="A54">
        <v>53</v>
      </c>
      <c r="C54" s="14"/>
      <c r="D54" s="15"/>
      <c r="E54" s="16"/>
      <c r="F54" s="17"/>
      <c r="G54" s="17"/>
    </row>
    <row r="55" spans="1:7" x14ac:dyDescent="0.25">
      <c r="A55">
        <v>54</v>
      </c>
      <c r="C55" s="14"/>
      <c r="D55" s="15"/>
      <c r="E55" s="16"/>
      <c r="F55" s="17"/>
      <c r="G55" s="17"/>
    </row>
    <row r="56" spans="1:7" x14ac:dyDescent="0.25">
      <c r="A56">
        <v>55</v>
      </c>
      <c r="C56" s="14"/>
      <c r="D56" s="15"/>
      <c r="E56" s="16"/>
      <c r="F56" s="17"/>
      <c r="G56" s="17"/>
    </row>
    <row r="57" spans="1:7" x14ac:dyDescent="0.25">
      <c r="A57">
        <v>56</v>
      </c>
      <c r="C57" s="14"/>
      <c r="D57" s="15"/>
      <c r="E57" s="16"/>
      <c r="F57" s="17"/>
      <c r="G57" s="17"/>
    </row>
    <row r="58" spans="1:7" x14ac:dyDescent="0.25">
      <c r="A58">
        <v>57</v>
      </c>
      <c r="C58" s="14"/>
      <c r="D58" s="15"/>
      <c r="E58" s="16"/>
      <c r="F58" s="17"/>
      <c r="G58" s="17"/>
    </row>
    <row r="59" spans="1:7" x14ac:dyDescent="0.25">
      <c r="A59">
        <v>58</v>
      </c>
      <c r="C59" s="14"/>
      <c r="D59" s="15"/>
      <c r="E59" s="16"/>
      <c r="F59" s="17"/>
      <c r="G59" s="17"/>
    </row>
    <row r="60" spans="1:7" x14ac:dyDescent="0.25">
      <c r="A60">
        <v>59</v>
      </c>
      <c r="C60" s="14"/>
      <c r="D60" s="15"/>
      <c r="E60" s="16"/>
      <c r="F60" s="17"/>
      <c r="G60" s="17"/>
    </row>
    <row r="61" spans="1:7" x14ac:dyDescent="0.25">
      <c r="A61">
        <v>60</v>
      </c>
      <c r="C61" s="14"/>
      <c r="D61" s="15"/>
      <c r="E61" s="16"/>
      <c r="F61" s="17"/>
      <c r="G61" s="17"/>
    </row>
    <row r="62" spans="1:7" x14ac:dyDescent="0.25">
      <c r="A62">
        <v>61</v>
      </c>
      <c r="C62" s="14"/>
      <c r="D62" s="15"/>
      <c r="E62" s="16"/>
      <c r="F62" s="17"/>
      <c r="G62" s="17"/>
    </row>
    <row r="63" spans="1:7" x14ac:dyDescent="0.25">
      <c r="A63">
        <v>62</v>
      </c>
      <c r="C63" s="14"/>
      <c r="D63" s="15"/>
      <c r="E63" s="16"/>
      <c r="F63" s="17"/>
      <c r="G63" s="17"/>
    </row>
    <row r="64" spans="1:7" x14ac:dyDescent="0.25">
      <c r="A64">
        <v>63</v>
      </c>
      <c r="C64" s="20"/>
      <c r="D64" s="21"/>
      <c r="E64" s="21"/>
      <c r="F64" s="21"/>
      <c r="G64" s="19"/>
    </row>
    <row r="65" spans="1:7" x14ac:dyDescent="0.25">
      <c r="A65">
        <v>64</v>
      </c>
      <c r="C65" s="20"/>
      <c r="D65" s="21"/>
      <c r="E65" s="21"/>
      <c r="F65" s="21"/>
      <c r="G65" s="19"/>
    </row>
    <row r="66" spans="1:7" x14ac:dyDescent="0.25">
      <c r="A66">
        <v>65</v>
      </c>
      <c r="C66" s="20"/>
      <c r="D66" s="21"/>
      <c r="E66" s="21"/>
      <c r="F66" s="21"/>
      <c r="G66" s="19"/>
    </row>
    <row r="67" spans="1:7" x14ac:dyDescent="0.25">
      <c r="A67">
        <v>66</v>
      </c>
      <c r="C67" s="20"/>
      <c r="D67" s="21"/>
      <c r="E67" s="21"/>
      <c r="F67" s="21"/>
      <c r="G67" s="19"/>
    </row>
    <row r="68" spans="1:7" x14ac:dyDescent="0.25">
      <c r="A68">
        <v>67</v>
      </c>
      <c r="C68" s="20"/>
      <c r="D68" s="21"/>
      <c r="E68" s="21"/>
      <c r="F68" s="21"/>
      <c r="G68" s="19"/>
    </row>
    <row r="69" spans="1:7" x14ac:dyDescent="0.25">
      <c r="A69">
        <v>68</v>
      </c>
      <c r="C69" s="20"/>
      <c r="D69" s="21"/>
      <c r="E69" s="21"/>
      <c r="F69" s="21"/>
      <c r="G69" s="19"/>
    </row>
    <row r="70" spans="1:7" x14ac:dyDescent="0.25">
      <c r="A70">
        <v>69</v>
      </c>
      <c r="C70" s="20"/>
      <c r="D70" s="21"/>
      <c r="E70" s="21"/>
      <c r="F70" s="21"/>
      <c r="G70" s="19"/>
    </row>
    <row r="71" spans="1:7" x14ac:dyDescent="0.25">
      <c r="A71">
        <v>70</v>
      </c>
      <c r="C71" s="20"/>
      <c r="D71" s="21"/>
      <c r="E71" s="21"/>
      <c r="F71" s="21"/>
      <c r="G71" s="19"/>
    </row>
    <row r="72" spans="1:7" x14ac:dyDescent="0.25">
      <c r="A72">
        <v>71</v>
      </c>
      <c r="C72" s="20"/>
      <c r="D72" s="21"/>
      <c r="E72" s="21"/>
      <c r="F72" s="21"/>
      <c r="G72" s="19"/>
    </row>
    <row r="73" spans="1:7" x14ac:dyDescent="0.25">
      <c r="A73">
        <v>72</v>
      </c>
      <c r="C73" s="20"/>
      <c r="D73" s="21"/>
      <c r="E73" s="21"/>
      <c r="F73" s="21"/>
      <c r="G73" s="19"/>
    </row>
    <row r="74" spans="1:7" x14ac:dyDescent="0.25">
      <c r="A74">
        <v>73</v>
      </c>
      <c r="C74" s="20"/>
      <c r="D74" s="21"/>
      <c r="E74" s="21"/>
      <c r="F74" s="21"/>
      <c r="G74" s="19"/>
    </row>
    <row r="75" spans="1:7" x14ac:dyDescent="0.25">
      <c r="A75">
        <v>74</v>
      </c>
      <c r="C75" s="20"/>
      <c r="D75" s="21"/>
      <c r="E75" s="21"/>
      <c r="F75" s="21"/>
      <c r="G75" s="19"/>
    </row>
    <row r="76" spans="1:7" x14ac:dyDescent="0.25">
      <c r="A76">
        <v>75</v>
      </c>
      <c r="C76" s="20"/>
      <c r="D76" s="21"/>
      <c r="E76" s="21"/>
      <c r="F76" s="21"/>
      <c r="G76" s="19"/>
    </row>
    <row r="77" spans="1:7" x14ac:dyDescent="0.25">
      <c r="A77">
        <v>76</v>
      </c>
      <c r="C77" s="20"/>
      <c r="D77" s="21"/>
      <c r="E77" s="21"/>
      <c r="F77" s="21"/>
      <c r="G77" s="19"/>
    </row>
    <row r="78" spans="1:7" x14ac:dyDescent="0.25">
      <c r="A78">
        <v>77</v>
      </c>
      <c r="C78" s="20"/>
      <c r="D78" s="21"/>
      <c r="E78" s="21"/>
      <c r="F78" s="21"/>
      <c r="G78" s="19"/>
    </row>
    <row r="79" spans="1:7" x14ac:dyDescent="0.25">
      <c r="A79">
        <v>78</v>
      </c>
      <c r="C79" s="20"/>
      <c r="D79" s="21"/>
      <c r="E79" s="21"/>
      <c r="F79" s="21"/>
      <c r="G79" s="19"/>
    </row>
    <row r="80" spans="1:7" x14ac:dyDescent="0.25">
      <c r="A80">
        <v>79</v>
      </c>
      <c r="C80" s="20"/>
      <c r="D80" s="21"/>
      <c r="E80" s="21"/>
      <c r="F80" s="21"/>
      <c r="G80" s="19"/>
    </row>
    <row r="81" spans="1:7" x14ac:dyDescent="0.25">
      <c r="A81">
        <v>80</v>
      </c>
      <c r="C81" s="20"/>
      <c r="D81" s="21"/>
      <c r="E81" s="21"/>
      <c r="F81" s="21"/>
      <c r="G81" s="19"/>
    </row>
    <row r="82" spans="1:7" x14ac:dyDescent="0.25">
      <c r="A82">
        <v>81</v>
      </c>
      <c r="C82" s="20"/>
      <c r="D82" s="21"/>
      <c r="E82" s="21"/>
      <c r="F82" s="21"/>
      <c r="G82" s="19"/>
    </row>
    <row r="83" spans="1:7" x14ac:dyDescent="0.25">
      <c r="A83">
        <v>82</v>
      </c>
      <c r="C83" s="20"/>
      <c r="D83" s="21"/>
      <c r="E83" s="21"/>
      <c r="F83" s="21"/>
      <c r="G83" s="19"/>
    </row>
    <row r="84" spans="1:7" x14ac:dyDescent="0.25">
      <c r="A84">
        <v>83</v>
      </c>
      <c r="C84" s="20"/>
      <c r="D84" s="21"/>
      <c r="E84" s="21"/>
      <c r="F84" s="21"/>
      <c r="G84" s="19"/>
    </row>
    <row r="85" spans="1:7" x14ac:dyDescent="0.25">
      <c r="A85">
        <v>84</v>
      </c>
      <c r="B85" s="76"/>
      <c r="C85" s="78"/>
      <c r="D85" s="79"/>
      <c r="E85" s="79"/>
      <c r="F85" s="79"/>
      <c r="G85" s="80"/>
    </row>
    <row r="86" spans="1:7" x14ac:dyDescent="0.25">
      <c r="A86">
        <v>85</v>
      </c>
      <c r="B86" s="76"/>
      <c r="C86" s="78"/>
      <c r="D86" s="79"/>
      <c r="E86" s="79"/>
      <c r="F86" s="79"/>
      <c r="G86" s="80"/>
    </row>
    <row r="87" spans="1:7" x14ac:dyDescent="0.25">
      <c r="A87">
        <v>86</v>
      </c>
      <c r="B87" s="76"/>
      <c r="C87" s="78"/>
      <c r="D87" s="79"/>
      <c r="E87" s="79"/>
      <c r="F87" s="79"/>
      <c r="G87" s="80"/>
    </row>
    <row r="88" spans="1:7" x14ac:dyDescent="0.25">
      <c r="A88">
        <v>87</v>
      </c>
      <c r="B88" s="76"/>
      <c r="C88" s="78"/>
      <c r="D88" s="79"/>
      <c r="E88" s="79"/>
      <c r="F88" s="79"/>
      <c r="G88" s="80"/>
    </row>
    <row r="89" spans="1:7" x14ac:dyDescent="0.25">
      <c r="A89">
        <v>88</v>
      </c>
      <c r="B89" s="76"/>
      <c r="C89" s="78"/>
      <c r="D89" s="79"/>
      <c r="E89" s="79"/>
      <c r="F89" s="79"/>
      <c r="G89" s="80"/>
    </row>
    <row r="90" spans="1:7" x14ac:dyDescent="0.25">
      <c r="A90">
        <v>89</v>
      </c>
      <c r="B90" s="76"/>
      <c r="C90" s="78"/>
      <c r="D90" s="79"/>
      <c r="E90" s="79"/>
      <c r="F90" s="79"/>
      <c r="G90" s="80"/>
    </row>
    <row r="91" spans="1:7" x14ac:dyDescent="0.25">
      <c r="A91">
        <v>90</v>
      </c>
      <c r="B91" s="76"/>
      <c r="C91" s="78"/>
      <c r="D91" s="79"/>
      <c r="E91" s="79"/>
      <c r="F91" s="79"/>
      <c r="G91" s="80"/>
    </row>
    <row r="92" spans="1:7" x14ac:dyDescent="0.25">
      <c r="A92">
        <v>91</v>
      </c>
      <c r="C92" s="20"/>
      <c r="D92" s="21"/>
      <c r="E92" s="21"/>
      <c r="F92" s="21"/>
      <c r="G92" s="19"/>
    </row>
    <row r="93" spans="1:7" x14ac:dyDescent="0.25">
      <c r="A93">
        <v>92</v>
      </c>
      <c r="C93" s="20"/>
      <c r="D93" s="21"/>
      <c r="E93" s="21"/>
      <c r="F93" s="21"/>
      <c r="G93" s="19"/>
    </row>
    <row r="94" spans="1:7" x14ac:dyDescent="0.25">
      <c r="A94">
        <v>93</v>
      </c>
      <c r="C94" s="20"/>
      <c r="D94" s="21"/>
      <c r="E94" s="21"/>
      <c r="F94" s="21"/>
      <c r="G94" s="19"/>
    </row>
    <row r="95" spans="1:7" x14ac:dyDescent="0.25">
      <c r="A95">
        <v>94</v>
      </c>
      <c r="C95" s="20"/>
      <c r="D95" s="21"/>
      <c r="E95" s="21"/>
      <c r="F95" s="21"/>
      <c r="G95" s="19"/>
    </row>
    <row r="96" spans="1:7" x14ac:dyDescent="0.25">
      <c r="A96">
        <v>95</v>
      </c>
      <c r="C96" s="20"/>
      <c r="D96" s="21"/>
      <c r="E96" s="21"/>
      <c r="F96" s="21"/>
      <c r="G96" s="19"/>
    </row>
    <row r="97" spans="1:7" x14ac:dyDescent="0.25">
      <c r="A97">
        <v>96</v>
      </c>
      <c r="C97" s="20"/>
      <c r="D97" s="21"/>
      <c r="E97" s="21"/>
      <c r="F97" s="21"/>
      <c r="G97" s="19"/>
    </row>
    <row r="98" spans="1:7" x14ac:dyDescent="0.25">
      <c r="A98">
        <v>97</v>
      </c>
      <c r="C98" s="20"/>
      <c r="D98" s="21"/>
      <c r="E98" s="21"/>
      <c r="F98" s="21"/>
      <c r="G98" s="19"/>
    </row>
    <row r="99" spans="1:7" x14ac:dyDescent="0.25">
      <c r="A99">
        <v>98</v>
      </c>
      <c r="C99" s="20"/>
      <c r="D99" s="21"/>
      <c r="E99" s="21"/>
      <c r="F99" s="21"/>
      <c r="G99" s="19"/>
    </row>
    <row r="100" spans="1:7" x14ac:dyDescent="0.25">
      <c r="A100">
        <v>99</v>
      </c>
      <c r="C100" s="20"/>
      <c r="D100" s="21"/>
      <c r="E100" s="29"/>
      <c r="F100" s="30"/>
      <c r="G100" s="31"/>
    </row>
    <row r="101" spans="1:7" x14ac:dyDescent="0.25">
      <c r="A101">
        <v>100</v>
      </c>
      <c r="C101" s="27"/>
      <c r="G101" s="26"/>
    </row>
    <row r="102" spans="1:7" x14ac:dyDescent="0.25">
      <c r="A102">
        <v>101</v>
      </c>
      <c r="C102" s="24"/>
      <c r="G102" s="26"/>
    </row>
    <row r="103" spans="1:7" x14ac:dyDescent="0.25">
      <c r="A103">
        <v>102</v>
      </c>
      <c r="C103" s="24"/>
      <c r="G103" s="26"/>
    </row>
    <row r="104" spans="1:7" x14ac:dyDescent="0.25">
      <c r="A104">
        <v>103</v>
      </c>
      <c r="C104" s="24"/>
      <c r="G104" s="26"/>
    </row>
    <row r="105" spans="1:7" x14ac:dyDescent="0.25">
      <c r="A105">
        <v>104</v>
      </c>
      <c r="C105" s="27"/>
      <c r="G105" s="26"/>
    </row>
    <row r="106" spans="1:7" x14ac:dyDescent="0.25">
      <c r="A106">
        <v>105</v>
      </c>
      <c r="C106" s="27"/>
      <c r="G106" s="26"/>
    </row>
    <row r="107" spans="1:7" x14ac:dyDescent="0.25">
      <c r="A107">
        <v>106</v>
      </c>
      <c r="C107" s="27"/>
      <c r="G107" s="26"/>
    </row>
    <row r="108" spans="1:7" x14ac:dyDescent="0.25">
      <c r="A108">
        <v>107</v>
      </c>
      <c r="C108" s="27"/>
      <c r="G108" s="26"/>
    </row>
    <row r="109" spans="1:7" x14ac:dyDescent="0.25">
      <c r="A109">
        <v>108</v>
      </c>
      <c r="C109" s="27"/>
      <c r="G109" s="26"/>
    </row>
    <row r="110" spans="1:7" x14ac:dyDescent="0.25">
      <c r="A110">
        <v>109</v>
      </c>
      <c r="C110" s="27"/>
      <c r="G110" s="26"/>
    </row>
    <row r="111" spans="1:7" x14ac:dyDescent="0.25">
      <c r="A111">
        <v>110</v>
      </c>
      <c r="C111" s="25"/>
      <c r="G111" s="26"/>
    </row>
    <row r="112" spans="1:7" x14ac:dyDescent="0.25">
      <c r="A112">
        <v>111</v>
      </c>
      <c r="C112" s="25"/>
      <c r="G112" s="26"/>
    </row>
    <row r="113" spans="1:7" x14ac:dyDescent="0.25">
      <c r="A113">
        <v>112</v>
      </c>
      <c r="C113" s="25"/>
      <c r="G113" s="26"/>
    </row>
    <row r="114" spans="1:7" x14ac:dyDescent="0.25">
      <c r="A114">
        <v>113</v>
      </c>
      <c r="C114" s="32"/>
      <c r="G114" s="26"/>
    </row>
    <row r="115" spans="1:7" x14ac:dyDescent="0.25">
      <c r="A115">
        <v>114</v>
      </c>
    </row>
    <row r="116" spans="1:7" x14ac:dyDescent="0.25">
      <c r="A116">
        <v>115</v>
      </c>
    </row>
    <row r="117" spans="1:7" x14ac:dyDescent="0.25">
      <c r="A117">
        <v>116</v>
      </c>
    </row>
    <row r="118" spans="1:7" x14ac:dyDescent="0.25">
      <c r="A118">
        <v>117</v>
      </c>
      <c r="G118"/>
    </row>
    <row r="119" spans="1:7" x14ac:dyDescent="0.25">
      <c r="A119">
        <v>118</v>
      </c>
    </row>
    <row r="120" spans="1:7" x14ac:dyDescent="0.25">
      <c r="A120">
        <v>119</v>
      </c>
    </row>
    <row r="121" spans="1:7" x14ac:dyDescent="0.25">
      <c r="A121">
        <v>120</v>
      </c>
    </row>
    <row r="122" spans="1:7" x14ac:dyDescent="0.25">
      <c r="A122">
        <v>121</v>
      </c>
      <c r="B122" s="76"/>
      <c r="C122" s="76"/>
      <c r="D122" s="76"/>
      <c r="E122" s="76"/>
      <c r="F122" s="76"/>
      <c r="G122" s="76"/>
    </row>
    <row r="123" spans="1:7" x14ac:dyDescent="0.25">
      <c r="A123">
        <v>122</v>
      </c>
      <c r="C123" s="36"/>
      <c r="D123" s="37"/>
      <c r="E123" s="41"/>
      <c r="F123" s="42"/>
      <c r="G123" s="40"/>
    </row>
    <row r="124" spans="1:7" x14ac:dyDescent="0.25">
      <c r="A124">
        <v>123</v>
      </c>
      <c r="C124" s="36"/>
      <c r="D124" s="37"/>
      <c r="E124" s="41"/>
      <c r="F124" s="42"/>
      <c r="G124" s="43"/>
    </row>
    <row r="125" spans="1:7" x14ac:dyDescent="0.25">
      <c r="A125">
        <v>124</v>
      </c>
      <c r="C125" s="36"/>
      <c r="D125" s="37"/>
      <c r="E125" s="41"/>
      <c r="F125" s="42"/>
      <c r="G125" s="43"/>
    </row>
    <row r="126" spans="1:7" x14ac:dyDescent="0.25">
      <c r="A126">
        <v>125</v>
      </c>
      <c r="C126" s="36"/>
      <c r="D126" s="37"/>
      <c r="E126" s="41"/>
      <c r="F126" s="42"/>
      <c r="G126" s="43"/>
    </row>
    <row r="127" spans="1:7" x14ac:dyDescent="0.25">
      <c r="A127">
        <v>126</v>
      </c>
      <c r="C127" s="36"/>
      <c r="D127" s="37"/>
      <c r="E127" s="41"/>
      <c r="F127" s="42"/>
      <c r="G127" s="43"/>
    </row>
    <row r="128" spans="1:7" x14ac:dyDescent="0.25">
      <c r="A128">
        <v>127</v>
      </c>
      <c r="C128" s="36"/>
      <c r="D128" s="37"/>
      <c r="E128" s="41"/>
      <c r="F128" s="42"/>
      <c r="G128" s="43"/>
    </row>
    <row r="129" spans="1:7" x14ac:dyDescent="0.25">
      <c r="A129">
        <v>128</v>
      </c>
      <c r="C129" s="36"/>
      <c r="D129" s="37"/>
      <c r="E129" s="41"/>
      <c r="F129" s="42"/>
      <c r="G129" s="43"/>
    </row>
    <row r="130" spans="1:7" x14ac:dyDescent="0.25">
      <c r="A130">
        <v>129</v>
      </c>
      <c r="C130" s="36"/>
      <c r="D130" s="37"/>
      <c r="E130" s="41"/>
      <c r="F130" s="42"/>
      <c r="G130" s="43"/>
    </row>
    <row r="131" spans="1:7" x14ac:dyDescent="0.25">
      <c r="A131">
        <v>130</v>
      </c>
      <c r="C131" s="36"/>
      <c r="D131" s="37"/>
      <c r="E131" s="41"/>
      <c r="F131" s="42"/>
      <c r="G131" s="43"/>
    </row>
    <row r="132" spans="1:7" x14ac:dyDescent="0.25">
      <c r="A132">
        <v>131</v>
      </c>
      <c r="C132" s="36"/>
      <c r="D132" s="37"/>
      <c r="E132" s="41"/>
      <c r="F132" s="42"/>
      <c r="G132" s="43"/>
    </row>
    <row r="133" spans="1:7" x14ac:dyDescent="0.25">
      <c r="A133">
        <v>132</v>
      </c>
      <c r="C133" s="36"/>
      <c r="D133" s="37"/>
      <c r="E133" s="41"/>
      <c r="F133" s="42"/>
      <c r="G133" s="43"/>
    </row>
    <row r="134" spans="1:7" x14ac:dyDescent="0.25">
      <c r="A134">
        <v>133</v>
      </c>
      <c r="C134" s="36"/>
      <c r="D134" s="37"/>
      <c r="E134" s="41"/>
      <c r="F134" s="42"/>
      <c r="G134" s="43"/>
    </row>
    <row r="135" spans="1:7" x14ac:dyDescent="0.25">
      <c r="A135">
        <v>134</v>
      </c>
      <c r="C135" s="36"/>
      <c r="D135" s="44"/>
      <c r="E135" s="45"/>
      <c r="F135" s="46"/>
      <c r="G135" s="43"/>
    </row>
    <row r="136" spans="1:7" x14ac:dyDescent="0.25">
      <c r="A136">
        <v>135</v>
      </c>
      <c r="C136" s="36"/>
      <c r="D136" s="44"/>
      <c r="E136" s="45"/>
      <c r="F136" s="46"/>
      <c r="G136" s="43"/>
    </row>
    <row r="137" spans="1:7" x14ac:dyDescent="0.25">
      <c r="A137">
        <v>136</v>
      </c>
      <c r="C137" s="36"/>
      <c r="D137" s="44"/>
      <c r="E137" s="45"/>
      <c r="F137" s="46"/>
      <c r="G137" s="43"/>
    </row>
    <row r="138" spans="1:7" x14ac:dyDescent="0.25">
      <c r="A138">
        <v>137</v>
      </c>
      <c r="C138" s="36"/>
      <c r="D138" s="44"/>
      <c r="E138" s="45"/>
      <c r="F138" s="46"/>
      <c r="G138" s="43"/>
    </row>
    <row r="139" spans="1:7" x14ac:dyDescent="0.25">
      <c r="A139">
        <v>138</v>
      </c>
      <c r="C139" s="36"/>
      <c r="D139" s="44"/>
      <c r="E139" s="45"/>
      <c r="F139" s="46"/>
      <c r="G139" s="43"/>
    </row>
    <row r="140" spans="1:7" x14ac:dyDescent="0.25">
      <c r="A140">
        <v>139</v>
      </c>
      <c r="C140" s="36"/>
      <c r="D140" s="44"/>
      <c r="E140" s="45"/>
      <c r="F140" s="46"/>
      <c r="G140" s="43"/>
    </row>
    <row r="141" spans="1:7" x14ac:dyDescent="0.25">
      <c r="A141">
        <v>140</v>
      </c>
      <c r="C141" s="36"/>
      <c r="D141" s="44"/>
      <c r="E141" s="45"/>
      <c r="F141" s="46"/>
      <c r="G141" s="43"/>
    </row>
    <row r="142" spans="1:7" x14ac:dyDescent="0.25">
      <c r="A142">
        <v>141</v>
      </c>
      <c r="C142" s="36"/>
      <c r="D142" s="44"/>
      <c r="E142" s="45"/>
      <c r="F142" s="46"/>
      <c r="G142" s="43"/>
    </row>
    <row r="143" spans="1:7" x14ac:dyDescent="0.25">
      <c r="A143">
        <v>142</v>
      </c>
      <c r="C143" s="36"/>
      <c r="D143" s="44"/>
      <c r="E143" s="45"/>
      <c r="F143" s="46"/>
      <c r="G143" s="43"/>
    </row>
    <row r="144" spans="1:7" x14ac:dyDescent="0.25">
      <c r="A144">
        <v>143</v>
      </c>
      <c r="C144" s="36"/>
      <c r="D144" s="44"/>
      <c r="E144" s="45"/>
      <c r="F144" s="46"/>
      <c r="G144" s="43"/>
    </row>
    <row r="145" spans="1:7" x14ac:dyDescent="0.25">
      <c r="A145">
        <v>144</v>
      </c>
      <c r="C145" s="36"/>
      <c r="D145" s="44"/>
      <c r="E145" s="45"/>
      <c r="F145" s="46"/>
      <c r="G145" s="43"/>
    </row>
    <row r="146" spans="1:7" x14ac:dyDescent="0.25">
      <c r="A146">
        <v>145</v>
      </c>
      <c r="C146" s="36"/>
      <c r="D146" s="44"/>
      <c r="E146" s="45"/>
      <c r="F146" s="46"/>
      <c r="G146" s="43"/>
    </row>
    <row r="147" spans="1:7" x14ac:dyDescent="0.25">
      <c r="A147">
        <v>146</v>
      </c>
      <c r="C147" s="36"/>
      <c r="D147" s="44"/>
      <c r="E147" s="45"/>
      <c r="F147" s="46"/>
      <c r="G147" s="43"/>
    </row>
    <row r="148" spans="1:7" x14ac:dyDescent="0.25">
      <c r="A148">
        <v>147</v>
      </c>
      <c r="C148" s="36"/>
      <c r="D148" s="44"/>
      <c r="E148" s="45"/>
      <c r="F148" s="46"/>
      <c r="G148" s="43"/>
    </row>
    <row r="149" spans="1:7" x14ac:dyDescent="0.25">
      <c r="A149">
        <v>148</v>
      </c>
      <c r="C149" s="36"/>
      <c r="D149" s="44"/>
      <c r="E149" s="45"/>
      <c r="F149" s="46"/>
      <c r="G149" s="43"/>
    </row>
    <row r="150" spans="1:7" x14ac:dyDescent="0.25">
      <c r="A150">
        <v>149</v>
      </c>
      <c r="C150" s="36"/>
      <c r="D150" s="44"/>
      <c r="E150" s="45"/>
      <c r="F150" s="46"/>
      <c r="G150" s="43"/>
    </row>
    <row r="151" spans="1:7" x14ac:dyDescent="0.25">
      <c r="A151">
        <v>150</v>
      </c>
      <c r="C151" s="36"/>
      <c r="D151" s="44"/>
      <c r="E151" s="45"/>
      <c r="F151" s="46"/>
      <c r="G151" s="43"/>
    </row>
    <row r="152" spans="1:7" x14ac:dyDescent="0.25">
      <c r="A152">
        <v>151</v>
      </c>
      <c r="C152" s="36"/>
      <c r="D152" s="44"/>
      <c r="E152" s="45"/>
      <c r="F152" s="46"/>
      <c r="G152" s="43"/>
    </row>
    <row r="153" spans="1:7" x14ac:dyDescent="0.25">
      <c r="A153">
        <v>152</v>
      </c>
      <c r="C153" s="36"/>
      <c r="D153" s="44"/>
      <c r="E153" s="45"/>
      <c r="F153" s="46"/>
      <c r="G153" s="43"/>
    </row>
    <row r="154" spans="1:7" x14ac:dyDescent="0.25">
      <c r="A154">
        <v>153</v>
      </c>
      <c r="C154" s="47"/>
      <c r="D154" s="44"/>
      <c r="E154" s="45"/>
      <c r="F154" s="46"/>
      <c r="G154" s="43"/>
    </row>
    <row r="155" spans="1:7" x14ac:dyDescent="0.25">
      <c r="A155">
        <v>154</v>
      </c>
      <c r="C155" s="36"/>
      <c r="D155" s="44"/>
      <c r="E155" s="45"/>
      <c r="F155" s="46"/>
      <c r="G155" s="43"/>
    </row>
    <row r="156" spans="1:7" x14ac:dyDescent="0.25">
      <c r="A156">
        <v>155</v>
      </c>
      <c r="C156" s="36"/>
      <c r="D156" s="44"/>
      <c r="E156" s="45"/>
      <c r="F156" s="46"/>
      <c r="G156" s="43"/>
    </row>
    <row r="157" spans="1:7" x14ac:dyDescent="0.25">
      <c r="A157">
        <v>156</v>
      </c>
      <c r="C157" s="36"/>
      <c r="D157" s="44"/>
      <c r="E157" s="45"/>
      <c r="F157" s="46"/>
      <c r="G157" s="43"/>
    </row>
    <row r="158" spans="1:7" x14ac:dyDescent="0.25">
      <c r="A158">
        <v>157</v>
      </c>
      <c r="C158" s="36"/>
      <c r="D158" s="44"/>
      <c r="E158" s="45"/>
      <c r="F158" s="46"/>
      <c r="G158" s="43"/>
    </row>
    <row r="159" spans="1:7" x14ac:dyDescent="0.25">
      <c r="A159">
        <v>158</v>
      </c>
      <c r="C159" s="36"/>
      <c r="D159" s="44"/>
      <c r="E159" s="45"/>
      <c r="F159" s="46"/>
      <c r="G159" s="43"/>
    </row>
    <row r="160" spans="1:7" x14ac:dyDescent="0.25">
      <c r="A160">
        <v>159</v>
      </c>
      <c r="C160" s="36"/>
      <c r="D160" s="44"/>
      <c r="E160" s="45"/>
      <c r="F160" s="46"/>
      <c r="G160" s="43"/>
    </row>
    <row r="161" spans="1:7" x14ac:dyDescent="0.25">
      <c r="A161">
        <v>160</v>
      </c>
      <c r="C161" s="36"/>
      <c r="D161" s="44"/>
      <c r="E161" s="45"/>
      <c r="F161" s="46"/>
      <c r="G161" s="43"/>
    </row>
    <row r="162" spans="1:7" x14ac:dyDescent="0.25">
      <c r="A162">
        <v>161</v>
      </c>
      <c r="C162" s="47"/>
      <c r="D162" s="44"/>
      <c r="E162" s="45"/>
      <c r="F162" s="46"/>
      <c r="G162" s="43"/>
    </row>
    <row r="163" spans="1:7" x14ac:dyDescent="0.25">
      <c r="A163">
        <v>162</v>
      </c>
      <c r="C163" s="47"/>
      <c r="D163" s="44"/>
      <c r="E163" s="45"/>
      <c r="F163" s="46"/>
      <c r="G163" s="43"/>
    </row>
    <row r="164" spans="1:7" x14ac:dyDescent="0.25">
      <c r="A164">
        <v>163</v>
      </c>
      <c r="C164" s="47"/>
      <c r="D164" s="44"/>
      <c r="E164" s="45"/>
      <c r="F164" s="46"/>
      <c r="G164" s="43"/>
    </row>
    <row r="165" spans="1:7" x14ac:dyDescent="0.25">
      <c r="A165">
        <v>164</v>
      </c>
      <c r="C165" s="36"/>
      <c r="D165" s="44"/>
      <c r="E165" s="45"/>
      <c r="F165" s="46"/>
      <c r="G165" s="43"/>
    </row>
    <row r="166" spans="1:7" x14ac:dyDescent="0.25">
      <c r="A166">
        <v>165</v>
      </c>
      <c r="C166" s="36"/>
      <c r="D166" s="44"/>
      <c r="E166" s="45"/>
      <c r="F166" s="46"/>
      <c r="G166" s="43"/>
    </row>
    <row r="167" spans="1:7" x14ac:dyDescent="0.25">
      <c r="A167">
        <v>166</v>
      </c>
      <c r="C167" s="36"/>
      <c r="D167" s="44"/>
      <c r="E167" s="45"/>
      <c r="F167" s="46"/>
      <c r="G167" s="43"/>
    </row>
    <row r="168" spans="1:7" x14ac:dyDescent="0.25">
      <c r="A168">
        <v>167</v>
      </c>
      <c r="C168" s="36"/>
      <c r="D168" s="44"/>
      <c r="E168" s="45"/>
      <c r="F168" s="46"/>
      <c r="G168" s="43"/>
    </row>
    <row r="169" spans="1:7" x14ac:dyDescent="0.25">
      <c r="A169">
        <v>168</v>
      </c>
      <c r="C169" s="36"/>
      <c r="D169" s="44"/>
      <c r="E169" s="45"/>
      <c r="F169" s="46"/>
      <c r="G169" s="43"/>
    </row>
    <row r="170" spans="1:7" x14ac:dyDescent="0.25">
      <c r="A170">
        <v>169</v>
      </c>
    </row>
    <row r="171" spans="1:7" x14ac:dyDescent="0.25">
      <c r="A171">
        <v>170</v>
      </c>
    </row>
    <row r="172" spans="1:7" x14ac:dyDescent="0.25">
      <c r="A172">
        <v>171</v>
      </c>
    </row>
    <row r="173" spans="1:7" x14ac:dyDescent="0.25">
      <c r="A173">
        <v>172</v>
      </c>
    </row>
    <row r="174" spans="1:7" x14ac:dyDescent="0.25">
      <c r="A174">
        <v>173</v>
      </c>
    </row>
    <row r="175" spans="1:7" x14ac:dyDescent="0.25">
      <c r="A175">
        <v>174</v>
      </c>
    </row>
    <row r="176" spans="1:7" x14ac:dyDescent="0.25">
      <c r="A176">
        <v>175</v>
      </c>
      <c r="C176" s="66"/>
      <c r="D176" s="61"/>
      <c r="E176" s="62"/>
      <c r="F176" s="63"/>
      <c r="G176" s="61"/>
    </row>
    <row r="177" spans="1:7" x14ac:dyDescent="0.25">
      <c r="A177">
        <v>176</v>
      </c>
      <c r="C177" s="67"/>
      <c r="D177" s="61"/>
      <c r="E177" s="62"/>
      <c r="F177" s="63"/>
      <c r="G177" s="61"/>
    </row>
    <row r="178" spans="1:7" x14ac:dyDescent="0.25">
      <c r="A178">
        <v>177</v>
      </c>
      <c r="C178" s="20"/>
      <c r="D178" s="21"/>
      <c r="E178" s="21"/>
      <c r="F178" s="21"/>
      <c r="G178" s="19"/>
    </row>
    <row r="179" spans="1:7" x14ac:dyDescent="0.25">
      <c r="A179">
        <v>178</v>
      </c>
      <c r="C179" s="20"/>
      <c r="D179" s="21"/>
      <c r="E179" s="21"/>
      <c r="F179" s="21"/>
      <c r="G179" s="19"/>
    </row>
    <row r="180" spans="1:7" x14ac:dyDescent="0.25">
      <c r="A180">
        <v>179</v>
      </c>
      <c r="C180" s="20"/>
      <c r="D180" s="21"/>
      <c r="E180" s="21"/>
      <c r="F180" s="21"/>
      <c r="G180" s="19"/>
    </row>
    <row r="181" spans="1:7" x14ac:dyDescent="0.25">
      <c r="A181">
        <v>180</v>
      </c>
      <c r="C181" s="20"/>
      <c r="D181" s="21"/>
      <c r="E181" s="21"/>
      <c r="F181" s="21"/>
      <c r="G181" s="19"/>
    </row>
    <row r="182" spans="1:7" x14ac:dyDescent="0.25">
      <c r="A182">
        <v>181</v>
      </c>
      <c r="C182" s="20"/>
      <c r="D182" s="21"/>
      <c r="E182" s="21"/>
      <c r="F182" s="21"/>
      <c r="G182" s="19"/>
    </row>
    <row r="183" spans="1:7" x14ac:dyDescent="0.25">
      <c r="A183">
        <v>182</v>
      </c>
      <c r="C183" s="20"/>
      <c r="D183" s="21"/>
      <c r="E183" s="21"/>
      <c r="F183" s="21"/>
      <c r="G183" s="19"/>
    </row>
    <row r="184" spans="1:7" x14ac:dyDescent="0.25">
      <c r="A184">
        <v>183</v>
      </c>
      <c r="B184" s="76"/>
      <c r="C184" s="78"/>
      <c r="D184" s="79"/>
      <c r="E184" s="79"/>
      <c r="F184" s="79"/>
      <c r="G184" s="80"/>
    </row>
    <row r="185" spans="1:7" x14ac:dyDescent="0.25">
      <c r="A185">
        <v>184</v>
      </c>
      <c r="C185" s="20"/>
      <c r="D185" s="21"/>
      <c r="E185" s="21"/>
      <c r="F185" s="21"/>
      <c r="G185" s="19"/>
    </row>
    <row r="186" spans="1:7" x14ac:dyDescent="0.25">
      <c r="A186">
        <v>185</v>
      </c>
      <c r="C186" s="20"/>
      <c r="D186" s="21"/>
      <c r="E186" s="21"/>
      <c r="F186" s="21"/>
      <c r="G186" s="19"/>
    </row>
    <row r="187" spans="1:7" x14ac:dyDescent="0.25">
      <c r="A187">
        <v>186</v>
      </c>
      <c r="C187" s="20"/>
      <c r="D187" s="21"/>
      <c r="E187" s="21"/>
      <c r="F187" s="21"/>
      <c r="G187" s="19"/>
    </row>
    <row r="188" spans="1:7" x14ac:dyDescent="0.25">
      <c r="A188">
        <v>187</v>
      </c>
      <c r="C188" s="20"/>
      <c r="D188" s="21"/>
      <c r="E188" s="21"/>
      <c r="F188" s="21"/>
      <c r="G188" s="19"/>
    </row>
    <row r="189" spans="1:7" x14ac:dyDescent="0.25">
      <c r="A189">
        <v>188</v>
      </c>
      <c r="C189" s="20"/>
      <c r="D189" s="21"/>
      <c r="E189" s="21"/>
      <c r="F189" s="21"/>
      <c r="G189" s="19"/>
    </row>
    <row r="190" spans="1:7" x14ac:dyDescent="0.25">
      <c r="A190">
        <v>189</v>
      </c>
      <c r="C190" s="20"/>
      <c r="D190" s="21"/>
      <c r="E190" s="21"/>
      <c r="F190" s="21"/>
      <c r="G190" s="19"/>
    </row>
    <row r="191" spans="1:7" x14ac:dyDescent="0.25">
      <c r="A191">
        <v>190</v>
      </c>
      <c r="C191" s="20"/>
      <c r="D191" s="21"/>
      <c r="E191" s="21"/>
      <c r="F191" s="21"/>
      <c r="G191" s="19"/>
    </row>
    <row r="192" spans="1:7" x14ac:dyDescent="0.25">
      <c r="A192">
        <v>191</v>
      </c>
      <c r="C192" s="20"/>
      <c r="D192" s="21"/>
      <c r="E192" s="21"/>
      <c r="F192" s="21"/>
      <c r="G192" s="19"/>
    </row>
    <row r="193" spans="1:7" x14ac:dyDescent="0.25">
      <c r="A193">
        <v>192</v>
      </c>
      <c r="C193" s="20"/>
      <c r="D193" s="21"/>
      <c r="E193" s="21"/>
      <c r="F193" s="21"/>
      <c r="G193" s="19"/>
    </row>
    <row r="194" spans="1:7" x14ac:dyDescent="0.25">
      <c r="A194">
        <v>193</v>
      </c>
      <c r="C194" s="20"/>
      <c r="D194" s="21"/>
      <c r="E194" s="21"/>
      <c r="F194" s="21"/>
      <c r="G194" s="19"/>
    </row>
    <row r="195" spans="1:7" x14ac:dyDescent="0.25">
      <c r="A195">
        <v>194</v>
      </c>
      <c r="C195" s="20"/>
      <c r="D195" s="21"/>
      <c r="E195" s="21"/>
      <c r="F195" s="21"/>
      <c r="G195" s="19"/>
    </row>
    <row r="196" spans="1:7" x14ac:dyDescent="0.25">
      <c r="A196">
        <v>195</v>
      </c>
      <c r="C196" s="20"/>
      <c r="D196" s="21"/>
      <c r="E196" s="21"/>
      <c r="F196" s="21"/>
      <c r="G196" s="19"/>
    </row>
    <row r="197" spans="1:7" x14ac:dyDescent="0.25">
      <c r="A197">
        <v>196</v>
      </c>
      <c r="C197" s="20"/>
      <c r="D197" s="21"/>
      <c r="E197" s="21"/>
      <c r="F197" s="21"/>
      <c r="G197" s="19"/>
    </row>
    <row r="198" spans="1:7" x14ac:dyDescent="0.25">
      <c r="A198">
        <v>197</v>
      </c>
      <c r="C198" s="20"/>
      <c r="D198" s="21"/>
      <c r="E198" s="21"/>
      <c r="F198" s="21"/>
      <c r="G198" s="19"/>
    </row>
    <row r="199" spans="1:7" x14ac:dyDescent="0.25">
      <c r="A199">
        <v>198</v>
      </c>
      <c r="C199" s="20"/>
      <c r="D199" s="21"/>
      <c r="E199" s="21"/>
      <c r="F199" s="21"/>
      <c r="G199" s="19"/>
    </row>
    <row r="200" spans="1:7" x14ac:dyDescent="0.25">
      <c r="A200">
        <v>199</v>
      </c>
      <c r="C200" s="20"/>
      <c r="D200" s="21"/>
      <c r="E200" s="21"/>
      <c r="F200" s="21"/>
      <c r="G200" s="19"/>
    </row>
    <row r="201" spans="1:7" x14ac:dyDescent="0.25">
      <c r="A201">
        <v>200</v>
      </c>
      <c r="C201" s="20"/>
      <c r="D201" s="21"/>
      <c r="E201" s="21"/>
      <c r="F201" s="21"/>
      <c r="G201" s="19"/>
    </row>
    <row r="202" spans="1:7" x14ac:dyDescent="0.25">
      <c r="A202">
        <v>201</v>
      </c>
      <c r="C202" s="20"/>
      <c r="D202" s="21"/>
      <c r="E202" s="21"/>
      <c r="F202" s="21"/>
      <c r="G202" s="19"/>
    </row>
    <row r="203" spans="1:7" x14ac:dyDescent="0.25">
      <c r="A203">
        <v>202</v>
      </c>
      <c r="C203" s="20"/>
      <c r="D203" s="21"/>
      <c r="E203" s="21"/>
      <c r="F203" s="21"/>
      <c r="G203" s="19"/>
    </row>
    <row r="204" spans="1:7" x14ac:dyDescent="0.25">
      <c r="A204">
        <v>203</v>
      </c>
      <c r="C204" s="20"/>
      <c r="D204" s="21"/>
      <c r="E204" s="21"/>
      <c r="F204" s="21"/>
      <c r="G204" s="19"/>
    </row>
    <row r="205" spans="1:7" x14ac:dyDescent="0.25">
      <c r="A205">
        <v>204</v>
      </c>
      <c r="C205" s="20"/>
      <c r="D205" s="21"/>
      <c r="E205" s="21"/>
      <c r="F205" s="21"/>
      <c r="G205" s="19"/>
    </row>
    <row r="206" spans="1:7" x14ac:dyDescent="0.25">
      <c r="A206">
        <v>205</v>
      </c>
      <c r="C206" s="20"/>
      <c r="D206" s="21"/>
      <c r="E206" s="21"/>
      <c r="F206" s="21"/>
      <c r="G206" s="19"/>
    </row>
    <row r="207" spans="1:7" x14ac:dyDescent="0.25">
      <c r="A207">
        <v>206</v>
      </c>
      <c r="C207" s="20"/>
      <c r="D207" s="21"/>
      <c r="E207" s="21"/>
      <c r="F207" s="21"/>
      <c r="G207" s="19"/>
    </row>
    <row r="208" spans="1:7" x14ac:dyDescent="0.25">
      <c r="A208">
        <v>207</v>
      </c>
      <c r="C208" s="20"/>
      <c r="D208" s="21"/>
      <c r="E208" s="21"/>
      <c r="F208" s="21"/>
      <c r="G208" s="19"/>
    </row>
    <row r="209" spans="1:7" x14ac:dyDescent="0.25">
      <c r="A209">
        <v>208</v>
      </c>
      <c r="C209" s="20"/>
      <c r="D209" s="21"/>
      <c r="E209" s="21"/>
      <c r="F209" s="21"/>
      <c r="G209" s="19"/>
    </row>
    <row r="210" spans="1:7" x14ac:dyDescent="0.25">
      <c r="A210">
        <v>209</v>
      </c>
      <c r="C210" s="20"/>
      <c r="D210" s="21"/>
      <c r="E210" s="21"/>
      <c r="F210" s="21"/>
      <c r="G210" s="19"/>
    </row>
    <row r="211" spans="1:7" x14ac:dyDescent="0.25">
      <c r="A211">
        <v>210</v>
      </c>
      <c r="C211" s="20"/>
      <c r="D211" s="21"/>
      <c r="E211" s="21"/>
      <c r="F211" s="21"/>
      <c r="G211" s="19"/>
    </row>
    <row r="212" spans="1:7" x14ac:dyDescent="0.25">
      <c r="A212">
        <v>211</v>
      </c>
      <c r="C212" s="20"/>
      <c r="D212" s="21"/>
      <c r="E212" s="21"/>
      <c r="F212" s="21"/>
      <c r="G212" s="19"/>
    </row>
    <row r="213" spans="1:7" x14ac:dyDescent="0.25">
      <c r="A213">
        <v>212</v>
      </c>
      <c r="C213" s="20"/>
      <c r="D213" s="21"/>
      <c r="E213" s="21"/>
      <c r="F213" s="21"/>
      <c r="G213" s="19"/>
    </row>
    <row r="214" spans="1:7" x14ac:dyDescent="0.25">
      <c r="A214">
        <v>213</v>
      </c>
      <c r="C214" s="20"/>
      <c r="D214" s="21"/>
      <c r="E214" s="21"/>
      <c r="F214" s="21"/>
      <c r="G214" s="19"/>
    </row>
    <row r="215" spans="1:7" x14ac:dyDescent="0.25">
      <c r="A215">
        <v>214</v>
      </c>
      <c r="C215" s="68"/>
      <c r="D215" s="69"/>
      <c r="E215" s="70"/>
      <c r="F215" s="71"/>
      <c r="G215" s="72"/>
    </row>
    <row r="216" spans="1:7" x14ac:dyDescent="0.25">
      <c r="A216">
        <v>215</v>
      </c>
      <c r="C216" s="20"/>
      <c r="D216" s="21"/>
      <c r="E216" s="21"/>
      <c r="F216" s="21"/>
      <c r="G216" s="19"/>
    </row>
    <row r="217" spans="1:7" x14ac:dyDescent="0.25">
      <c r="A217">
        <v>216</v>
      </c>
      <c r="C217" s="20"/>
      <c r="D217" s="21"/>
      <c r="E217" s="21"/>
      <c r="F217" s="21"/>
      <c r="G217" s="19"/>
    </row>
    <row r="218" spans="1:7" x14ac:dyDescent="0.25">
      <c r="A218">
        <v>217</v>
      </c>
      <c r="C218" s="20"/>
      <c r="D218" s="21"/>
      <c r="E218" s="21"/>
      <c r="F218" s="21"/>
      <c r="G218" s="19"/>
    </row>
    <row r="219" spans="1:7" x14ac:dyDescent="0.25">
      <c r="A219">
        <v>218</v>
      </c>
      <c r="C219" s="20"/>
      <c r="D219" s="21"/>
      <c r="E219" s="21"/>
      <c r="F219" s="21"/>
      <c r="G219" s="19"/>
    </row>
    <row r="220" spans="1:7" x14ac:dyDescent="0.25">
      <c r="A220">
        <v>219</v>
      </c>
      <c r="C220" s="20"/>
      <c r="D220" s="21"/>
      <c r="E220" s="21"/>
      <c r="F220" s="21"/>
      <c r="G220" s="19"/>
    </row>
    <row r="221" spans="1:7" x14ac:dyDescent="0.25">
      <c r="A221">
        <v>220</v>
      </c>
      <c r="C221" s="20"/>
      <c r="D221" s="21"/>
      <c r="E221" s="21"/>
      <c r="F221" s="21"/>
      <c r="G221" s="19"/>
    </row>
    <row r="222" spans="1:7" x14ac:dyDescent="0.25">
      <c r="A222">
        <v>221</v>
      </c>
      <c r="C222" s="11"/>
      <c r="G222" s="8"/>
    </row>
    <row r="223" spans="1:7" x14ac:dyDescent="0.25">
      <c r="A223">
        <v>222</v>
      </c>
    </row>
    <row r="224" spans="1:7" x14ac:dyDescent="0.25">
      <c r="A224">
        <v>223</v>
      </c>
    </row>
    <row r="225" spans="1:7" x14ac:dyDescent="0.25">
      <c r="A225">
        <v>224</v>
      </c>
    </row>
    <row r="226" spans="1:7" x14ac:dyDescent="0.25">
      <c r="A226">
        <v>225</v>
      </c>
    </row>
    <row r="227" spans="1:7" x14ac:dyDescent="0.25">
      <c r="A227">
        <v>226</v>
      </c>
    </row>
    <row r="228" spans="1:7" x14ac:dyDescent="0.25">
      <c r="A228">
        <v>227</v>
      </c>
      <c r="G228"/>
    </row>
    <row r="229" spans="1:7" x14ac:dyDescent="0.25">
      <c r="A229">
        <v>228</v>
      </c>
      <c r="G229"/>
    </row>
    <row r="230" spans="1:7" x14ac:dyDescent="0.25">
      <c r="A230">
        <v>229</v>
      </c>
      <c r="G230"/>
    </row>
    <row r="231" spans="1:7" x14ac:dyDescent="0.25">
      <c r="A231">
        <v>230</v>
      </c>
      <c r="G231"/>
    </row>
    <row r="232" spans="1:7" x14ac:dyDescent="0.25">
      <c r="A232">
        <v>231</v>
      </c>
      <c r="G232"/>
    </row>
    <row r="233" spans="1:7" x14ac:dyDescent="0.25">
      <c r="A233">
        <v>232</v>
      </c>
      <c r="G233"/>
    </row>
    <row r="234" spans="1:7" x14ac:dyDescent="0.25">
      <c r="A234">
        <v>233</v>
      </c>
      <c r="G234"/>
    </row>
    <row r="235" spans="1:7" x14ac:dyDescent="0.25">
      <c r="A235">
        <v>234</v>
      </c>
      <c r="G235"/>
    </row>
    <row r="236" spans="1:7" x14ac:dyDescent="0.25">
      <c r="A236">
        <v>235</v>
      </c>
      <c r="G236"/>
    </row>
    <row r="237" spans="1:7" x14ac:dyDescent="0.25">
      <c r="A237">
        <v>236</v>
      </c>
      <c r="G237"/>
    </row>
    <row r="238" spans="1:7" x14ac:dyDescent="0.25">
      <c r="A238">
        <v>237</v>
      </c>
      <c r="G238"/>
    </row>
    <row r="239" spans="1:7" x14ac:dyDescent="0.25">
      <c r="A239">
        <v>238</v>
      </c>
      <c r="G239"/>
    </row>
    <row r="240" spans="1:7" x14ac:dyDescent="0.25">
      <c r="A240">
        <v>239</v>
      </c>
      <c r="G240"/>
    </row>
  </sheetData>
  <autoFilter ref="A1:H240" xr:uid="{7B8553C0-5247-4E20-AF6D-4D9A242DA0C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AF0D-C446-4C79-83FD-EFA1EF3551F1}">
  <sheetPr codeName="Feuil7">
    <tabColor theme="8"/>
  </sheetPr>
  <dimension ref="A1:AD6"/>
  <sheetViews>
    <sheetView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O7" sqref="O7"/>
    </sheetView>
  </sheetViews>
  <sheetFormatPr baseColWidth="10" defaultRowHeight="13.2" x14ac:dyDescent="0.25"/>
  <cols>
    <col min="2" max="3" width="11.5546875" style="114"/>
    <col min="4" max="5" width="22.44140625" customWidth="1"/>
    <col min="8" max="8" width="14.6640625" customWidth="1"/>
    <col min="11" max="11" width="16.5546875" customWidth="1"/>
  </cols>
  <sheetData>
    <row r="1" spans="1:30" s="74" customFormat="1" ht="39.6" x14ac:dyDescent="0.25">
      <c r="A1" s="73" t="s">
        <v>445</v>
      </c>
      <c r="B1" s="113" t="s">
        <v>743</v>
      </c>
      <c r="C1" s="113" t="s">
        <v>456</v>
      </c>
      <c r="D1" s="73" t="s">
        <v>446</v>
      </c>
      <c r="E1" s="73" t="s">
        <v>744</v>
      </c>
      <c r="F1" s="73" t="s">
        <v>741</v>
      </c>
      <c r="G1" s="73" t="s">
        <v>736</v>
      </c>
      <c r="H1" s="73" t="s">
        <v>739</v>
      </c>
      <c r="I1" s="73" t="s">
        <v>740</v>
      </c>
      <c r="J1" s="73" t="s">
        <v>742</v>
      </c>
      <c r="K1" s="73" t="s">
        <v>460</v>
      </c>
      <c r="L1" s="73" t="s">
        <v>461</v>
      </c>
      <c r="M1" s="73" t="s">
        <v>447</v>
      </c>
      <c r="N1" s="73" t="s">
        <v>448</v>
      </c>
      <c r="O1" s="73" t="s">
        <v>5</v>
      </c>
      <c r="P1" s="73" t="s">
        <v>6</v>
      </c>
      <c r="Q1" s="73" t="s">
        <v>458</v>
      </c>
      <c r="R1" s="73" t="s">
        <v>459</v>
      </c>
      <c r="S1" s="73" t="s">
        <v>449</v>
      </c>
      <c r="T1" s="73" t="s">
        <v>450</v>
      </c>
      <c r="U1" s="73" t="s">
        <v>457</v>
      </c>
      <c r="V1" s="73" t="s">
        <v>453</v>
      </c>
      <c r="W1" s="73" t="s">
        <v>451</v>
      </c>
      <c r="X1" s="73" t="s">
        <v>452</v>
      </c>
      <c r="Y1" s="73" t="s">
        <v>454</v>
      </c>
      <c r="Z1" s="73" t="s">
        <v>453</v>
      </c>
      <c r="AA1" s="73" t="s">
        <v>455</v>
      </c>
      <c r="AB1" s="74" t="s">
        <v>482</v>
      </c>
      <c r="AD1" s="74" t="s">
        <v>729</v>
      </c>
    </row>
    <row r="2" spans="1:30" x14ac:dyDescent="0.25">
      <c r="A2" s="115">
        <v>1</v>
      </c>
      <c r="B2" s="114">
        <v>33036</v>
      </c>
      <c r="C2" s="114">
        <v>43039</v>
      </c>
      <c r="D2" s="1" t="s">
        <v>305</v>
      </c>
      <c r="E2" s="1" t="s">
        <v>732</v>
      </c>
      <c r="F2" s="1" t="s">
        <v>506</v>
      </c>
      <c r="G2" s="117"/>
      <c r="H2" s="1" t="s">
        <v>730</v>
      </c>
      <c r="I2" s="1" t="s">
        <v>737</v>
      </c>
      <c r="J2" s="117">
        <v>4</v>
      </c>
      <c r="K2" s="1" t="s">
        <v>730</v>
      </c>
      <c r="L2" s="1"/>
      <c r="N2" s="1"/>
      <c r="O2" s="1">
        <v>11030</v>
      </c>
      <c r="P2" s="1"/>
    </row>
    <row r="3" spans="1:30" x14ac:dyDescent="0.25">
      <c r="A3" s="115">
        <v>2</v>
      </c>
      <c r="B3" s="114">
        <v>25701</v>
      </c>
      <c r="C3" s="114">
        <v>45170</v>
      </c>
      <c r="D3" s="1" t="s">
        <v>487</v>
      </c>
      <c r="E3" s="1" t="s">
        <v>730</v>
      </c>
      <c r="F3" s="1" t="s">
        <v>738</v>
      </c>
      <c r="G3" s="117">
        <v>5</v>
      </c>
      <c r="H3" s="1"/>
      <c r="I3" s="1"/>
      <c r="J3" s="117"/>
      <c r="K3" s="1" t="s">
        <v>318</v>
      </c>
      <c r="L3" s="1"/>
      <c r="N3" s="1"/>
      <c r="O3" s="1">
        <v>656</v>
      </c>
      <c r="Q3" t="s">
        <v>462</v>
      </c>
      <c r="R3">
        <v>3100</v>
      </c>
    </row>
    <row r="4" spans="1:30" x14ac:dyDescent="0.25">
      <c r="A4" s="115">
        <v>3</v>
      </c>
      <c r="B4" s="114">
        <v>25701</v>
      </c>
      <c r="C4" s="114">
        <v>44483</v>
      </c>
      <c r="D4" s="1" t="s">
        <v>472</v>
      </c>
      <c r="E4" s="1" t="s">
        <v>730</v>
      </c>
      <c r="F4" s="1" t="s">
        <v>733</v>
      </c>
      <c r="G4" s="117">
        <v>1</v>
      </c>
      <c r="H4" s="1"/>
      <c r="I4" s="1"/>
      <c r="J4" s="117"/>
      <c r="K4" s="1" t="s">
        <v>319</v>
      </c>
      <c r="L4" s="1"/>
      <c r="O4" s="1">
        <v>20000</v>
      </c>
      <c r="AB4" t="s">
        <v>483</v>
      </c>
    </row>
    <row r="5" spans="1:30" ht="39.6" x14ac:dyDescent="0.25">
      <c r="A5" s="115">
        <v>4</v>
      </c>
      <c r="B5" s="114">
        <v>33036</v>
      </c>
      <c r="C5" s="114">
        <v>44228</v>
      </c>
      <c r="D5" s="1" t="s">
        <v>473</v>
      </c>
      <c r="E5" s="1" t="s">
        <v>320</v>
      </c>
      <c r="F5" s="1" t="s">
        <v>734</v>
      </c>
      <c r="G5" s="117"/>
      <c r="H5" s="1" t="s">
        <v>730</v>
      </c>
      <c r="I5" s="1" t="s">
        <v>737</v>
      </c>
      <c r="J5" s="117">
        <v>5</v>
      </c>
      <c r="L5" s="1" t="s">
        <v>735</v>
      </c>
      <c r="M5">
        <v>5</v>
      </c>
      <c r="N5" s="1"/>
      <c r="O5" s="1">
        <v>1108</v>
      </c>
    </row>
    <row r="6" spans="1:30" x14ac:dyDescent="0.25">
      <c r="A6" s="115">
        <v>5</v>
      </c>
      <c r="B6" s="114">
        <v>33036</v>
      </c>
      <c r="C6" s="114">
        <v>44890</v>
      </c>
      <c r="D6" s="1" t="s">
        <v>758</v>
      </c>
      <c r="H6" s="1"/>
      <c r="K6" s="1" t="s">
        <v>731</v>
      </c>
      <c r="O6">
        <v>3000</v>
      </c>
    </row>
  </sheetData>
  <dataValidations count="1">
    <dataValidation operator="equal" allowBlank="1" showErrorMessage="1" sqref="H2 I2:L3 F2:G5 I4:J5 H5" xr:uid="{79DE161C-4446-40CE-9503-EB88152B4C40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AD63-CCBE-4E4A-B80B-C7703BD9AFEA}">
  <sheetPr codeName="Feuil3" filterMode="1">
    <tabColor theme="5"/>
  </sheetPr>
  <dimension ref="A1:T62"/>
  <sheetViews>
    <sheetView tabSelected="1" workbookViewId="0">
      <pane xSplit="5" ySplit="1" topLeftCell="G16" activePane="bottomRight" state="frozen"/>
      <selection activeCell="D1" sqref="D1:D1048576"/>
      <selection pane="topRight" activeCell="D1" sqref="D1:D1048576"/>
      <selection pane="bottomLeft" activeCell="D1" sqref="D1:D1048576"/>
      <selection pane="bottomRight" activeCell="G63" sqref="G63"/>
    </sheetView>
  </sheetViews>
  <sheetFormatPr baseColWidth="10" defaultRowHeight="13.2" x14ac:dyDescent="0.25"/>
  <cols>
    <col min="3" max="3" width="21.44140625" customWidth="1"/>
    <col min="5" max="5" width="57.109375" customWidth="1"/>
    <col min="7" max="7" width="24.21875" customWidth="1"/>
  </cols>
  <sheetData>
    <row r="1" spans="1:20" ht="66" x14ac:dyDescent="0.25">
      <c r="A1" s="5" t="s">
        <v>0</v>
      </c>
      <c r="B1" s="5" t="s">
        <v>4</v>
      </c>
      <c r="C1" s="5" t="s">
        <v>489</v>
      </c>
      <c r="D1" s="5" t="s">
        <v>492</v>
      </c>
      <c r="E1" s="5" t="s">
        <v>8</v>
      </c>
      <c r="F1" s="5" t="s">
        <v>503</v>
      </c>
      <c r="G1" s="5" t="s">
        <v>3</v>
      </c>
      <c r="H1" s="5" t="s">
        <v>501</v>
      </c>
      <c r="I1" s="5" t="s">
        <v>495</v>
      </c>
      <c r="J1" s="5" t="s">
        <v>496</v>
      </c>
      <c r="K1" s="5" t="s">
        <v>791</v>
      </c>
      <c r="L1" s="5" t="s">
        <v>792</v>
      </c>
      <c r="M1" s="5" t="s">
        <v>793</v>
      </c>
      <c r="N1" s="5" t="s">
        <v>794</v>
      </c>
      <c r="O1" s="5" t="s">
        <v>497</v>
      </c>
      <c r="P1" s="5" t="s">
        <v>795</v>
      </c>
      <c r="Q1" s="5" t="s">
        <v>624</v>
      </c>
      <c r="R1" s="5" t="s">
        <v>628</v>
      </c>
      <c r="S1" s="5"/>
      <c r="T1" s="5"/>
    </row>
    <row r="2" spans="1:20" hidden="1" x14ac:dyDescent="0.25">
      <c r="A2">
        <v>1</v>
      </c>
      <c r="B2">
        <v>1</v>
      </c>
      <c r="C2" t="str">
        <f>VLOOKUP(Distribution!B2,Sites!A:D,4,FALSE)</f>
        <v>MSF Paris</v>
      </c>
      <c r="D2" t="s">
        <v>493</v>
      </c>
      <c r="E2" t="s">
        <v>61</v>
      </c>
      <c r="G2" s="9">
        <f>SUMIF(SousDetailDistri!B:B,Distribution!A2,SousDetailDistri!G:G)</f>
        <v>73083.87999999999</v>
      </c>
      <c r="H2" t="s">
        <v>483</v>
      </c>
    </row>
    <row r="3" spans="1:20" hidden="1" x14ac:dyDescent="0.25">
      <c r="A3">
        <v>2</v>
      </c>
      <c r="B3">
        <v>1</v>
      </c>
      <c r="C3" t="str">
        <f>VLOOKUP(Distribution!B3,Sites!A:D,4,FALSE)</f>
        <v>MSF Paris</v>
      </c>
      <c r="D3" t="s">
        <v>493</v>
      </c>
      <c r="E3" t="s">
        <v>137</v>
      </c>
      <c r="G3" s="9">
        <f>SUMIF(SousDetailDistri!B:B,Distribution!A3,SousDetailDistri!G:G)</f>
        <v>165000</v>
      </c>
      <c r="I3" t="s">
        <v>483</v>
      </c>
      <c r="J3" t="s">
        <v>483</v>
      </c>
    </row>
    <row r="4" spans="1:20" hidden="1" x14ac:dyDescent="0.25">
      <c r="A4">
        <v>3</v>
      </c>
      <c r="B4">
        <v>2</v>
      </c>
      <c r="C4" t="str">
        <f>VLOOKUP(Distribution!B4,Sites!A:D,4,FALSE)</f>
        <v xml:space="preserve">Stand de tire 93 </v>
      </c>
      <c r="D4" t="s">
        <v>470</v>
      </c>
      <c r="E4" t="s">
        <v>727</v>
      </c>
      <c r="G4" s="9">
        <f>SUMIF(SousDetailDistri!B:B,Distribution!A4,SousDetailDistri!G:G)</f>
        <v>25790</v>
      </c>
      <c r="J4" t="s">
        <v>483</v>
      </c>
      <c r="O4" t="s">
        <v>483</v>
      </c>
      <c r="P4" t="s">
        <v>483</v>
      </c>
    </row>
    <row r="5" spans="1:20" hidden="1" x14ac:dyDescent="0.25">
      <c r="A5">
        <v>4</v>
      </c>
      <c r="B5">
        <v>1</v>
      </c>
      <c r="C5" t="str">
        <f>VLOOKUP(Distribution!B5,Sites!A:D,4,FALSE)</f>
        <v>MSF Paris</v>
      </c>
      <c r="D5" t="s">
        <v>493</v>
      </c>
      <c r="E5" t="s">
        <v>63</v>
      </c>
      <c r="G5" s="9">
        <f>SUMIF(SousDetailDistri!B:B,Distribution!A5,SousDetailDistri!G:G)</f>
        <v>69300</v>
      </c>
      <c r="K5" t="s">
        <v>483</v>
      </c>
      <c r="L5" t="s">
        <v>483</v>
      </c>
      <c r="M5" t="s">
        <v>483</v>
      </c>
      <c r="N5" t="s">
        <v>483</v>
      </c>
    </row>
    <row r="6" spans="1:20" hidden="1" x14ac:dyDescent="0.25">
      <c r="A6">
        <v>5</v>
      </c>
      <c r="B6">
        <v>1</v>
      </c>
      <c r="C6" t="str">
        <f>VLOOKUP(Distribution!B6,Sites!A:D,4,FALSE)</f>
        <v>MSF Paris</v>
      </c>
      <c r="D6" t="s">
        <v>493</v>
      </c>
      <c r="E6" t="s">
        <v>76</v>
      </c>
      <c r="G6" s="9">
        <f>SUMIF(SousDetailDistri!B:B,Distribution!A6,SousDetailDistri!G:G)</f>
        <v>114004.41</v>
      </c>
      <c r="O6" t="s">
        <v>483</v>
      </c>
      <c r="P6" t="s">
        <v>483</v>
      </c>
    </row>
    <row r="7" spans="1:20" hidden="1" x14ac:dyDescent="0.25">
      <c r="A7">
        <v>6</v>
      </c>
      <c r="B7">
        <v>2</v>
      </c>
      <c r="C7" t="str">
        <f>VLOOKUP(Distribution!B7,Sites!A:D,4,FALSE)</f>
        <v xml:space="preserve">Stand de tire 93 </v>
      </c>
      <c r="D7" t="s">
        <v>468</v>
      </c>
      <c r="E7" t="s">
        <v>61</v>
      </c>
      <c r="G7" s="9">
        <f>SUMIF(SousDetailDistri!B:B,Distribution!A7,SousDetailDistri!G:G)</f>
        <v>12577.476408500001</v>
      </c>
      <c r="H7" t="s">
        <v>483</v>
      </c>
    </row>
    <row r="8" spans="1:20" hidden="1" x14ac:dyDescent="0.25">
      <c r="A8">
        <v>7</v>
      </c>
      <c r="B8">
        <v>2</v>
      </c>
      <c r="C8" t="str">
        <f>VLOOKUP(Distribution!B8,Sites!A:D,4,FALSE)</f>
        <v xml:space="preserve">Stand de tire 93 </v>
      </c>
      <c r="D8" t="s">
        <v>468</v>
      </c>
      <c r="E8" t="s">
        <v>507</v>
      </c>
      <c r="G8" s="9">
        <f>SUMIF(SousDetailDistri!B:B,Distribution!A8,SousDetailDistri!G:G)</f>
        <v>49164.758498150011</v>
      </c>
      <c r="I8" t="s">
        <v>483</v>
      </c>
      <c r="J8" t="s">
        <v>483</v>
      </c>
    </row>
    <row r="9" spans="1:20" hidden="1" x14ac:dyDescent="0.25">
      <c r="A9">
        <v>8</v>
      </c>
      <c r="B9">
        <v>2</v>
      </c>
      <c r="C9" t="str">
        <f>VLOOKUP(Distribution!B9,Sites!A:D,4,FALSE)</f>
        <v xml:space="preserve">Stand de tire 93 </v>
      </c>
      <c r="D9" t="s">
        <v>468</v>
      </c>
      <c r="E9" t="s">
        <v>76</v>
      </c>
      <c r="G9" s="9">
        <f>SUMIF(SousDetailDistri!B:B,Distribution!A9,SousDetailDistri!G:G)</f>
        <v>14140.743129999999</v>
      </c>
      <c r="O9" t="s">
        <v>483</v>
      </c>
      <c r="P9" t="s">
        <v>483</v>
      </c>
    </row>
    <row r="10" spans="1:20" hidden="1" x14ac:dyDescent="0.25">
      <c r="A10">
        <v>9</v>
      </c>
      <c r="B10">
        <v>2</v>
      </c>
      <c r="C10" t="str">
        <f>VLOOKUP(Distribution!B10,Sites!A:D,4,FALSE)</f>
        <v xml:space="preserve">Stand de tire 93 </v>
      </c>
      <c r="D10" t="s">
        <v>468</v>
      </c>
      <c r="E10" t="s">
        <v>757</v>
      </c>
      <c r="G10" s="9">
        <f>SUMIF(SousDetailDistri!B:B,Distribution!A10,SousDetailDistri!G:G)</f>
        <v>14486.054968250002</v>
      </c>
      <c r="L10" t="s">
        <v>483</v>
      </c>
      <c r="M10" t="s">
        <v>483</v>
      </c>
      <c r="N10" t="s">
        <v>483</v>
      </c>
    </row>
    <row r="11" spans="1:20" hidden="1" x14ac:dyDescent="0.25">
      <c r="A11">
        <v>10</v>
      </c>
      <c r="B11">
        <v>2</v>
      </c>
      <c r="C11" t="str">
        <f>VLOOKUP(Distribution!B11,Sites!A:D,4,FALSE)</f>
        <v xml:space="preserve">Stand de tire 93 </v>
      </c>
      <c r="D11" t="s">
        <v>468</v>
      </c>
      <c r="E11" t="s">
        <v>508</v>
      </c>
      <c r="G11" s="9">
        <f>SUMIF(SousDetailDistri!B:B,Distribution!A11,SousDetailDistri!G:G)</f>
        <v>10302.946207500001</v>
      </c>
      <c r="K11" t="s">
        <v>483</v>
      </c>
    </row>
    <row r="12" spans="1:20" hidden="1" x14ac:dyDescent="0.25">
      <c r="A12">
        <v>11</v>
      </c>
      <c r="B12">
        <v>2</v>
      </c>
      <c r="C12" t="str">
        <f>VLOOKUP(Distribution!B12,Sites!A:D,4,FALSE)</f>
        <v xml:space="preserve">Stand de tire 93 </v>
      </c>
      <c r="D12" t="s">
        <v>469</v>
      </c>
      <c r="E12" t="s">
        <v>61</v>
      </c>
      <c r="G12" s="9">
        <f>SUMIF(SousDetailDistri!B:B,Distribution!A12,SousDetailDistri!G:G)</f>
        <v>18307</v>
      </c>
      <c r="H12" t="s">
        <v>483</v>
      </c>
    </row>
    <row r="13" spans="1:20" hidden="1" x14ac:dyDescent="0.25">
      <c r="A13">
        <v>12</v>
      </c>
      <c r="C13" t="e">
        <f>VLOOKUP(Distribution!B13,Sites!A:D,4,FALSE)</f>
        <v>#N/A</v>
      </c>
      <c r="G13" s="9"/>
    </row>
    <row r="14" spans="1:20" hidden="1" x14ac:dyDescent="0.25">
      <c r="A14">
        <v>13</v>
      </c>
      <c r="C14" t="e">
        <f>VLOOKUP(Distribution!B14,Sites!A:D,4,FALSE)</f>
        <v>#N/A</v>
      </c>
      <c r="G14" s="9"/>
      <c r="T14" t="s">
        <v>498</v>
      </c>
    </row>
    <row r="15" spans="1:20" hidden="1" x14ac:dyDescent="0.25">
      <c r="A15">
        <v>14</v>
      </c>
      <c r="B15">
        <v>2</v>
      </c>
      <c r="C15" t="str">
        <f>VLOOKUP(Distribution!B15,Sites!A:D,4,FALSE)</f>
        <v xml:space="preserve">Stand de tire 93 </v>
      </c>
      <c r="D15" t="s">
        <v>469</v>
      </c>
      <c r="E15" t="s">
        <v>504</v>
      </c>
      <c r="G15" s="9">
        <f>SUMIF(SousDetailDistri!B:B,Distribution!A15,SousDetailDistri!G:G)</f>
        <v>14365.49</v>
      </c>
      <c r="I15" t="s">
        <v>483</v>
      </c>
    </row>
    <row r="16" spans="1:20" x14ac:dyDescent="0.25">
      <c r="A16">
        <v>15</v>
      </c>
      <c r="B16">
        <v>4</v>
      </c>
      <c r="C16" t="str">
        <f>VLOOKUP(Distribution!B16,Sites!A:D,4,FALSE)</f>
        <v xml:space="preserve">11 TISSERANT </v>
      </c>
      <c r="D16" t="s">
        <v>486</v>
      </c>
      <c r="E16" t="s">
        <v>726</v>
      </c>
      <c r="G16" s="9">
        <f>SUMIF(SousDetailDistri!B:B,Distribution!A16,SousDetailDistri!G:G)</f>
        <v>23958.68</v>
      </c>
      <c r="K16" t="s">
        <v>483</v>
      </c>
      <c r="L16" t="s">
        <v>483</v>
      </c>
      <c r="M16" t="s">
        <v>483</v>
      </c>
      <c r="N16" t="s">
        <v>483</v>
      </c>
    </row>
    <row r="17" spans="1:20" hidden="1" x14ac:dyDescent="0.25">
      <c r="A17">
        <v>16</v>
      </c>
      <c r="B17">
        <v>3</v>
      </c>
      <c r="C17" t="str">
        <f>VLOOKUP(Distribution!B17,Sites!A:D,4,FALSE)</f>
        <v xml:space="preserve">Tribunal de Nanterre </v>
      </c>
      <c r="D17" t="s">
        <v>494</v>
      </c>
      <c r="E17" t="s">
        <v>137</v>
      </c>
      <c r="G17" s="9">
        <f>SUMIF(SousDetailDistri!B:B,Distribution!A17,SousDetailDistri!G:G)</f>
        <v>106694</v>
      </c>
      <c r="I17" t="s">
        <v>483</v>
      </c>
      <c r="J17" t="s">
        <v>483</v>
      </c>
    </row>
    <row r="18" spans="1:20" hidden="1" x14ac:dyDescent="0.25">
      <c r="A18">
        <v>17</v>
      </c>
      <c r="B18">
        <v>3</v>
      </c>
      <c r="C18" t="str">
        <f>VLOOKUP(Distribution!B18,Sites!A:D,4,FALSE)</f>
        <v xml:space="preserve">Tribunal de Nanterre </v>
      </c>
      <c r="D18" t="s">
        <v>471</v>
      </c>
      <c r="E18" t="s">
        <v>137</v>
      </c>
      <c r="G18" s="9">
        <f>SUMIF(SousDetailDistri!B:B,Distribution!A18,SousDetailDistri!G:G)</f>
        <v>144671.69024233473</v>
      </c>
      <c r="I18" t="s">
        <v>483</v>
      </c>
      <c r="J18" t="s">
        <v>483</v>
      </c>
    </row>
    <row r="19" spans="1:20" hidden="1" x14ac:dyDescent="0.25">
      <c r="A19">
        <v>18</v>
      </c>
      <c r="G19" s="9"/>
    </row>
    <row r="20" spans="1:20" hidden="1" x14ac:dyDescent="0.25">
      <c r="A20">
        <v>19</v>
      </c>
      <c r="G20" s="9"/>
      <c r="T20" t="s">
        <v>498</v>
      </c>
    </row>
    <row r="21" spans="1:20" hidden="1" x14ac:dyDescent="0.25">
      <c r="A21">
        <v>20</v>
      </c>
      <c r="C21" t="e">
        <f>VLOOKUP(Distribution!B21,Sites!A:D,4,FALSE)</f>
        <v>#N/A</v>
      </c>
      <c r="E21" s="111"/>
      <c r="F21" s="111"/>
      <c r="G21" s="112"/>
    </row>
    <row r="22" spans="1:20" hidden="1" x14ac:dyDescent="0.25">
      <c r="A22">
        <v>21</v>
      </c>
      <c r="C22" t="e">
        <f>VLOOKUP(Distribution!B22,Sites!A:D,4,FALSE)</f>
        <v>#N/A</v>
      </c>
      <c r="E22" s="111"/>
      <c r="F22" s="111"/>
      <c r="G22" s="112"/>
    </row>
    <row r="23" spans="1:20" hidden="1" x14ac:dyDescent="0.25">
      <c r="A23">
        <v>22</v>
      </c>
      <c r="C23" t="e">
        <f>VLOOKUP(Distribution!B23,Sites!A:D,4,FALSE)</f>
        <v>#N/A</v>
      </c>
      <c r="E23" s="111"/>
      <c r="F23" s="111"/>
      <c r="G23" s="112"/>
    </row>
    <row r="24" spans="1:20" hidden="1" x14ac:dyDescent="0.25">
      <c r="A24">
        <v>23</v>
      </c>
      <c r="C24" t="e">
        <f>VLOOKUP(Distribution!B24,Sites!A:D,4,FALSE)</f>
        <v>#N/A</v>
      </c>
      <c r="G24" s="9"/>
    </row>
    <row r="25" spans="1:20" x14ac:dyDescent="0.25">
      <c r="A25">
        <v>24</v>
      </c>
      <c r="B25">
        <v>4</v>
      </c>
      <c r="C25" t="str">
        <f>VLOOKUP(Distribution!B25,Sites!A:D,4,FALSE)</f>
        <v xml:space="preserve">11 TISSERANT </v>
      </c>
      <c r="D25" t="s">
        <v>486</v>
      </c>
      <c r="E25" t="s">
        <v>728</v>
      </c>
      <c r="G25" s="9">
        <f>SUMIF(SousDetailDistri!B:B,Distribution!A25,SousDetailDistri!G:G)</f>
        <v>41149.5</v>
      </c>
      <c r="H25" t="s">
        <v>483</v>
      </c>
      <c r="I25" t="s">
        <v>483</v>
      </c>
      <c r="J25" t="s">
        <v>483</v>
      </c>
    </row>
    <row r="26" spans="1:20" x14ac:dyDescent="0.25">
      <c r="A26">
        <v>25</v>
      </c>
      <c r="B26">
        <v>4</v>
      </c>
      <c r="C26" t="str">
        <f>VLOOKUP(Distribution!B26,Sites!A:D,4,FALSE)</f>
        <v xml:space="preserve">11 TISSERANT </v>
      </c>
      <c r="D26" t="s">
        <v>486</v>
      </c>
      <c r="E26" t="s">
        <v>76</v>
      </c>
      <c r="G26" s="9">
        <f>SUMIF(SousDetailDistri!B:B,Distribution!A26,SousDetailDistri!G:G)</f>
        <v>61195.67</v>
      </c>
      <c r="O26" t="s">
        <v>483</v>
      </c>
      <c r="P26" t="s">
        <v>483</v>
      </c>
    </row>
    <row r="27" spans="1:20" hidden="1" x14ac:dyDescent="0.25">
      <c r="A27">
        <v>26</v>
      </c>
      <c r="G27" s="9"/>
    </row>
    <row r="28" spans="1:20" hidden="1" x14ac:dyDescent="0.25">
      <c r="A28">
        <v>27</v>
      </c>
      <c r="B28">
        <v>2</v>
      </c>
      <c r="C28" t="str">
        <f>VLOOKUP(Distribution!B28,Sites!A:D,4,FALSE)</f>
        <v xml:space="preserve">Stand de tire 93 </v>
      </c>
      <c r="D28" t="s">
        <v>470</v>
      </c>
      <c r="E28" t="s">
        <v>76</v>
      </c>
      <c r="G28" s="9">
        <f>SUMIF(SousDetailDistri!B:B,Distribution!A28,SousDetailDistri!G:G)</f>
        <v>17790</v>
      </c>
      <c r="O28" t="s">
        <v>483</v>
      </c>
      <c r="P28" t="s">
        <v>483</v>
      </c>
    </row>
    <row r="29" spans="1:20" hidden="1" x14ac:dyDescent="0.25">
      <c r="A29">
        <v>28</v>
      </c>
      <c r="B29">
        <v>2</v>
      </c>
      <c r="C29" t="str">
        <f>VLOOKUP(Distribution!B29,Sites!A:D,4,FALSE)</f>
        <v xml:space="preserve">Stand de tire 93 </v>
      </c>
      <c r="D29" t="s">
        <v>470</v>
      </c>
      <c r="E29" t="s">
        <v>349</v>
      </c>
      <c r="G29" s="9">
        <f>SUMIF(SousDetailDistri!B:B,Distribution!A29,SousDetailDistri!G:G)</f>
        <v>8000</v>
      </c>
      <c r="J29" t="s">
        <v>483</v>
      </c>
    </row>
    <row r="30" spans="1:20" hidden="1" x14ac:dyDescent="0.25">
      <c r="A30">
        <v>29</v>
      </c>
      <c r="B30">
        <v>2</v>
      </c>
      <c r="C30" t="str">
        <f>VLOOKUP(Distribution!B30,Sites!A:D,4,FALSE)</f>
        <v xml:space="preserve">Stand de tire 93 </v>
      </c>
      <c r="D30" t="s">
        <v>469</v>
      </c>
      <c r="E30" t="s">
        <v>437</v>
      </c>
      <c r="G30" s="9">
        <f>SUMIF(SousDetailDistri!B:B,Distribution!A30,SousDetailDistri!G:G)</f>
        <v>15829.8</v>
      </c>
      <c r="K30" t="s">
        <v>483</v>
      </c>
      <c r="L30" t="s">
        <v>483</v>
      </c>
      <c r="M30" t="s">
        <v>483</v>
      </c>
      <c r="N30" t="s">
        <v>483</v>
      </c>
    </row>
    <row r="31" spans="1:20" hidden="1" x14ac:dyDescent="0.25">
      <c r="A31">
        <v>30</v>
      </c>
      <c r="B31">
        <v>2</v>
      </c>
      <c r="C31" t="str">
        <f>VLOOKUP(Distribution!B31,Sites!A:D,4,FALSE)</f>
        <v xml:space="preserve">Stand de tire 93 </v>
      </c>
      <c r="D31" t="s">
        <v>469</v>
      </c>
      <c r="E31" t="s">
        <v>505</v>
      </c>
      <c r="G31" s="9">
        <f>SUMIF(SousDetailDistri!B:B,Distribution!A31,SousDetailDistri!G:G)</f>
        <v>6222.7250000000004</v>
      </c>
      <c r="J31" t="s">
        <v>483</v>
      </c>
    </row>
    <row r="32" spans="1:20" hidden="1" x14ac:dyDescent="0.25">
      <c r="A32">
        <v>31</v>
      </c>
      <c r="B32" s="76"/>
      <c r="C32" t="e">
        <f>VLOOKUP(Distribution!B32,Sites!A:D,4,FALSE)</f>
        <v>#N/A</v>
      </c>
      <c r="D32" s="76"/>
      <c r="E32" s="76"/>
      <c r="F32" s="76"/>
      <c r="G32" s="77"/>
      <c r="H32" s="76"/>
    </row>
    <row r="33" spans="1:16" hidden="1" x14ac:dyDescent="0.25">
      <c r="A33">
        <v>32</v>
      </c>
      <c r="B33">
        <v>2</v>
      </c>
      <c r="C33" t="str">
        <f>VLOOKUP(Distribution!B33,Sites!A:D,4,FALSE)</f>
        <v xml:space="preserve">Stand de tire 93 </v>
      </c>
      <c r="D33" t="s">
        <v>469</v>
      </c>
      <c r="E33" t="s">
        <v>76</v>
      </c>
      <c r="G33" s="9">
        <f>SUMIF(SousDetailDistri!B:B,Distribution!A33,SousDetailDistri!G:G)</f>
        <v>13715.05</v>
      </c>
      <c r="O33" t="s">
        <v>483</v>
      </c>
      <c r="P33" t="s">
        <v>483</v>
      </c>
    </row>
    <row r="34" spans="1:16" hidden="1" x14ac:dyDescent="0.25">
      <c r="A34">
        <v>33</v>
      </c>
      <c r="B34">
        <v>2</v>
      </c>
      <c r="C34" t="str">
        <f>VLOOKUP(Distribution!B34,Sites!A:D,4,FALSE)</f>
        <v xml:space="preserve">Stand de tire 93 </v>
      </c>
      <c r="D34" t="s">
        <v>469</v>
      </c>
      <c r="E34" t="s">
        <v>311</v>
      </c>
      <c r="F34" t="s">
        <v>502</v>
      </c>
      <c r="G34" s="9">
        <f>SUMIF(SousDetailDistri!B:B,Distribution!A34,SousDetailDistri!G:G)</f>
        <v>66395.064999999988</v>
      </c>
      <c r="H34" t="s">
        <v>483</v>
      </c>
      <c r="I34" t="s">
        <v>483</v>
      </c>
      <c r="J34" t="s">
        <v>483</v>
      </c>
      <c r="K34" t="s">
        <v>483</v>
      </c>
      <c r="L34" t="s">
        <v>483</v>
      </c>
      <c r="M34" t="s">
        <v>483</v>
      </c>
      <c r="N34" t="s">
        <v>483</v>
      </c>
      <c r="O34" t="s">
        <v>483</v>
      </c>
      <c r="P34" t="s">
        <v>483</v>
      </c>
    </row>
    <row r="35" spans="1:16" hidden="1" x14ac:dyDescent="0.25">
      <c r="A35">
        <v>34</v>
      </c>
      <c r="B35">
        <v>1</v>
      </c>
      <c r="C35" t="str">
        <f>VLOOKUP(Distribution!B35,Sites!A:D,4,FALSE)</f>
        <v>MSF Paris</v>
      </c>
      <c r="D35" t="s">
        <v>515</v>
      </c>
      <c r="E35" t="s">
        <v>578</v>
      </c>
      <c r="G35" s="9">
        <f>SUMIF(SousDetailDistri!B:B,Distribution!A35,SousDetailDistri!G:G)</f>
        <v>72219.310000000027</v>
      </c>
      <c r="H35" t="s">
        <v>483</v>
      </c>
    </row>
    <row r="36" spans="1:16" hidden="1" x14ac:dyDescent="0.25">
      <c r="A36">
        <v>35</v>
      </c>
      <c r="B36">
        <v>1</v>
      </c>
      <c r="C36" t="str">
        <f>VLOOKUP(Distribution!B36,Sites!A:D,4,FALSE)</f>
        <v>MSF Paris</v>
      </c>
      <c r="D36" t="s">
        <v>515</v>
      </c>
      <c r="E36" t="s">
        <v>591</v>
      </c>
      <c r="G36" s="9">
        <f>SUMIF(SousDetailDistri!B:B,Distribution!A36,SousDetailDistri!G:G)</f>
        <v>250245.62000000002</v>
      </c>
      <c r="I36" t="s">
        <v>483</v>
      </c>
      <c r="J36" t="s">
        <v>483</v>
      </c>
    </row>
    <row r="37" spans="1:16" hidden="1" x14ac:dyDescent="0.25">
      <c r="A37">
        <v>36</v>
      </c>
      <c r="B37">
        <v>1</v>
      </c>
      <c r="C37" t="str">
        <f>VLOOKUP(Distribution!B37,Sites!A:D,4,FALSE)</f>
        <v>MSF Paris</v>
      </c>
      <c r="D37" t="s">
        <v>515</v>
      </c>
      <c r="E37" t="s">
        <v>599</v>
      </c>
      <c r="G37" s="9">
        <f>SUMIF(SousDetailDistri!B:B,Distribution!A37,SousDetailDistri!G:G)</f>
        <v>86555.32</v>
      </c>
      <c r="K37" t="s">
        <v>483</v>
      </c>
      <c r="L37" t="s">
        <v>483</v>
      </c>
      <c r="M37" t="s">
        <v>483</v>
      </c>
      <c r="N37" t="s">
        <v>483</v>
      </c>
    </row>
    <row r="38" spans="1:16" hidden="1" x14ac:dyDescent="0.25">
      <c r="A38">
        <v>37</v>
      </c>
      <c r="C38" t="e">
        <f>VLOOKUP(Distribution!B38,Sites!A:D,4,FALSE)</f>
        <v>#N/A</v>
      </c>
      <c r="G38" s="9"/>
    </row>
    <row r="39" spans="1:16" hidden="1" x14ac:dyDescent="0.25">
      <c r="A39">
        <v>38</v>
      </c>
      <c r="B39">
        <v>1</v>
      </c>
      <c r="C39" t="str">
        <f>VLOOKUP(Distribution!B39,Sites!A:D,4,FALSE)</f>
        <v>MSF Paris</v>
      </c>
      <c r="D39" t="s">
        <v>515</v>
      </c>
      <c r="E39" t="s">
        <v>76</v>
      </c>
      <c r="G39" s="9">
        <f>SUMIF(SousDetailDistri!B:B,Distribution!A39,SousDetailDistri!G:G)</f>
        <v>135052.76999999999</v>
      </c>
      <c r="O39" t="s">
        <v>483</v>
      </c>
      <c r="P39" t="s">
        <v>483</v>
      </c>
    </row>
    <row r="40" spans="1:16" hidden="1" x14ac:dyDescent="0.25">
      <c r="A40">
        <v>39</v>
      </c>
      <c r="C40" t="e">
        <f>VLOOKUP(Distribution!B40,Sites!A:D,4,FALSE)</f>
        <v>#N/A</v>
      </c>
      <c r="G40" s="9"/>
    </row>
    <row r="41" spans="1:16" hidden="1" x14ac:dyDescent="0.25">
      <c r="A41">
        <v>40</v>
      </c>
      <c r="C41" t="e">
        <f>VLOOKUP(Distribution!B41,Sites!A:D,4,FALSE)</f>
        <v>#N/A</v>
      </c>
      <c r="G41" s="9"/>
    </row>
    <row r="42" spans="1:16" hidden="1" x14ac:dyDescent="0.25">
      <c r="A42">
        <v>41</v>
      </c>
      <c r="B42">
        <v>1</v>
      </c>
      <c r="C42" t="str">
        <f>VLOOKUP(Distribution!B42,Sites!A:D,4,FALSE)</f>
        <v>MSF Paris</v>
      </c>
      <c r="D42" t="s">
        <v>678</v>
      </c>
      <c r="E42" t="s">
        <v>679</v>
      </c>
      <c r="G42" s="9">
        <f>SUMIF(SousDetailDistri!B:B,Distribution!A42,SousDetailDistri!G:G)</f>
        <v>50226.710000000006</v>
      </c>
      <c r="H42" t="s">
        <v>483</v>
      </c>
    </row>
    <row r="43" spans="1:16" hidden="1" x14ac:dyDescent="0.25">
      <c r="A43">
        <v>42</v>
      </c>
      <c r="B43">
        <v>1</v>
      </c>
      <c r="C43" t="str">
        <f>VLOOKUP(Distribution!B43,Sites!A:D,4,FALSE)</f>
        <v>MSF Paris</v>
      </c>
      <c r="D43" t="s">
        <v>678</v>
      </c>
      <c r="E43" t="s">
        <v>710</v>
      </c>
      <c r="G43" s="9">
        <f>SUMIF(SousDetailDistri!B:B,Distribution!A43,SousDetailDistri!G:G)</f>
        <v>159547.05999999997</v>
      </c>
      <c r="I43" t="s">
        <v>483</v>
      </c>
      <c r="J43" t="s">
        <v>483</v>
      </c>
    </row>
    <row r="44" spans="1:16" hidden="1" x14ac:dyDescent="0.25">
      <c r="A44">
        <v>43</v>
      </c>
      <c r="B44">
        <v>1</v>
      </c>
      <c r="C44" t="str">
        <f>VLOOKUP(Distribution!B44,Sites!A:D,4,FALSE)</f>
        <v>MSF Paris</v>
      </c>
      <c r="D44" t="s">
        <v>678</v>
      </c>
      <c r="E44" t="s">
        <v>713</v>
      </c>
      <c r="G44" s="9">
        <f>SUMIF(SousDetailDistri!B:B,Distribution!A44,SousDetailDistri!G:G)</f>
        <v>116363.61</v>
      </c>
      <c r="K44" t="s">
        <v>483</v>
      </c>
      <c r="L44" t="s">
        <v>483</v>
      </c>
      <c r="M44" t="s">
        <v>483</v>
      </c>
      <c r="N44" t="s">
        <v>483</v>
      </c>
    </row>
    <row r="45" spans="1:16" hidden="1" x14ac:dyDescent="0.25">
      <c r="A45">
        <v>44</v>
      </c>
      <c r="C45" t="e">
        <f>VLOOKUP(Distribution!B45,Sites!A:D,4,FALSE)</f>
        <v>#N/A</v>
      </c>
      <c r="G45" s="9"/>
    </row>
    <row r="46" spans="1:16" hidden="1" x14ac:dyDescent="0.25">
      <c r="A46">
        <v>45</v>
      </c>
      <c r="C46" t="e">
        <f>VLOOKUP(Distribution!B46,Sites!A:D,4,FALSE)</f>
        <v>#N/A</v>
      </c>
      <c r="G46" s="9"/>
    </row>
    <row r="47" spans="1:16" hidden="1" x14ac:dyDescent="0.25">
      <c r="A47">
        <v>46</v>
      </c>
      <c r="B47">
        <v>1</v>
      </c>
      <c r="C47" t="str">
        <f>VLOOKUP(Distribution!B47,Sites!A:D,4,FALSE)</f>
        <v>MSF Paris</v>
      </c>
      <c r="D47" t="s">
        <v>678</v>
      </c>
      <c r="E47" t="s">
        <v>725</v>
      </c>
      <c r="G47" s="9">
        <f>SUMIF(SousDetailDistri!B:B,Distribution!A47,SousDetailDistri!G:G)</f>
        <v>191832.32000000001</v>
      </c>
      <c r="O47" t="s">
        <v>483</v>
      </c>
      <c r="P47" t="s">
        <v>483</v>
      </c>
    </row>
    <row r="48" spans="1:16" hidden="1" x14ac:dyDescent="0.25">
      <c r="A48">
        <v>47</v>
      </c>
      <c r="G48" s="9"/>
    </row>
    <row r="49" spans="1:16" hidden="1" x14ac:dyDescent="0.25">
      <c r="A49">
        <v>48</v>
      </c>
      <c r="G49" s="9"/>
    </row>
    <row r="50" spans="1:16" hidden="1" x14ac:dyDescent="0.25">
      <c r="A50">
        <v>49</v>
      </c>
      <c r="B50">
        <v>5</v>
      </c>
      <c r="C50" t="str">
        <f>VLOOKUP(Distribution!B50,Sites!A:D,4,FALSE)</f>
        <v>78 Republique</v>
      </c>
      <c r="D50" t="s">
        <v>759</v>
      </c>
      <c r="G50" s="9">
        <f>SUMIF(SousDetailDistri!B:B,Distribution!A50,SousDetailDistri!G:G)</f>
        <v>72606.91</v>
      </c>
      <c r="K50" t="s">
        <v>483</v>
      </c>
      <c r="L50" t="s">
        <v>483</v>
      </c>
      <c r="M50" t="s">
        <v>483</v>
      </c>
      <c r="N50" t="s">
        <v>483</v>
      </c>
    </row>
    <row r="51" spans="1:16" hidden="1" x14ac:dyDescent="0.25">
      <c r="A51">
        <v>50</v>
      </c>
      <c r="B51">
        <v>5</v>
      </c>
      <c r="C51" t="str">
        <f>VLOOKUP(Distribution!B51,Sites!A:D,4,FALSE)</f>
        <v>78 Republique</v>
      </c>
      <c r="D51" t="s">
        <v>759</v>
      </c>
      <c r="G51" s="9">
        <f>SUMIF(SousDetailDistri!B:B,Distribution!A51,SousDetailDistri!G:G)</f>
        <v>54372.710000000006</v>
      </c>
      <c r="O51" t="s">
        <v>483</v>
      </c>
      <c r="P51" t="s">
        <v>483</v>
      </c>
    </row>
    <row r="52" spans="1:16" hidden="1" x14ac:dyDescent="0.25">
      <c r="A52">
        <v>51</v>
      </c>
      <c r="B52">
        <v>5</v>
      </c>
      <c r="C52" t="str">
        <f>VLOOKUP(Distribution!B52,Sites!A:D,4,FALSE)</f>
        <v>78 Republique</v>
      </c>
      <c r="D52" t="s">
        <v>759</v>
      </c>
      <c r="G52" s="9">
        <f>SUMIF(SousDetailDistri!B:B,Distribution!A52,SousDetailDistri!G:G)</f>
        <v>31865.61</v>
      </c>
      <c r="H52" t="s">
        <v>483</v>
      </c>
    </row>
    <row r="53" spans="1:16" hidden="1" x14ac:dyDescent="0.25">
      <c r="A53">
        <v>52</v>
      </c>
      <c r="B53">
        <v>5</v>
      </c>
      <c r="C53" t="str">
        <f>VLOOKUP(Distribution!B53,Sites!A:D,4,FALSE)</f>
        <v>78 Republique</v>
      </c>
      <c r="D53" t="s">
        <v>759</v>
      </c>
      <c r="G53" s="9">
        <f>SUMIF(SousDetailDistri!B:B,Distribution!A53,SousDetailDistri!G:G)</f>
        <v>12991.3</v>
      </c>
      <c r="I53" t="s">
        <v>483</v>
      </c>
      <c r="J53" t="s">
        <v>483</v>
      </c>
    </row>
    <row r="54" spans="1:16" hidden="1" x14ac:dyDescent="0.25">
      <c r="C54" t="e">
        <f>VLOOKUP(Distribution!B54,Sites!A:D,4,FALSE)</f>
        <v>#N/A</v>
      </c>
      <c r="G54" s="9">
        <f>SUMIF(SousDetailDistri!B:B,Distribution!A54,SousDetailDistri!G:G)</f>
        <v>0</v>
      </c>
    </row>
    <row r="62" spans="1:16" x14ac:dyDescent="0.25">
      <c r="G62">
        <f>80000/12</f>
        <v>6666.666666666667</v>
      </c>
    </row>
  </sheetData>
  <autoFilter ref="A1:T54" xr:uid="{2342AD63-CCBE-4E4A-B80B-C7703BD9AFEA}">
    <filterColumn colId="2">
      <filters>
        <filter val="11 TISSERANT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0555-55EE-478F-B02A-B93A66D68FA4}">
  <sheetPr codeName="Feuil4">
    <tabColor theme="5"/>
  </sheetPr>
  <dimension ref="A1:M513"/>
  <sheetViews>
    <sheetView workbookViewId="0">
      <pane xSplit="3" ySplit="1" topLeftCell="D488" activePane="bottomRight" state="frozen"/>
      <selection pane="topRight" activeCell="D1" sqref="D1"/>
      <selection pane="bottomLeft" activeCell="A2" sqref="A2"/>
      <selection pane="bottomRight" activeCell="A491" sqref="A491:A513"/>
    </sheetView>
  </sheetViews>
  <sheetFormatPr baseColWidth="10" defaultRowHeight="13.2" x14ac:dyDescent="0.25"/>
  <cols>
    <col min="3" max="3" width="62.21875" customWidth="1"/>
    <col min="7" max="7" width="25.21875" style="9" customWidth="1"/>
  </cols>
  <sheetData>
    <row r="1" spans="1:13" x14ac:dyDescent="0.25">
      <c r="A1" s="5" t="s">
        <v>0</v>
      </c>
      <c r="B1" s="5" t="s">
        <v>4</v>
      </c>
      <c r="C1" s="5" t="s">
        <v>8</v>
      </c>
      <c r="D1" s="5" t="s">
        <v>754</v>
      </c>
      <c r="E1" s="5" t="s">
        <v>755</v>
      </c>
      <c r="F1" s="5" t="s">
        <v>756</v>
      </c>
      <c r="G1" s="9" t="s">
        <v>3</v>
      </c>
    </row>
    <row r="2" spans="1:13" x14ac:dyDescent="0.25">
      <c r="A2">
        <v>1</v>
      </c>
      <c r="B2">
        <v>1</v>
      </c>
      <c r="C2" s="7" t="s">
        <v>36</v>
      </c>
      <c r="D2">
        <v>0</v>
      </c>
      <c r="E2">
        <v>0</v>
      </c>
      <c r="F2">
        <v>0</v>
      </c>
      <c r="G2" s="118">
        <v>3453.98</v>
      </c>
      <c r="I2" t="str">
        <f>IF(C2="xxx",0,C2)</f>
        <v>. Grille de dérivation aux TD et raccordement sur les grilles</v>
      </c>
      <c r="J2">
        <f t="shared" ref="J2:L2" si="0">IF(D2="xxx",0,D2)</f>
        <v>0</v>
      </c>
      <c r="K2">
        <f t="shared" si="0"/>
        <v>0</v>
      </c>
      <c r="L2">
        <f t="shared" si="0"/>
        <v>0</v>
      </c>
      <c r="M2">
        <f>IF(G2="",0,G2)</f>
        <v>3453.98</v>
      </c>
    </row>
    <row r="3" spans="1:13" x14ac:dyDescent="0.25">
      <c r="A3">
        <v>2</v>
      </c>
      <c r="B3">
        <v>1</v>
      </c>
      <c r="C3" s="7" t="s">
        <v>37</v>
      </c>
      <c r="D3">
        <v>0</v>
      </c>
      <c r="E3">
        <v>0</v>
      </c>
      <c r="F3">
        <v>0</v>
      </c>
      <c r="G3" s="118">
        <v>199.2</v>
      </c>
      <c r="I3" t="str">
        <f t="shared" ref="I3:I66" si="1">IF(C3="xxx",0,C3)</f>
        <v xml:space="preserve">. Alimentation Pompe Relevage </v>
      </c>
      <c r="J3">
        <f t="shared" ref="J3:J66" si="2">IF(D3="xxx",0,D3)</f>
        <v>0</v>
      </c>
      <c r="K3">
        <f t="shared" ref="K3:K66" si="3">IF(E3="xxx",0,E3)</f>
        <v>0</v>
      </c>
      <c r="L3">
        <f t="shared" ref="L3:L66" si="4">IF(F3="xxx",0,F3)</f>
        <v>0</v>
      </c>
      <c r="M3">
        <f t="shared" ref="M3:M66" si="5">IF(G3="",0,G3)</f>
        <v>199.2</v>
      </c>
    </row>
    <row r="4" spans="1:13" x14ac:dyDescent="0.25">
      <c r="A4">
        <v>3</v>
      </c>
      <c r="B4">
        <v>1</v>
      </c>
      <c r="C4" s="7" t="s">
        <v>38</v>
      </c>
      <c r="D4">
        <v>0</v>
      </c>
      <c r="E4">
        <v>0</v>
      </c>
      <c r="F4">
        <v>0</v>
      </c>
      <c r="G4" s="118">
        <v>3519.4500000000003</v>
      </c>
      <c r="I4" t="str">
        <f t="shared" si="1"/>
        <v>. Alimentation PAC Géothermie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3519.4500000000003</v>
      </c>
    </row>
    <row r="5" spans="1:13" x14ac:dyDescent="0.25">
      <c r="A5">
        <v>4</v>
      </c>
      <c r="B5">
        <v>1</v>
      </c>
      <c r="C5" s="7" t="s">
        <v>39</v>
      </c>
      <c r="D5">
        <v>0</v>
      </c>
      <c r="E5">
        <v>0</v>
      </c>
      <c r="F5">
        <v>0</v>
      </c>
      <c r="G5" s="118">
        <v>498.96000000000004</v>
      </c>
      <c r="I5" t="str">
        <f t="shared" si="1"/>
        <v>. Alimentation Auxiliaire PAC Géothermie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498.96000000000004</v>
      </c>
    </row>
    <row r="6" spans="1:13" x14ac:dyDescent="0.25">
      <c r="A6">
        <v>5</v>
      </c>
      <c r="B6">
        <v>1</v>
      </c>
      <c r="C6" s="7" t="s">
        <v>40</v>
      </c>
      <c r="D6">
        <v>0</v>
      </c>
      <c r="E6">
        <v>0</v>
      </c>
      <c r="F6">
        <v>0</v>
      </c>
      <c r="G6" s="118">
        <v>3920.0000000000005</v>
      </c>
      <c r="I6" t="str">
        <f t="shared" si="1"/>
        <v>. Alimentation CTA Bureaux (x3)</v>
      </c>
      <c r="J6">
        <f t="shared" si="2"/>
        <v>0</v>
      </c>
      <c r="K6">
        <f t="shared" si="3"/>
        <v>0</v>
      </c>
      <c r="L6">
        <f t="shared" si="4"/>
        <v>0</v>
      </c>
      <c r="M6">
        <f t="shared" si="5"/>
        <v>3920.0000000000005</v>
      </c>
    </row>
    <row r="7" spans="1:13" x14ac:dyDescent="0.25">
      <c r="A7">
        <v>6</v>
      </c>
      <c r="B7">
        <v>1</v>
      </c>
      <c r="C7" s="7" t="s">
        <v>41</v>
      </c>
      <c r="D7">
        <v>0</v>
      </c>
      <c r="E7">
        <v>0</v>
      </c>
      <c r="F7">
        <v>0</v>
      </c>
      <c r="G7" s="118">
        <v>1971.2</v>
      </c>
      <c r="I7" t="str">
        <f t="shared" si="1"/>
        <v>. Alimentation VMC (x3)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1971.2</v>
      </c>
    </row>
    <row r="8" spans="1:13" x14ac:dyDescent="0.25">
      <c r="A8">
        <v>7</v>
      </c>
      <c r="B8">
        <v>1</v>
      </c>
      <c r="C8" s="7" t="s">
        <v>42</v>
      </c>
      <c r="D8">
        <v>0</v>
      </c>
      <c r="E8">
        <v>0</v>
      </c>
      <c r="F8">
        <v>0</v>
      </c>
      <c r="G8" s="118">
        <v>232.39999999999998</v>
      </c>
      <c r="I8" t="str">
        <f t="shared" si="1"/>
        <v>. Alimentation TD parkings (x2)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232.39999999999998</v>
      </c>
    </row>
    <row r="9" spans="1:13" x14ac:dyDescent="0.25">
      <c r="A9">
        <v>8</v>
      </c>
      <c r="B9">
        <v>1</v>
      </c>
      <c r="C9" s="7" t="s">
        <v>43</v>
      </c>
      <c r="D9">
        <v>0</v>
      </c>
      <c r="E9">
        <v>0</v>
      </c>
      <c r="F9">
        <v>0</v>
      </c>
      <c r="G9" s="118">
        <v>888.96</v>
      </c>
      <c r="I9" t="str">
        <f t="shared" si="1"/>
        <v>. Alimentation Ascenseur noyau A (x2)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888.96</v>
      </c>
    </row>
    <row r="10" spans="1:13" x14ac:dyDescent="0.25">
      <c r="A10">
        <v>9</v>
      </c>
      <c r="B10">
        <v>1</v>
      </c>
      <c r="C10" s="7" t="s">
        <v>44</v>
      </c>
      <c r="D10">
        <v>0</v>
      </c>
      <c r="E10">
        <v>0</v>
      </c>
      <c r="F10">
        <v>0</v>
      </c>
      <c r="G10" s="118">
        <v>1389</v>
      </c>
      <c r="I10" t="str">
        <f t="shared" si="1"/>
        <v>. Alimentation Ascenseur noyau B (x2)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1389</v>
      </c>
    </row>
    <row r="11" spans="1:13" x14ac:dyDescent="0.25">
      <c r="A11">
        <v>10</v>
      </c>
      <c r="B11">
        <v>1</v>
      </c>
      <c r="C11" s="7" t="s">
        <v>45</v>
      </c>
      <c r="D11">
        <v>0</v>
      </c>
      <c r="E11">
        <v>0</v>
      </c>
      <c r="F11">
        <v>0</v>
      </c>
      <c r="G11" s="118">
        <v>1907.56</v>
      </c>
      <c r="I11" t="str">
        <f t="shared" si="1"/>
        <v>. Alimentation Ascenseur noyau C (x2)</v>
      </c>
      <c r="J11">
        <f t="shared" si="2"/>
        <v>0</v>
      </c>
      <c r="K11">
        <f t="shared" si="3"/>
        <v>0</v>
      </c>
      <c r="L11">
        <f t="shared" si="4"/>
        <v>0</v>
      </c>
      <c r="M11">
        <f t="shared" si="5"/>
        <v>1907.56</v>
      </c>
    </row>
    <row r="12" spans="1:13" x14ac:dyDescent="0.25">
      <c r="A12">
        <v>11</v>
      </c>
      <c r="B12">
        <v>1</v>
      </c>
      <c r="C12" s="7" t="s">
        <v>46</v>
      </c>
      <c r="D12">
        <v>0</v>
      </c>
      <c r="E12">
        <v>0</v>
      </c>
      <c r="F12">
        <v>0</v>
      </c>
      <c r="G12" s="118">
        <v>472.5</v>
      </c>
      <c r="I12" t="str">
        <f t="shared" si="1"/>
        <v>. Alimentation TD Terrasse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472.5</v>
      </c>
    </row>
    <row r="13" spans="1:13" x14ac:dyDescent="0.25">
      <c r="A13">
        <v>12</v>
      </c>
      <c r="B13">
        <v>1</v>
      </c>
      <c r="C13" s="7" t="s">
        <v>47</v>
      </c>
      <c r="D13">
        <v>0</v>
      </c>
      <c r="E13">
        <v>0</v>
      </c>
      <c r="F13">
        <v>0</v>
      </c>
      <c r="G13" s="118">
        <v>3993.15</v>
      </c>
      <c r="I13" t="str">
        <f t="shared" si="1"/>
        <v>. Alimentation TD Cuisine/service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3993.15</v>
      </c>
    </row>
    <row r="14" spans="1:13" x14ac:dyDescent="0.25">
      <c r="A14">
        <v>13</v>
      </c>
      <c r="B14">
        <v>1</v>
      </c>
      <c r="C14" s="7" t="s">
        <v>48</v>
      </c>
      <c r="D14">
        <v>0</v>
      </c>
      <c r="E14">
        <v>0</v>
      </c>
      <c r="F14">
        <v>0</v>
      </c>
      <c r="G14" s="118">
        <v>1134.75</v>
      </c>
      <c r="I14" t="str">
        <f t="shared" si="1"/>
        <v>. Alimentation TD Restaurant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1134.75</v>
      </c>
    </row>
    <row r="15" spans="1:13" x14ac:dyDescent="0.25">
      <c r="A15">
        <v>14</v>
      </c>
      <c r="B15">
        <v>1</v>
      </c>
      <c r="C15" s="7" t="s">
        <v>49</v>
      </c>
      <c r="D15">
        <v>0</v>
      </c>
      <c r="E15">
        <v>0</v>
      </c>
      <c r="F15">
        <v>0</v>
      </c>
      <c r="G15" s="118">
        <v>295.45</v>
      </c>
      <c r="I15" t="str">
        <f t="shared" si="1"/>
        <v>. Alimentation Compensation cuisine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295.45</v>
      </c>
    </row>
    <row r="16" spans="1:13" x14ac:dyDescent="0.25">
      <c r="A16">
        <v>15</v>
      </c>
      <c r="B16">
        <v>1</v>
      </c>
      <c r="C16" s="7" t="s">
        <v>50</v>
      </c>
      <c r="D16">
        <v>0</v>
      </c>
      <c r="E16">
        <v>0</v>
      </c>
      <c r="F16">
        <v>0</v>
      </c>
      <c r="G16" s="118">
        <v>0</v>
      </c>
      <c r="I16" t="str">
        <f t="shared" si="1"/>
        <v>. Alimentation Onduleur x2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</row>
    <row r="17" spans="1:13" x14ac:dyDescent="0.25">
      <c r="A17">
        <v>16</v>
      </c>
      <c r="B17">
        <v>1</v>
      </c>
      <c r="C17" s="7" t="s">
        <v>51</v>
      </c>
      <c r="D17">
        <v>0</v>
      </c>
      <c r="E17">
        <v>0</v>
      </c>
      <c r="F17">
        <v>0</v>
      </c>
      <c r="G17" s="118">
        <v>972.3</v>
      </c>
      <c r="I17" t="str">
        <f t="shared" si="1"/>
        <v>. Alimentation CTA Restau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972.3</v>
      </c>
    </row>
    <row r="18" spans="1:13" x14ac:dyDescent="0.25">
      <c r="A18">
        <v>17</v>
      </c>
      <c r="B18">
        <v>1</v>
      </c>
      <c r="C18" s="10" t="s">
        <v>52</v>
      </c>
      <c r="D18">
        <v>0</v>
      </c>
      <c r="E18">
        <v>0</v>
      </c>
      <c r="F18">
        <v>0</v>
      </c>
      <c r="G18" s="119">
        <v>6871.2</v>
      </c>
      <c r="I18" t="str">
        <f t="shared" si="1"/>
        <v xml:space="preserve">. Alimentation PAC complémentaire 1 - R+9 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6871.2</v>
      </c>
    </row>
    <row r="19" spans="1:13" x14ac:dyDescent="0.25">
      <c r="A19">
        <v>18</v>
      </c>
      <c r="B19">
        <v>1</v>
      </c>
      <c r="C19" s="7" t="s">
        <v>53</v>
      </c>
      <c r="D19">
        <v>0</v>
      </c>
      <c r="E19">
        <v>0</v>
      </c>
      <c r="F19">
        <v>0</v>
      </c>
      <c r="G19" s="118">
        <v>646.80000000000007</v>
      </c>
      <c r="I19" t="str">
        <f t="shared" si="1"/>
        <v>. Alimentation Auxiliaire PAC 1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646.80000000000007</v>
      </c>
    </row>
    <row r="20" spans="1:13" x14ac:dyDescent="0.25">
      <c r="A20">
        <v>19</v>
      </c>
      <c r="B20">
        <v>1</v>
      </c>
      <c r="C20" s="7" t="s">
        <v>54</v>
      </c>
      <c r="D20">
        <v>0</v>
      </c>
      <c r="E20">
        <v>0</v>
      </c>
      <c r="F20">
        <v>0</v>
      </c>
      <c r="G20" s="118">
        <v>338.8</v>
      </c>
      <c r="I20" t="str">
        <f t="shared" si="1"/>
        <v>. Rideau d'air chaud - hall B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338.8</v>
      </c>
    </row>
    <row r="21" spans="1:13" x14ac:dyDescent="0.25">
      <c r="A21">
        <v>20</v>
      </c>
      <c r="B21">
        <v>1</v>
      </c>
      <c r="C21" s="10" t="s">
        <v>55</v>
      </c>
      <c r="D21">
        <v>0</v>
      </c>
      <c r="E21">
        <v>0</v>
      </c>
      <c r="F21">
        <v>0</v>
      </c>
      <c r="G21" s="119">
        <v>1308.3</v>
      </c>
      <c r="I21" t="str">
        <f t="shared" si="1"/>
        <v>. Alimentation GF Complémentaire R9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1308.3</v>
      </c>
    </row>
    <row r="22" spans="1:13" x14ac:dyDescent="0.25">
      <c r="A22">
        <v>21</v>
      </c>
      <c r="B22">
        <v>1</v>
      </c>
      <c r="C22" s="10" t="s">
        <v>56</v>
      </c>
      <c r="D22">
        <v>0</v>
      </c>
      <c r="E22">
        <v>0</v>
      </c>
      <c r="F22">
        <v>0</v>
      </c>
      <c r="G22" s="119">
        <v>325.35999999999996</v>
      </c>
      <c r="I22" t="str">
        <f t="shared" si="1"/>
        <v>. Alimentation Auxiliaire GF Compl R9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325.35999999999996</v>
      </c>
    </row>
    <row r="23" spans="1:13" x14ac:dyDescent="0.25">
      <c r="A23">
        <v>22</v>
      </c>
      <c r="B23">
        <v>1</v>
      </c>
      <c r="C23" s="7" t="s">
        <v>57</v>
      </c>
      <c r="D23">
        <v>0</v>
      </c>
      <c r="E23">
        <v>0</v>
      </c>
      <c r="F23">
        <v>0</v>
      </c>
      <c r="G23" s="118">
        <v>780.90000000000009</v>
      </c>
      <c r="I23" t="str">
        <f t="shared" si="1"/>
        <v>. Alimentation Extracteurs cuisine</v>
      </c>
      <c r="J23">
        <f t="shared" si="2"/>
        <v>0</v>
      </c>
      <c r="K23">
        <f t="shared" si="3"/>
        <v>0</v>
      </c>
      <c r="L23">
        <f t="shared" si="4"/>
        <v>0</v>
      </c>
      <c r="M23">
        <f t="shared" si="5"/>
        <v>780.90000000000009</v>
      </c>
    </row>
    <row r="24" spans="1:13" x14ac:dyDescent="0.25">
      <c r="A24">
        <v>23</v>
      </c>
      <c r="B24">
        <v>1</v>
      </c>
      <c r="C24" s="7" t="s">
        <v>58</v>
      </c>
      <c r="D24">
        <v>0</v>
      </c>
      <c r="E24">
        <v>0</v>
      </c>
      <c r="F24">
        <v>0</v>
      </c>
      <c r="G24" s="118">
        <v>501.42</v>
      </c>
      <c r="I24" t="str">
        <f t="shared" si="1"/>
        <v>. Alimentation TD PCS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5"/>
        <v>501.42</v>
      </c>
    </row>
    <row r="25" spans="1:13" x14ac:dyDescent="0.25">
      <c r="A25">
        <v>24</v>
      </c>
      <c r="B25">
        <v>1</v>
      </c>
      <c r="C25" s="7" t="s">
        <v>59</v>
      </c>
      <c r="D25">
        <v>0</v>
      </c>
      <c r="E25">
        <v>0</v>
      </c>
      <c r="F25">
        <v>0</v>
      </c>
      <c r="G25" s="118">
        <v>1703.84</v>
      </c>
      <c r="I25" t="str">
        <f t="shared" si="1"/>
        <v>. Alimentation Extraction PK (x2)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1703.84</v>
      </c>
    </row>
    <row r="26" spans="1:13" ht="39.6" x14ac:dyDescent="0.25">
      <c r="A26">
        <v>25</v>
      </c>
      <c r="B26">
        <v>2</v>
      </c>
      <c r="C26" s="1" t="s">
        <v>60</v>
      </c>
      <c r="D26">
        <v>0</v>
      </c>
      <c r="E26">
        <v>0</v>
      </c>
      <c r="F26">
        <v>0</v>
      </c>
      <c r="G26" s="118">
        <v>165000</v>
      </c>
      <c r="I26" t="str">
        <f t="shared" si="1"/>
        <v>Câbles C2 : U1000 R2V
Fourniture et pose des câbles y compris repérage et toutes sujétions de mise en œuvre quel que soit le mode de pose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165000</v>
      </c>
    </row>
    <row r="27" spans="1:13" x14ac:dyDescent="0.25">
      <c r="A27">
        <v>26</v>
      </c>
      <c r="C27" s="11">
        <v>0</v>
      </c>
      <c r="D27">
        <v>0</v>
      </c>
      <c r="E27">
        <v>0</v>
      </c>
      <c r="F27">
        <v>0</v>
      </c>
      <c r="G27" s="118"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</row>
    <row r="28" spans="1:13" x14ac:dyDescent="0.25">
      <c r="A28">
        <v>27</v>
      </c>
      <c r="C28" s="11">
        <v>0</v>
      </c>
      <c r="D28">
        <v>0</v>
      </c>
      <c r="E28">
        <v>0</v>
      </c>
      <c r="F28">
        <v>0</v>
      </c>
      <c r="G28" s="118"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</row>
    <row r="29" spans="1:13" ht="39.6" x14ac:dyDescent="0.25">
      <c r="A29">
        <v>28</v>
      </c>
      <c r="B29">
        <v>4</v>
      </c>
      <c r="C29" s="11" t="s">
        <v>62</v>
      </c>
      <c r="D29">
        <v>0</v>
      </c>
      <c r="E29">
        <v>0</v>
      </c>
      <c r="F29">
        <v>0</v>
      </c>
      <c r="G29" s="118">
        <v>69300</v>
      </c>
      <c r="I29" t="str">
        <f t="shared" si="1"/>
        <v>Fourniture, pose et raccordement de chemins de câbles CFO comprenant les fixations, la mise à la terre et toutes sujétions de mise en œuvre (fixation au sol ou au plafond):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69300</v>
      </c>
    </row>
    <row r="30" spans="1:13" x14ac:dyDescent="0.25">
      <c r="A30">
        <v>29</v>
      </c>
      <c r="B30">
        <v>5</v>
      </c>
      <c r="C30" s="7" t="s">
        <v>64</v>
      </c>
      <c r="D30">
        <v>0</v>
      </c>
      <c r="E30">
        <v>0</v>
      </c>
      <c r="F30">
        <v>0</v>
      </c>
      <c r="G30" s="118">
        <v>2595.2400000000002</v>
      </c>
      <c r="I30" t="str">
        <f t="shared" si="1"/>
        <v>. PC 16A encastré ménage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2595.2400000000002</v>
      </c>
    </row>
    <row r="31" spans="1:13" x14ac:dyDescent="0.25">
      <c r="A31">
        <v>30</v>
      </c>
      <c r="B31">
        <v>5</v>
      </c>
      <c r="C31" s="7" t="s">
        <v>65</v>
      </c>
      <c r="D31">
        <v>0</v>
      </c>
      <c r="E31">
        <v>0</v>
      </c>
      <c r="F31">
        <v>0</v>
      </c>
      <c r="G31" s="118">
        <v>4047.08</v>
      </c>
      <c r="I31" t="str">
        <f t="shared" si="1"/>
        <v>. PC 16A en saillie IP55 en LT et sous-sols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4047.08</v>
      </c>
    </row>
    <row r="32" spans="1:13" ht="26.4" x14ac:dyDescent="0.25">
      <c r="A32">
        <v>31</v>
      </c>
      <c r="B32">
        <v>5</v>
      </c>
      <c r="C32" s="7" t="s">
        <v>66</v>
      </c>
      <c r="D32">
        <v>0</v>
      </c>
      <c r="E32">
        <v>0</v>
      </c>
      <c r="F32">
        <v>0</v>
      </c>
      <c r="G32" s="118">
        <v>1097.0999999999999</v>
      </c>
      <c r="I32" t="str">
        <f t="shared" si="1"/>
        <v>. PC 16A encastré IP 55 et gamme antibacterien (zone cuisine) P1, P2, P3, P4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1097.0999999999999</v>
      </c>
    </row>
    <row r="33" spans="1:13" x14ac:dyDescent="0.25">
      <c r="A33">
        <v>32</v>
      </c>
      <c r="B33">
        <v>5</v>
      </c>
      <c r="C33" s="7" t="s">
        <v>67</v>
      </c>
      <c r="D33">
        <v>0</v>
      </c>
      <c r="E33">
        <v>0</v>
      </c>
      <c r="F33">
        <v>0</v>
      </c>
      <c r="G33" s="118">
        <v>993.92</v>
      </c>
      <c r="I33" t="str">
        <f t="shared" si="1"/>
        <v>. PCN 16A encastré sol</v>
      </c>
      <c r="J33">
        <f t="shared" si="2"/>
        <v>0</v>
      </c>
      <c r="K33">
        <f t="shared" si="3"/>
        <v>0</v>
      </c>
      <c r="L33">
        <f t="shared" si="4"/>
        <v>0</v>
      </c>
      <c r="M33">
        <f t="shared" si="5"/>
        <v>993.92</v>
      </c>
    </row>
    <row r="34" spans="1:13" x14ac:dyDescent="0.25">
      <c r="A34">
        <v>33</v>
      </c>
      <c r="B34">
        <v>5</v>
      </c>
      <c r="C34" s="7" t="s">
        <v>68</v>
      </c>
      <c r="D34">
        <v>0</v>
      </c>
      <c r="E34">
        <v>0</v>
      </c>
      <c r="F34">
        <v>0</v>
      </c>
      <c r="G34" s="118">
        <v>869.68</v>
      </c>
      <c r="I34" t="str">
        <f t="shared" si="1"/>
        <v>. PCO 16A encastré sol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869.68</v>
      </c>
    </row>
    <row r="35" spans="1:13" x14ac:dyDescent="0.25">
      <c r="A35">
        <v>34</v>
      </c>
      <c r="B35">
        <v>5</v>
      </c>
      <c r="C35" s="7" t="s">
        <v>69</v>
      </c>
      <c r="D35">
        <v>0</v>
      </c>
      <c r="E35">
        <v>0</v>
      </c>
      <c r="F35">
        <v>0</v>
      </c>
      <c r="G35" s="118">
        <v>913.1400000000001</v>
      </c>
      <c r="I35" t="str">
        <f t="shared" si="1"/>
        <v>. PC 16A borne wifi (CCTP p30)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913.1400000000001</v>
      </c>
    </row>
    <row r="36" spans="1:13" x14ac:dyDescent="0.25">
      <c r="A36">
        <v>35</v>
      </c>
      <c r="B36">
        <v>5</v>
      </c>
      <c r="C36" s="7" t="s">
        <v>70</v>
      </c>
      <c r="D36">
        <v>0</v>
      </c>
      <c r="E36">
        <v>0</v>
      </c>
      <c r="F36">
        <v>0</v>
      </c>
      <c r="G36" s="118">
        <v>3236.55</v>
      </c>
      <c r="I36" t="str">
        <f t="shared" si="1"/>
        <v>. Attentes électriques (sèches main, autres, CVC….) depuis TD d'étages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3236.55</v>
      </c>
    </row>
    <row r="37" spans="1:13" x14ac:dyDescent="0.25">
      <c r="A37">
        <v>36</v>
      </c>
      <c r="B37">
        <v>5</v>
      </c>
      <c r="C37" s="7" t="s">
        <v>71</v>
      </c>
      <c r="D37">
        <v>0</v>
      </c>
      <c r="E37">
        <v>0</v>
      </c>
      <c r="F37">
        <v>0</v>
      </c>
      <c r="G37" s="118">
        <v>3378.96</v>
      </c>
      <c r="I37" t="str">
        <f t="shared" si="1"/>
        <v>. Arrêt d'urgence déporté (y compris protection et bobine MX associées)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3378.96</v>
      </c>
    </row>
    <row r="38" spans="1:13" ht="26.4" x14ac:dyDescent="0.25">
      <c r="A38">
        <v>37</v>
      </c>
      <c r="B38">
        <v>5</v>
      </c>
      <c r="C38" s="7" t="s">
        <v>72</v>
      </c>
      <c r="D38">
        <v>0</v>
      </c>
      <c r="E38">
        <v>0</v>
      </c>
      <c r="F38">
        <v>0</v>
      </c>
      <c r="G38" s="118">
        <v>76628.52</v>
      </c>
      <c r="I38" t="str">
        <f t="shared" si="1"/>
        <v>. Nourrices 2 PCN + 2 PCO y compris cordons souples 7m et connectiques rapides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76628.52</v>
      </c>
    </row>
    <row r="39" spans="1:13" x14ac:dyDescent="0.25">
      <c r="A39">
        <v>38</v>
      </c>
      <c r="B39">
        <v>5</v>
      </c>
      <c r="C39" s="7" t="s">
        <v>73</v>
      </c>
      <c r="D39">
        <v>0</v>
      </c>
      <c r="E39">
        <v>0</v>
      </c>
      <c r="F39">
        <v>0</v>
      </c>
      <c r="G39" s="118">
        <v>901.56</v>
      </c>
      <c r="I39" t="str">
        <f t="shared" si="1"/>
        <v>. Nourrices 2 PCN y compris cordon souple 7m et connectiques rapides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901.56</v>
      </c>
    </row>
    <row r="40" spans="1:13" x14ac:dyDescent="0.25">
      <c r="A40">
        <v>39</v>
      </c>
      <c r="B40">
        <v>5</v>
      </c>
      <c r="C40" s="7" t="s">
        <v>74</v>
      </c>
      <c r="D40">
        <v>0</v>
      </c>
      <c r="E40">
        <v>0</v>
      </c>
      <c r="F40">
        <v>0</v>
      </c>
      <c r="G40" s="118">
        <v>9751.59</v>
      </c>
      <c r="I40" t="str">
        <f t="shared" si="1"/>
        <v>. Boitiers de raccordement "Normal" en faux plancher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9751.59</v>
      </c>
    </row>
    <row r="41" spans="1:13" x14ac:dyDescent="0.25">
      <c r="A41">
        <v>40</v>
      </c>
      <c r="B41">
        <v>5</v>
      </c>
      <c r="C41" s="7" t="s">
        <v>75</v>
      </c>
      <c r="D41">
        <v>0</v>
      </c>
      <c r="E41">
        <v>0</v>
      </c>
      <c r="F41">
        <v>0</v>
      </c>
      <c r="G41" s="118">
        <v>9591.07</v>
      </c>
      <c r="I41" t="str">
        <f t="shared" si="1"/>
        <v>. Boitiers de raccordement "Ondulable" en faux plancher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9591.07</v>
      </c>
    </row>
    <row r="42" spans="1:13" x14ac:dyDescent="0.25">
      <c r="A42">
        <v>41</v>
      </c>
      <c r="B42">
        <v>10</v>
      </c>
      <c r="C42" s="14" t="s">
        <v>126</v>
      </c>
      <c r="D42" s="16" t="s">
        <v>127</v>
      </c>
      <c r="E42" s="16">
        <v>150</v>
      </c>
      <c r="F42" s="17">
        <v>52.922237350000003</v>
      </c>
      <c r="G42" s="120">
        <v>7938.3356025000003</v>
      </c>
      <c r="I42" t="str">
        <f t="shared" si="1"/>
        <v>Chemins de câbles Cforts 300mm en apparent sur la totalité du projet</v>
      </c>
      <c r="J42" t="str">
        <f t="shared" si="2"/>
        <v>ml</v>
      </c>
      <c r="K42">
        <f t="shared" si="3"/>
        <v>150</v>
      </c>
      <c r="L42">
        <f t="shared" si="4"/>
        <v>52.922237350000003</v>
      </c>
      <c r="M42">
        <f t="shared" si="5"/>
        <v>7938.3356025000003</v>
      </c>
    </row>
    <row r="43" spans="1:13" x14ac:dyDescent="0.25">
      <c r="A43">
        <v>42</v>
      </c>
      <c r="B43">
        <v>7</v>
      </c>
      <c r="C43" s="14" t="s">
        <v>129</v>
      </c>
      <c r="D43" s="15" t="s">
        <v>127</v>
      </c>
      <c r="E43" s="16">
        <v>9338.0681818181802</v>
      </c>
      <c r="F43" s="17">
        <v>3.9635377760000008</v>
      </c>
      <c r="G43" s="120">
        <v>37011.785993500001</v>
      </c>
      <c r="I43" t="str">
        <f t="shared" si="1"/>
        <v>Câble 3G1,5mm2</v>
      </c>
      <c r="J43" t="str">
        <f t="shared" si="2"/>
        <v>ml</v>
      </c>
      <c r="K43">
        <f t="shared" si="3"/>
        <v>9338.0681818181802</v>
      </c>
      <c r="L43">
        <f t="shared" si="4"/>
        <v>3.9635377760000008</v>
      </c>
      <c r="M43">
        <f t="shared" si="5"/>
        <v>37011.785993500001</v>
      </c>
    </row>
    <row r="44" spans="1:13" x14ac:dyDescent="0.25">
      <c r="A44">
        <v>43</v>
      </c>
      <c r="B44">
        <v>7</v>
      </c>
      <c r="C44" s="14" t="s">
        <v>130</v>
      </c>
      <c r="D44" s="15" t="s">
        <v>127</v>
      </c>
      <c r="E44" s="16">
        <v>1493.5064935064934</v>
      </c>
      <c r="F44" s="17">
        <v>4.3351194425000008</v>
      </c>
      <c r="G44" s="120">
        <v>6474.5290375000004</v>
      </c>
      <c r="I44" t="str">
        <f t="shared" si="1"/>
        <v>Câble 3G2,5mm2</v>
      </c>
      <c r="J44" t="str">
        <f t="shared" si="2"/>
        <v>ml</v>
      </c>
      <c r="K44">
        <f t="shared" si="3"/>
        <v>1493.5064935064934</v>
      </c>
      <c r="L44">
        <f t="shared" si="4"/>
        <v>4.3351194425000008</v>
      </c>
      <c r="M44">
        <f t="shared" si="5"/>
        <v>6474.5290375000004</v>
      </c>
    </row>
    <row r="45" spans="1:13" x14ac:dyDescent="0.25">
      <c r="A45">
        <v>44</v>
      </c>
      <c r="B45">
        <v>7</v>
      </c>
      <c r="C45" s="14" t="s">
        <v>131</v>
      </c>
      <c r="D45" s="15" t="s">
        <v>127</v>
      </c>
      <c r="E45" s="16">
        <v>237.33766233766235</v>
      </c>
      <c r="F45" s="17">
        <v>3.4680955540000005</v>
      </c>
      <c r="G45" s="120">
        <v>823.10969155000021</v>
      </c>
      <c r="I45" t="str">
        <f t="shared" si="1"/>
        <v>Câble 2x1,5mm2</v>
      </c>
      <c r="J45" t="str">
        <f t="shared" si="2"/>
        <v>ml</v>
      </c>
      <c r="K45">
        <f t="shared" si="3"/>
        <v>237.33766233766235</v>
      </c>
      <c r="L45">
        <f t="shared" si="4"/>
        <v>3.4680955540000005</v>
      </c>
      <c r="M45">
        <f t="shared" si="5"/>
        <v>823.10969155000021</v>
      </c>
    </row>
    <row r="46" spans="1:13" x14ac:dyDescent="0.25">
      <c r="A46">
        <v>45</v>
      </c>
      <c r="B46">
        <v>7</v>
      </c>
      <c r="C46" s="14" t="s">
        <v>132</v>
      </c>
      <c r="D46" s="15" t="s">
        <v>127</v>
      </c>
      <c r="E46" s="16">
        <v>1120</v>
      </c>
      <c r="F46" s="17">
        <v>4.3351194425000008</v>
      </c>
      <c r="G46" s="120">
        <v>4855.333775600001</v>
      </c>
      <c r="I46" t="str">
        <f t="shared" si="1"/>
        <v>Câble 5G1,5mm2</v>
      </c>
      <c r="J46" t="str">
        <f t="shared" si="2"/>
        <v>ml</v>
      </c>
      <c r="K46">
        <f t="shared" si="3"/>
        <v>1120</v>
      </c>
      <c r="L46">
        <f t="shared" si="4"/>
        <v>4.3351194425000008</v>
      </c>
      <c r="M46">
        <f t="shared" si="5"/>
        <v>4855.333775600001</v>
      </c>
    </row>
    <row r="47" spans="1:13" x14ac:dyDescent="0.25">
      <c r="A47">
        <v>46</v>
      </c>
      <c r="B47">
        <v>9</v>
      </c>
      <c r="C47" s="14" t="s">
        <v>133</v>
      </c>
      <c r="D47" s="15" t="s">
        <v>127</v>
      </c>
      <c r="E47" s="16">
        <v>878.24675324675331</v>
      </c>
      <c r="F47" s="17">
        <v>3.4680955540000005</v>
      </c>
      <c r="G47" s="120">
        <v>3045.8436602500005</v>
      </c>
      <c r="I47" t="str">
        <f t="shared" si="1"/>
        <v>Gaines, boîtes de dérivation</v>
      </c>
      <c r="J47" t="str">
        <f t="shared" si="2"/>
        <v>ml</v>
      </c>
      <c r="K47">
        <f t="shared" si="3"/>
        <v>878.24675324675331</v>
      </c>
      <c r="L47">
        <f t="shared" si="4"/>
        <v>3.4680955540000005</v>
      </c>
      <c r="M47">
        <f t="shared" si="5"/>
        <v>3045.8436602500005</v>
      </c>
    </row>
    <row r="48" spans="1:13" x14ac:dyDescent="0.25">
      <c r="A48">
        <v>47</v>
      </c>
      <c r="B48">
        <v>9</v>
      </c>
      <c r="C48" s="14" t="s">
        <v>134</v>
      </c>
      <c r="D48" s="15" t="s">
        <v>127</v>
      </c>
      <c r="E48" s="16">
        <v>437.57575757575751</v>
      </c>
      <c r="F48" s="17">
        <v>7.4316333300000013</v>
      </c>
      <c r="G48" s="120">
        <v>3251.9025844000003</v>
      </c>
      <c r="I48" t="str">
        <f t="shared" si="1"/>
        <v>Tube pour ditribution en apparent</v>
      </c>
      <c r="J48" t="str">
        <f t="shared" si="2"/>
        <v>ml</v>
      </c>
      <c r="K48">
        <f t="shared" si="3"/>
        <v>437.57575757575751</v>
      </c>
      <c r="L48">
        <f t="shared" si="4"/>
        <v>7.4316333300000013</v>
      </c>
      <c r="M48">
        <f t="shared" si="5"/>
        <v>3251.9025844000003</v>
      </c>
    </row>
    <row r="49" spans="1:13" x14ac:dyDescent="0.25">
      <c r="A49">
        <v>48</v>
      </c>
      <c r="B49">
        <v>9</v>
      </c>
      <c r="C49" s="14" t="s">
        <v>135</v>
      </c>
      <c r="D49" s="15" t="s">
        <v>127</v>
      </c>
      <c r="E49" s="16">
        <v>237.09090909090909</v>
      </c>
      <c r="F49" s="17">
        <v>18.579083325000003</v>
      </c>
      <c r="G49" s="120">
        <v>4404.9317556000005</v>
      </c>
      <c r="I49" t="str">
        <f t="shared" si="1"/>
        <v xml:space="preserve">Tube Acier pas de tir (25mL) Police </v>
      </c>
      <c r="J49" t="str">
        <f t="shared" si="2"/>
        <v>ml</v>
      </c>
      <c r="K49">
        <f t="shared" si="3"/>
        <v>237.09090909090909</v>
      </c>
      <c r="L49">
        <f t="shared" si="4"/>
        <v>18.579083325000003</v>
      </c>
      <c r="M49">
        <f t="shared" si="5"/>
        <v>4404.9317556000005</v>
      </c>
    </row>
    <row r="50" spans="1:13" x14ac:dyDescent="0.25">
      <c r="A50">
        <v>49</v>
      </c>
      <c r="B50">
        <v>9</v>
      </c>
      <c r="C50" s="14" t="s">
        <v>136</v>
      </c>
      <c r="D50" s="15" t="s">
        <v>127</v>
      </c>
      <c r="E50" s="16">
        <v>203.63636363636363</v>
      </c>
      <c r="F50" s="17">
        <v>18.579083325000003</v>
      </c>
      <c r="G50" s="120">
        <v>3783.3769680000005</v>
      </c>
      <c r="I50" t="str">
        <f t="shared" si="1"/>
        <v xml:space="preserve">Tube Acier cible (25mL) Police </v>
      </c>
      <c r="J50" t="str">
        <f t="shared" si="2"/>
        <v>ml</v>
      </c>
      <c r="K50">
        <f t="shared" si="3"/>
        <v>203.63636363636363</v>
      </c>
      <c r="L50">
        <f t="shared" si="4"/>
        <v>18.579083325000003</v>
      </c>
      <c r="M50">
        <f t="shared" si="5"/>
        <v>3783.3769680000005</v>
      </c>
    </row>
    <row r="51" spans="1:13" x14ac:dyDescent="0.25">
      <c r="A51">
        <v>50</v>
      </c>
      <c r="B51">
        <v>8</v>
      </c>
      <c r="C51" s="14" t="s">
        <v>139</v>
      </c>
      <c r="D51" s="15" t="s">
        <v>140</v>
      </c>
      <c r="E51" s="16">
        <v>42</v>
      </c>
      <c r="F51" s="17">
        <v>32.654146449999999</v>
      </c>
      <c r="G51" s="120">
        <v>1371.4741509</v>
      </c>
      <c r="I51" t="str">
        <f t="shared" si="1"/>
        <v>Prise encastrée 16A</v>
      </c>
      <c r="J51" t="str">
        <f t="shared" si="2"/>
        <v>u</v>
      </c>
      <c r="K51">
        <f t="shared" si="3"/>
        <v>42</v>
      </c>
      <c r="L51">
        <f t="shared" si="4"/>
        <v>32.654146449999999</v>
      </c>
      <c r="M51">
        <f t="shared" si="5"/>
        <v>1371.4741509</v>
      </c>
    </row>
    <row r="52" spans="1:13" x14ac:dyDescent="0.25">
      <c r="A52">
        <v>51</v>
      </c>
      <c r="B52">
        <v>8</v>
      </c>
      <c r="C52" s="14" t="s">
        <v>141</v>
      </c>
      <c r="D52" s="15" t="s">
        <v>140</v>
      </c>
      <c r="E52" s="16">
        <v>20</v>
      </c>
      <c r="F52" s="17">
        <v>37.158166650000005</v>
      </c>
      <c r="G52" s="120">
        <v>743.16333300000008</v>
      </c>
      <c r="I52" t="str">
        <f t="shared" si="1"/>
        <v>Prise étanche 16A de service</v>
      </c>
      <c r="J52" t="str">
        <f t="shared" si="2"/>
        <v>u</v>
      </c>
      <c r="K52">
        <f t="shared" si="3"/>
        <v>20</v>
      </c>
      <c r="L52">
        <f t="shared" si="4"/>
        <v>37.158166650000005</v>
      </c>
      <c r="M52">
        <f t="shared" si="5"/>
        <v>743.16333300000008</v>
      </c>
    </row>
    <row r="53" spans="1:13" x14ac:dyDescent="0.25">
      <c r="A53">
        <v>52</v>
      </c>
      <c r="B53">
        <v>10</v>
      </c>
      <c r="C53" s="14" t="s">
        <v>142</v>
      </c>
      <c r="D53" s="15" t="s">
        <v>127</v>
      </c>
      <c r="E53" s="16">
        <v>60</v>
      </c>
      <c r="F53" s="17">
        <v>39.410176750000005</v>
      </c>
      <c r="G53" s="120">
        <v>2364.6106050000003</v>
      </c>
      <c r="I53" t="str">
        <f t="shared" si="1"/>
        <v>Goulottes à 2 compartiments</v>
      </c>
      <c r="J53" t="str">
        <f t="shared" si="2"/>
        <v>ml</v>
      </c>
      <c r="K53">
        <f t="shared" si="3"/>
        <v>60</v>
      </c>
      <c r="L53">
        <f t="shared" si="4"/>
        <v>39.410176750000005</v>
      </c>
      <c r="M53">
        <f t="shared" si="5"/>
        <v>2364.6106050000003</v>
      </c>
    </row>
    <row r="54" spans="1:13" x14ac:dyDescent="0.25">
      <c r="A54">
        <v>53</v>
      </c>
      <c r="B54">
        <v>8</v>
      </c>
      <c r="C54" s="14" t="s">
        <v>143</v>
      </c>
      <c r="D54" s="15" t="s">
        <v>140</v>
      </c>
      <c r="E54" s="16">
        <v>7</v>
      </c>
      <c r="F54" s="17">
        <v>100.21444945</v>
      </c>
      <c r="G54" s="120">
        <v>701.50114615000007</v>
      </c>
      <c r="I54" t="str">
        <f t="shared" si="1"/>
        <v>Prise à clapet</v>
      </c>
      <c r="J54" t="str">
        <f t="shared" si="2"/>
        <v>u</v>
      </c>
      <c r="K54">
        <f t="shared" si="3"/>
        <v>7</v>
      </c>
      <c r="L54">
        <f t="shared" si="4"/>
        <v>100.21444945</v>
      </c>
      <c r="M54">
        <f t="shared" si="5"/>
        <v>701.50114615000007</v>
      </c>
    </row>
    <row r="55" spans="1:13" x14ac:dyDescent="0.25">
      <c r="A55">
        <v>54</v>
      </c>
      <c r="B55">
        <v>8</v>
      </c>
      <c r="C55" s="14" t="s">
        <v>157</v>
      </c>
      <c r="D55" s="15" t="s">
        <v>140</v>
      </c>
      <c r="E55" s="16">
        <v>3</v>
      </c>
      <c r="F55" s="17">
        <v>37.158166650000005</v>
      </c>
      <c r="G55" s="120">
        <v>111.47449995000002</v>
      </c>
      <c r="I55" t="str">
        <f t="shared" si="1"/>
        <v>Prises de courant 16A associées aux BAPI</v>
      </c>
      <c r="J55" t="str">
        <f t="shared" si="2"/>
        <v>u</v>
      </c>
      <c r="K55">
        <f t="shared" si="3"/>
        <v>3</v>
      </c>
      <c r="L55">
        <f t="shared" si="4"/>
        <v>37.158166650000005</v>
      </c>
      <c r="M55">
        <f t="shared" si="5"/>
        <v>111.47449995000002</v>
      </c>
    </row>
    <row r="56" spans="1:13" x14ac:dyDescent="0.25">
      <c r="A56">
        <v>55</v>
      </c>
      <c r="B56">
        <v>6</v>
      </c>
      <c r="C56" s="14" t="s">
        <v>160</v>
      </c>
      <c r="D56" s="15" t="s">
        <v>124</v>
      </c>
      <c r="E56" s="16">
        <v>1</v>
      </c>
      <c r="F56" s="17">
        <v>461.66207050000003</v>
      </c>
      <c r="G56" s="120">
        <v>461.66207050000003</v>
      </c>
      <c r="I56" t="str">
        <f t="shared" si="1"/>
        <v>VMC</v>
      </c>
      <c r="J56" t="str">
        <f t="shared" si="2"/>
        <v>ens</v>
      </c>
      <c r="K56">
        <f t="shared" si="3"/>
        <v>1</v>
      </c>
      <c r="L56">
        <f t="shared" si="4"/>
        <v>461.66207050000003</v>
      </c>
      <c r="M56">
        <f t="shared" si="5"/>
        <v>461.66207050000003</v>
      </c>
    </row>
    <row r="57" spans="1:13" x14ac:dyDescent="0.25">
      <c r="A57">
        <v>56</v>
      </c>
      <c r="B57">
        <v>6</v>
      </c>
      <c r="C57" s="14" t="s">
        <v>161</v>
      </c>
      <c r="D57" s="15" t="s">
        <v>124</v>
      </c>
      <c r="E57" s="16">
        <v>2</v>
      </c>
      <c r="F57" s="17">
        <v>337.80151499999999</v>
      </c>
      <c r="G57" s="120">
        <v>675.60302999999999</v>
      </c>
      <c r="I57" t="str">
        <f t="shared" si="1"/>
        <v>BEC</v>
      </c>
      <c r="J57" t="str">
        <f t="shared" si="2"/>
        <v>ens</v>
      </c>
      <c r="K57">
        <f t="shared" si="3"/>
        <v>2</v>
      </c>
      <c r="L57">
        <f t="shared" si="4"/>
        <v>337.80151499999999</v>
      </c>
      <c r="M57">
        <f t="shared" si="5"/>
        <v>675.60302999999999</v>
      </c>
    </row>
    <row r="58" spans="1:13" x14ac:dyDescent="0.25">
      <c r="A58">
        <v>57</v>
      </c>
      <c r="B58">
        <v>6</v>
      </c>
      <c r="C58" s="14" t="s">
        <v>162</v>
      </c>
      <c r="D58" s="15" t="s">
        <v>124</v>
      </c>
      <c r="E58" s="16">
        <v>1</v>
      </c>
      <c r="F58" s="17">
        <v>225.20101000000003</v>
      </c>
      <c r="G58" s="120">
        <v>225.20101000000003</v>
      </c>
      <c r="I58" t="str">
        <f t="shared" si="1"/>
        <v>Compresseur</v>
      </c>
      <c r="J58" t="str">
        <f t="shared" si="2"/>
        <v>ens</v>
      </c>
      <c r="K58">
        <f t="shared" si="3"/>
        <v>1</v>
      </c>
      <c r="L58">
        <f t="shared" si="4"/>
        <v>225.20101000000003</v>
      </c>
      <c r="M58">
        <f t="shared" si="5"/>
        <v>225.20101000000003</v>
      </c>
    </row>
    <row r="59" spans="1:13" x14ac:dyDescent="0.25">
      <c r="A59">
        <v>58</v>
      </c>
      <c r="B59">
        <v>6</v>
      </c>
      <c r="C59" s="14" t="s">
        <v>163</v>
      </c>
      <c r="D59" s="15" t="s">
        <v>124</v>
      </c>
      <c r="E59" s="16">
        <v>1</v>
      </c>
      <c r="F59" s="17">
        <v>1486.3266660000002</v>
      </c>
      <c r="G59" s="120">
        <v>1486.3266660000002</v>
      </c>
      <c r="I59" t="str">
        <f t="shared" si="1"/>
        <v>Incendie/VDI/Intrusion/CA/VISIO/Caméra</v>
      </c>
      <c r="J59" t="str">
        <f t="shared" si="2"/>
        <v>ens</v>
      </c>
      <c r="K59">
        <f t="shared" si="3"/>
        <v>1</v>
      </c>
      <c r="L59">
        <f t="shared" si="4"/>
        <v>1486.3266660000002</v>
      </c>
      <c r="M59">
        <f t="shared" si="5"/>
        <v>1486.3266660000002</v>
      </c>
    </row>
    <row r="60" spans="1:13" x14ac:dyDescent="0.25">
      <c r="A60">
        <v>59</v>
      </c>
      <c r="B60">
        <v>6</v>
      </c>
      <c r="C60" s="14" t="s">
        <v>164</v>
      </c>
      <c r="D60" s="15" t="s">
        <v>140</v>
      </c>
      <c r="E60" s="16">
        <v>10</v>
      </c>
      <c r="F60" s="17">
        <v>135.12060600000001</v>
      </c>
      <c r="G60" s="120">
        <v>1351.20606</v>
      </c>
      <c r="I60" t="str">
        <f t="shared" si="1"/>
        <v>Convecteur  (10)</v>
      </c>
      <c r="J60" t="str">
        <f t="shared" si="2"/>
        <v>u</v>
      </c>
      <c r="K60">
        <f t="shared" si="3"/>
        <v>10</v>
      </c>
      <c r="L60">
        <f t="shared" si="4"/>
        <v>135.12060600000001</v>
      </c>
      <c r="M60">
        <f t="shared" si="5"/>
        <v>1351.20606</v>
      </c>
    </row>
    <row r="61" spans="1:13" x14ac:dyDescent="0.25">
      <c r="A61">
        <v>60</v>
      </c>
      <c r="B61">
        <v>6</v>
      </c>
      <c r="C61" s="14" t="s">
        <v>165</v>
      </c>
      <c r="D61" s="15" t="s">
        <v>140</v>
      </c>
      <c r="E61" s="16">
        <v>4</v>
      </c>
      <c r="F61" s="17">
        <v>878.28393900000003</v>
      </c>
      <c r="G61" s="120">
        <v>3513.1357560000001</v>
      </c>
      <c r="I61" t="str">
        <f t="shared" si="1"/>
        <v>Sèches mains</v>
      </c>
      <c r="J61" t="str">
        <f t="shared" si="2"/>
        <v>u</v>
      </c>
      <c r="K61">
        <f t="shared" si="3"/>
        <v>4</v>
      </c>
      <c r="L61">
        <f t="shared" si="4"/>
        <v>878.28393900000003</v>
      </c>
      <c r="M61">
        <f t="shared" si="5"/>
        <v>3513.1357560000001</v>
      </c>
    </row>
    <row r="62" spans="1:13" x14ac:dyDescent="0.25">
      <c r="A62">
        <v>61</v>
      </c>
      <c r="B62">
        <v>6</v>
      </c>
      <c r="C62" s="14" t="s">
        <v>166</v>
      </c>
      <c r="D62" s="15" t="s">
        <v>140</v>
      </c>
      <c r="E62" s="16">
        <v>1</v>
      </c>
      <c r="F62" s="17">
        <v>990.88444400000003</v>
      </c>
      <c r="G62" s="120">
        <v>990.88444400000003</v>
      </c>
      <c r="I62" t="str">
        <f t="shared" si="1"/>
        <v>Groupe Clim</v>
      </c>
      <c r="J62" t="str">
        <f t="shared" si="2"/>
        <v>u</v>
      </c>
      <c r="K62">
        <f t="shared" si="3"/>
        <v>1</v>
      </c>
      <c r="L62">
        <f t="shared" si="4"/>
        <v>990.88444400000003</v>
      </c>
      <c r="M62">
        <f t="shared" si="5"/>
        <v>990.88444400000003</v>
      </c>
    </row>
    <row r="63" spans="1:13" x14ac:dyDescent="0.25">
      <c r="A63">
        <v>62</v>
      </c>
      <c r="B63">
        <v>6</v>
      </c>
      <c r="C63" s="14" t="s">
        <v>159</v>
      </c>
      <c r="D63" s="15" t="s">
        <v>124</v>
      </c>
      <c r="E63" s="16">
        <v>1</v>
      </c>
      <c r="F63" s="17">
        <v>3873.4573720000003</v>
      </c>
      <c r="G63" s="120">
        <v>3873.4573720000003</v>
      </c>
      <c r="I63" t="str">
        <f t="shared" si="1"/>
        <v>CTA (4)</v>
      </c>
      <c r="J63" t="str">
        <f t="shared" si="2"/>
        <v>ens</v>
      </c>
      <c r="K63">
        <f t="shared" si="3"/>
        <v>1</v>
      </c>
      <c r="L63">
        <f t="shared" si="4"/>
        <v>3873.4573720000003</v>
      </c>
      <c r="M63">
        <f t="shared" si="5"/>
        <v>3873.4573720000003</v>
      </c>
    </row>
    <row r="64" spans="1:13" x14ac:dyDescent="0.25">
      <c r="A64">
        <v>63</v>
      </c>
      <c r="B64">
        <v>3</v>
      </c>
      <c r="C64" t="s">
        <v>76</v>
      </c>
      <c r="D64">
        <v>0</v>
      </c>
      <c r="E64" s="9">
        <v>0</v>
      </c>
      <c r="F64" s="21">
        <v>0</v>
      </c>
      <c r="G64" s="9">
        <v>17790</v>
      </c>
      <c r="I64" t="str">
        <f t="shared" si="1"/>
        <v>Petit appareillage et prises PC (terminaux de diistribution)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17790</v>
      </c>
    </row>
    <row r="65" spans="1:13" x14ac:dyDescent="0.25">
      <c r="A65">
        <v>64</v>
      </c>
      <c r="B65">
        <v>3</v>
      </c>
      <c r="C65" t="s">
        <v>349</v>
      </c>
      <c r="D65">
        <v>0</v>
      </c>
      <c r="E65" s="9">
        <v>0</v>
      </c>
      <c r="F65" s="21">
        <v>0</v>
      </c>
      <c r="G65" s="9">
        <v>8000</v>
      </c>
      <c r="I65" t="str">
        <f t="shared" si="1"/>
        <v>Distribution secondaire - divisionnaire force  (hors cheminement de câbles)</v>
      </c>
      <c r="J65">
        <f t="shared" si="2"/>
        <v>0</v>
      </c>
      <c r="K65">
        <f t="shared" si="3"/>
        <v>0</v>
      </c>
      <c r="L65">
        <f t="shared" si="4"/>
        <v>0</v>
      </c>
      <c r="M65">
        <f t="shared" si="5"/>
        <v>8000</v>
      </c>
    </row>
    <row r="66" spans="1:13" x14ac:dyDescent="0.25">
      <c r="A66">
        <v>65</v>
      </c>
      <c r="C66" s="20">
        <v>0</v>
      </c>
      <c r="D66" s="21">
        <v>0</v>
      </c>
      <c r="E66" s="21">
        <v>0</v>
      </c>
      <c r="F66" s="21">
        <v>0</v>
      </c>
      <c r="G66" s="23">
        <v>0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</row>
    <row r="67" spans="1:13" x14ac:dyDescent="0.25">
      <c r="A67">
        <v>66</v>
      </c>
      <c r="C67" s="20">
        <v>0</v>
      </c>
      <c r="D67" s="21">
        <v>0</v>
      </c>
      <c r="E67" s="21">
        <v>0</v>
      </c>
      <c r="F67" s="21">
        <v>0</v>
      </c>
      <c r="G67" s="23">
        <v>0</v>
      </c>
      <c r="I67">
        <f t="shared" ref="I67:I130" si="6">IF(C67="xxx",0,C67)</f>
        <v>0</v>
      </c>
      <c r="J67">
        <f t="shared" ref="J67:J130" si="7">IF(D67="xxx",0,D67)</f>
        <v>0</v>
      </c>
      <c r="K67">
        <f t="shared" ref="K67:K130" si="8">IF(E67="xxx",0,E67)</f>
        <v>0</v>
      </c>
      <c r="L67">
        <f t="shared" ref="L67:L130" si="9">IF(F67="xxx",0,F67)</f>
        <v>0</v>
      </c>
      <c r="M67">
        <f t="shared" ref="M67:M130" si="10">IF(G67="",0,G67)</f>
        <v>0</v>
      </c>
    </row>
    <row r="68" spans="1:13" x14ac:dyDescent="0.25">
      <c r="A68">
        <v>67</v>
      </c>
      <c r="C68" s="20">
        <v>0</v>
      </c>
      <c r="D68" s="21">
        <v>0</v>
      </c>
      <c r="E68" s="21">
        <v>0</v>
      </c>
      <c r="F68" s="21">
        <v>0</v>
      </c>
      <c r="G68" s="23">
        <v>0</v>
      </c>
      <c r="I68">
        <f t="shared" si="6"/>
        <v>0</v>
      </c>
      <c r="J68">
        <f t="shared" si="7"/>
        <v>0</v>
      </c>
      <c r="K68">
        <f t="shared" si="8"/>
        <v>0</v>
      </c>
      <c r="L68">
        <f t="shared" si="9"/>
        <v>0</v>
      </c>
      <c r="M68">
        <f t="shared" si="10"/>
        <v>0</v>
      </c>
    </row>
    <row r="69" spans="1:13" x14ac:dyDescent="0.25">
      <c r="A69">
        <v>68</v>
      </c>
      <c r="C69" s="20">
        <v>0</v>
      </c>
      <c r="D69" s="21">
        <v>0</v>
      </c>
      <c r="E69" s="21">
        <v>0</v>
      </c>
      <c r="F69" s="21">
        <v>0</v>
      </c>
      <c r="G69" s="23">
        <v>0</v>
      </c>
      <c r="I69">
        <f t="shared" si="6"/>
        <v>0</v>
      </c>
      <c r="J69">
        <f t="shared" si="7"/>
        <v>0</v>
      </c>
      <c r="K69">
        <f t="shared" si="8"/>
        <v>0</v>
      </c>
      <c r="L69">
        <f t="shared" si="9"/>
        <v>0</v>
      </c>
      <c r="M69">
        <f t="shared" si="10"/>
        <v>0</v>
      </c>
    </row>
    <row r="70" spans="1:13" x14ac:dyDescent="0.25">
      <c r="A70">
        <v>69</v>
      </c>
      <c r="C70" s="20">
        <v>0</v>
      </c>
      <c r="D70" s="21">
        <v>0</v>
      </c>
      <c r="E70" s="21">
        <v>0</v>
      </c>
      <c r="F70" s="21">
        <v>0</v>
      </c>
      <c r="G70" s="23">
        <v>0</v>
      </c>
      <c r="I70">
        <f t="shared" si="6"/>
        <v>0</v>
      </c>
      <c r="J70">
        <f t="shared" si="7"/>
        <v>0</v>
      </c>
      <c r="K70">
        <f t="shared" si="8"/>
        <v>0</v>
      </c>
      <c r="L70">
        <f t="shared" si="9"/>
        <v>0</v>
      </c>
      <c r="M70">
        <f t="shared" si="10"/>
        <v>0</v>
      </c>
    </row>
    <row r="71" spans="1:13" x14ac:dyDescent="0.25">
      <c r="A71">
        <v>70</v>
      </c>
      <c r="C71" s="20">
        <v>0</v>
      </c>
      <c r="D71" s="21">
        <v>0</v>
      </c>
      <c r="E71" s="21">
        <v>0</v>
      </c>
      <c r="F71" s="21">
        <v>0</v>
      </c>
      <c r="G71" s="23">
        <v>0</v>
      </c>
      <c r="I71">
        <f t="shared" si="6"/>
        <v>0</v>
      </c>
      <c r="J71">
        <f t="shared" si="7"/>
        <v>0</v>
      </c>
      <c r="K71">
        <f t="shared" si="8"/>
        <v>0</v>
      </c>
      <c r="L71">
        <f t="shared" si="9"/>
        <v>0</v>
      </c>
      <c r="M71">
        <f t="shared" si="10"/>
        <v>0</v>
      </c>
    </row>
    <row r="72" spans="1:13" x14ac:dyDescent="0.25">
      <c r="A72">
        <v>71</v>
      </c>
      <c r="C72" s="20">
        <v>0</v>
      </c>
      <c r="D72" s="21">
        <v>0</v>
      </c>
      <c r="E72" s="21">
        <v>0</v>
      </c>
      <c r="F72" s="21">
        <v>0</v>
      </c>
      <c r="G72" s="23">
        <v>0</v>
      </c>
      <c r="I72">
        <f t="shared" si="6"/>
        <v>0</v>
      </c>
      <c r="J72">
        <f t="shared" si="7"/>
        <v>0</v>
      </c>
      <c r="K72">
        <f t="shared" si="8"/>
        <v>0</v>
      </c>
      <c r="L72">
        <f t="shared" si="9"/>
        <v>0</v>
      </c>
      <c r="M72">
        <f t="shared" si="10"/>
        <v>0</v>
      </c>
    </row>
    <row r="73" spans="1:13" x14ac:dyDescent="0.25">
      <c r="A73">
        <v>72</v>
      </c>
      <c r="C73" s="20">
        <v>0</v>
      </c>
      <c r="D73" s="21">
        <v>0</v>
      </c>
      <c r="E73" s="21">
        <v>0</v>
      </c>
      <c r="F73" s="21">
        <v>0</v>
      </c>
      <c r="G73" s="23">
        <v>0</v>
      </c>
      <c r="I73">
        <f t="shared" si="6"/>
        <v>0</v>
      </c>
      <c r="J73">
        <f t="shared" si="7"/>
        <v>0</v>
      </c>
      <c r="K73">
        <f t="shared" si="8"/>
        <v>0</v>
      </c>
      <c r="L73">
        <f t="shared" si="9"/>
        <v>0</v>
      </c>
      <c r="M73">
        <f t="shared" si="10"/>
        <v>0</v>
      </c>
    </row>
    <row r="74" spans="1:13" x14ac:dyDescent="0.25">
      <c r="A74">
        <v>73</v>
      </c>
      <c r="C74" s="20">
        <v>0</v>
      </c>
      <c r="D74" s="21">
        <v>0</v>
      </c>
      <c r="E74" s="21">
        <v>0</v>
      </c>
      <c r="F74" s="21">
        <v>0</v>
      </c>
      <c r="G74" s="23">
        <v>0</v>
      </c>
      <c r="I74">
        <f t="shared" si="6"/>
        <v>0</v>
      </c>
      <c r="J74">
        <f t="shared" si="7"/>
        <v>0</v>
      </c>
      <c r="K74">
        <f t="shared" si="8"/>
        <v>0</v>
      </c>
      <c r="L74">
        <f t="shared" si="9"/>
        <v>0</v>
      </c>
      <c r="M74">
        <f t="shared" si="10"/>
        <v>0</v>
      </c>
    </row>
    <row r="75" spans="1:13" x14ac:dyDescent="0.25">
      <c r="A75">
        <v>74</v>
      </c>
      <c r="C75" s="20">
        <v>0</v>
      </c>
      <c r="D75" s="21">
        <v>0</v>
      </c>
      <c r="E75" s="21">
        <v>0</v>
      </c>
      <c r="F75" s="21">
        <v>0</v>
      </c>
      <c r="G75" s="23">
        <v>0</v>
      </c>
      <c r="I75">
        <f t="shared" si="6"/>
        <v>0</v>
      </c>
      <c r="J75">
        <f t="shared" si="7"/>
        <v>0</v>
      </c>
      <c r="K75">
        <f t="shared" si="8"/>
        <v>0</v>
      </c>
      <c r="L75">
        <f t="shared" si="9"/>
        <v>0</v>
      </c>
      <c r="M75">
        <f t="shared" si="10"/>
        <v>0</v>
      </c>
    </row>
    <row r="76" spans="1:13" x14ac:dyDescent="0.25">
      <c r="A76">
        <v>75</v>
      </c>
      <c r="C76" s="20">
        <v>0</v>
      </c>
      <c r="D76" s="21">
        <v>0</v>
      </c>
      <c r="E76" s="21">
        <v>0</v>
      </c>
      <c r="F76" s="21">
        <v>0</v>
      </c>
      <c r="G76" s="23">
        <v>0</v>
      </c>
      <c r="I76">
        <f t="shared" si="6"/>
        <v>0</v>
      </c>
      <c r="J76">
        <f t="shared" si="7"/>
        <v>0</v>
      </c>
      <c r="K76">
        <f t="shared" si="8"/>
        <v>0</v>
      </c>
      <c r="L76">
        <f t="shared" si="9"/>
        <v>0</v>
      </c>
      <c r="M76">
        <f t="shared" si="10"/>
        <v>0</v>
      </c>
    </row>
    <row r="77" spans="1:13" x14ac:dyDescent="0.25">
      <c r="A77">
        <v>76</v>
      </c>
      <c r="C77" s="20">
        <v>0</v>
      </c>
      <c r="D77" s="21">
        <v>0</v>
      </c>
      <c r="E77" s="21">
        <v>0</v>
      </c>
      <c r="F77" s="21">
        <v>0</v>
      </c>
      <c r="G77" s="23">
        <v>0</v>
      </c>
      <c r="I77">
        <f t="shared" si="6"/>
        <v>0</v>
      </c>
      <c r="J77">
        <f t="shared" si="7"/>
        <v>0</v>
      </c>
      <c r="K77">
        <f t="shared" si="8"/>
        <v>0</v>
      </c>
      <c r="L77">
        <f t="shared" si="9"/>
        <v>0</v>
      </c>
      <c r="M77">
        <f t="shared" si="10"/>
        <v>0</v>
      </c>
    </row>
    <row r="78" spans="1:13" x14ac:dyDescent="0.25">
      <c r="A78">
        <v>77</v>
      </c>
      <c r="C78" s="20">
        <v>0</v>
      </c>
      <c r="D78" s="21">
        <v>0</v>
      </c>
      <c r="E78" s="21">
        <v>0</v>
      </c>
      <c r="F78" s="21">
        <v>0</v>
      </c>
      <c r="G78" s="23">
        <v>0</v>
      </c>
      <c r="I78">
        <f t="shared" si="6"/>
        <v>0</v>
      </c>
      <c r="J78">
        <f t="shared" si="7"/>
        <v>0</v>
      </c>
      <c r="K78">
        <f t="shared" si="8"/>
        <v>0</v>
      </c>
      <c r="L78">
        <f t="shared" si="9"/>
        <v>0</v>
      </c>
      <c r="M78">
        <f t="shared" si="10"/>
        <v>0</v>
      </c>
    </row>
    <row r="79" spans="1:13" x14ac:dyDescent="0.25">
      <c r="A79">
        <v>78</v>
      </c>
      <c r="C79" s="20">
        <v>0</v>
      </c>
      <c r="D79" s="21">
        <v>0</v>
      </c>
      <c r="E79" s="21">
        <v>0</v>
      </c>
      <c r="F79" s="21">
        <v>0</v>
      </c>
      <c r="G79" s="23">
        <v>0</v>
      </c>
      <c r="I79">
        <f t="shared" si="6"/>
        <v>0</v>
      </c>
      <c r="J79">
        <f t="shared" si="7"/>
        <v>0</v>
      </c>
      <c r="K79">
        <f t="shared" si="8"/>
        <v>0</v>
      </c>
      <c r="L79">
        <f t="shared" si="9"/>
        <v>0</v>
      </c>
      <c r="M79">
        <f t="shared" si="10"/>
        <v>0</v>
      </c>
    </row>
    <row r="80" spans="1:13" x14ac:dyDescent="0.25">
      <c r="A80">
        <v>79</v>
      </c>
      <c r="C80" s="20">
        <v>0</v>
      </c>
      <c r="D80" s="21">
        <v>0</v>
      </c>
      <c r="E80" s="21">
        <v>0</v>
      </c>
      <c r="F80" s="21">
        <v>0</v>
      </c>
      <c r="G80" s="23">
        <v>0</v>
      </c>
      <c r="I80">
        <f t="shared" si="6"/>
        <v>0</v>
      </c>
      <c r="J80">
        <f t="shared" si="7"/>
        <v>0</v>
      </c>
      <c r="K80">
        <f t="shared" si="8"/>
        <v>0</v>
      </c>
      <c r="L80">
        <f t="shared" si="9"/>
        <v>0</v>
      </c>
      <c r="M80">
        <f t="shared" si="10"/>
        <v>0</v>
      </c>
    </row>
    <row r="81" spans="1:13" x14ac:dyDescent="0.25">
      <c r="A81">
        <v>80</v>
      </c>
      <c r="C81" s="20">
        <v>0</v>
      </c>
      <c r="D81" s="21">
        <v>0</v>
      </c>
      <c r="E81" s="21">
        <v>0</v>
      </c>
      <c r="F81" s="21">
        <v>0</v>
      </c>
      <c r="G81" s="23">
        <v>0</v>
      </c>
      <c r="I81">
        <f t="shared" si="6"/>
        <v>0</v>
      </c>
      <c r="J81">
        <f t="shared" si="7"/>
        <v>0</v>
      </c>
      <c r="K81">
        <f t="shared" si="8"/>
        <v>0</v>
      </c>
      <c r="L81">
        <f t="shared" si="9"/>
        <v>0</v>
      </c>
      <c r="M81">
        <f t="shared" si="10"/>
        <v>0</v>
      </c>
    </row>
    <row r="82" spans="1:13" x14ac:dyDescent="0.25">
      <c r="A82">
        <v>81</v>
      </c>
      <c r="B82">
        <v>11</v>
      </c>
      <c r="C82" s="20" t="s">
        <v>200</v>
      </c>
      <c r="D82" s="21" t="s">
        <v>140</v>
      </c>
      <c r="E82" s="21">
        <v>1</v>
      </c>
      <c r="F82" s="21">
        <v>532</v>
      </c>
      <c r="G82" s="23">
        <v>532</v>
      </c>
      <c r="I82" t="str">
        <f t="shared" si="6"/>
        <v>Alimentation PAC Air / Eau 15kW</v>
      </c>
      <c r="J82" t="str">
        <f t="shared" si="7"/>
        <v>u</v>
      </c>
      <c r="K82">
        <f t="shared" si="8"/>
        <v>1</v>
      </c>
      <c r="L82">
        <f t="shared" si="9"/>
        <v>532</v>
      </c>
      <c r="M82">
        <f t="shared" si="10"/>
        <v>532</v>
      </c>
    </row>
    <row r="83" spans="1:13" x14ac:dyDescent="0.25">
      <c r="A83">
        <v>82</v>
      </c>
      <c r="B83">
        <v>11</v>
      </c>
      <c r="C83" s="20" t="s">
        <v>206</v>
      </c>
      <c r="D83" s="21" t="s">
        <v>140</v>
      </c>
      <c r="E83" s="21">
        <v>1</v>
      </c>
      <c r="F83" s="21">
        <v>673</v>
      </c>
      <c r="G83" s="23">
        <v>673</v>
      </c>
      <c r="I83" t="str">
        <f t="shared" si="6"/>
        <v>Alimenation pour SPLIT local VDI</v>
      </c>
      <c r="J83" t="str">
        <f t="shared" si="7"/>
        <v>u</v>
      </c>
      <c r="K83">
        <f t="shared" si="8"/>
        <v>1</v>
      </c>
      <c r="L83">
        <f t="shared" si="9"/>
        <v>673</v>
      </c>
      <c r="M83">
        <f t="shared" si="10"/>
        <v>673</v>
      </c>
    </row>
    <row r="84" spans="1:13" x14ac:dyDescent="0.25">
      <c r="A84">
        <v>83</v>
      </c>
      <c r="B84">
        <v>11</v>
      </c>
      <c r="C84" s="20" t="s">
        <v>207</v>
      </c>
      <c r="D84" s="21" t="s">
        <v>140</v>
      </c>
      <c r="E84" s="21">
        <v>2</v>
      </c>
      <c r="F84" s="21">
        <v>420</v>
      </c>
      <c r="G84" s="23">
        <v>840</v>
      </c>
      <c r="I84" t="str">
        <f t="shared" si="6"/>
        <v>Alimentation pour BECS</v>
      </c>
      <c r="J84" t="str">
        <f t="shared" si="7"/>
        <v>u</v>
      </c>
      <c r="K84">
        <f t="shared" si="8"/>
        <v>2</v>
      </c>
      <c r="L84">
        <f t="shared" si="9"/>
        <v>420</v>
      </c>
      <c r="M84">
        <f t="shared" si="10"/>
        <v>840</v>
      </c>
    </row>
    <row r="85" spans="1:13" x14ac:dyDescent="0.25">
      <c r="A85">
        <v>84</v>
      </c>
      <c r="B85" s="76"/>
      <c r="C85" s="78">
        <v>0</v>
      </c>
      <c r="D85" s="79">
        <v>0</v>
      </c>
      <c r="E85" s="79">
        <v>0</v>
      </c>
      <c r="F85" s="79">
        <v>0</v>
      </c>
      <c r="G85" s="121">
        <v>0</v>
      </c>
      <c r="I85">
        <f t="shared" si="6"/>
        <v>0</v>
      </c>
      <c r="J85">
        <f t="shared" si="7"/>
        <v>0</v>
      </c>
      <c r="K85">
        <f t="shared" si="8"/>
        <v>0</v>
      </c>
      <c r="L85">
        <f t="shared" si="9"/>
        <v>0</v>
      </c>
      <c r="M85">
        <f t="shared" si="10"/>
        <v>0</v>
      </c>
    </row>
    <row r="86" spans="1:13" x14ac:dyDescent="0.25">
      <c r="A86">
        <v>85</v>
      </c>
      <c r="B86" s="76"/>
      <c r="C86" s="78">
        <v>0</v>
      </c>
      <c r="D86" s="79">
        <v>0</v>
      </c>
      <c r="E86" s="79">
        <v>0</v>
      </c>
      <c r="F86" s="79">
        <v>0</v>
      </c>
      <c r="G86" s="121">
        <v>0</v>
      </c>
      <c r="I86">
        <f t="shared" si="6"/>
        <v>0</v>
      </c>
      <c r="J86">
        <f t="shared" si="7"/>
        <v>0</v>
      </c>
      <c r="K86">
        <f t="shared" si="8"/>
        <v>0</v>
      </c>
      <c r="L86">
        <f t="shared" si="9"/>
        <v>0</v>
      </c>
      <c r="M86">
        <f t="shared" si="10"/>
        <v>0</v>
      </c>
    </row>
    <row r="87" spans="1:13" x14ac:dyDescent="0.25">
      <c r="A87">
        <v>86</v>
      </c>
      <c r="B87" s="76"/>
      <c r="C87" s="78">
        <v>0</v>
      </c>
      <c r="D87" s="79">
        <v>0</v>
      </c>
      <c r="E87" s="79">
        <v>0</v>
      </c>
      <c r="F87" s="79">
        <v>0</v>
      </c>
      <c r="G87" s="121">
        <v>0</v>
      </c>
      <c r="I87">
        <f t="shared" si="6"/>
        <v>0</v>
      </c>
      <c r="J87">
        <f t="shared" si="7"/>
        <v>0</v>
      </c>
      <c r="K87">
        <f t="shared" si="8"/>
        <v>0</v>
      </c>
      <c r="L87">
        <f t="shared" si="9"/>
        <v>0</v>
      </c>
      <c r="M87">
        <f t="shared" si="10"/>
        <v>0</v>
      </c>
    </row>
    <row r="88" spans="1:13" x14ac:dyDescent="0.25">
      <c r="A88">
        <v>87</v>
      </c>
      <c r="B88" s="76"/>
      <c r="C88" s="78">
        <v>0</v>
      </c>
      <c r="D88" s="79">
        <v>0</v>
      </c>
      <c r="E88" s="79">
        <v>0</v>
      </c>
      <c r="F88" s="79">
        <v>0</v>
      </c>
      <c r="G88" s="121">
        <v>0</v>
      </c>
      <c r="I88">
        <f t="shared" si="6"/>
        <v>0</v>
      </c>
      <c r="J88">
        <f t="shared" si="7"/>
        <v>0</v>
      </c>
      <c r="K88">
        <f t="shared" si="8"/>
        <v>0</v>
      </c>
      <c r="L88">
        <f t="shared" si="9"/>
        <v>0</v>
      </c>
      <c r="M88">
        <f t="shared" si="10"/>
        <v>0</v>
      </c>
    </row>
    <row r="89" spans="1:13" x14ac:dyDescent="0.25">
      <c r="A89">
        <v>88</v>
      </c>
      <c r="B89" s="76"/>
      <c r="C89" s="78">
        <v>0</v>
      </c>
      <c r="D89" s="79">
        <v>0</v>
      </c>
      <c r="E89" s="79">
        <v>0</v>
      </c>
      <c r="F89" s="79">
        <v>0</v>
      </c>
      <c r="G89" s="121">
        <v>0</v>
      </c>
      <c r="I89">
        <f t="shared" si="6"/>
        <v>0</v>
      </c>
      <c r="J89">
        <f t="shared" si="7"/>
        <v>0</v>
      </c>
      <c r="K89">
        <f t="shared" si="8"/>
        <v>0</v>
      </c>
      <c r="L89">
        <f t="shared" si="9"/>
        <v>0</v>
      </c>
      <c r="M89">
        <f t="shared" si="10"/>
        <v>0</v>
      </c>
    </row>
    <row r="90" spans="1:13" x14ac:dyDescent="0.25">
      <c r="A90">
        <v>89</v>
      </c>
      <c r="B90" s="76"/>
      <c r="C90" s="78">
        <v>0</v>
      </c>
      <c r="D90" s="79">
        <v>0</v>
      </c>
      <c r="E90" s="79">
        <v>0</v>
      </c>
      <c r="F90" s="79">
        <v>0</v>
      </c>
      <c r="G90" s="121">
        <v>0</v>
      </c>
      <c r="I90">
        <f t="shared" si="6"/>
        <v>0</v>
      </c>
      <c r="J90">
        <f t="shared" si="7"/>
        <v>0</v>
      </c>
      <c r="K90">
        <f t="shared" si="8"/>
        <v>0</v>
      </c>
      <c r="L90">
        <f t="shared" si="9"/>
        <v>0</v>
      </c>
      <c r="M90">
        <f t="shared" si="10"/>
        <v>0</v>
      </c>
    </row>
    <row r="91" spans="1:13" x14ac:dyDescent="0.25">
      <c r="A91">
        <v>90</v>
      </c>
      <c r="B91" s="76"/>
      <c r="C91" s="78">
        <v>0</v>
      </c>
      <c r="D91" s="79">
        <v>0</v>
      </c>
      <c r="E91" s="79">
        <v>0</v>
      </c>
      <c r="F91" s="79">
        <v>0</v>
      </c>
      <c r="G91" s="121">
        <v>0</v>
      </c>
      <c r="I91">
        <f t="shared" si="6"/>
        <v>0</v>
      </c>
      <c r="J91">
        <f t="shared" si="7"/>
        <v>0</v>
      </c>
      <c r="K91">
        <f t="shared" si="8"/>
        <v>0</v>
      </c>
      <c r="L91">
        <f t="shared" si="9"/>
        <v>0</v>
      </c>
      <c r="M91">
        <f t="shared" si="10"/>
        <v>0</v>
      </c>
    </row>
    <row r="92" spans="1:13" x14ac:dyDescent="0.25">
      <c r="A92">
        <v>91</v>
      </c>
      <c r="C92" s="20" t="s">
        <v>210</v>
      </c>
      <c r="D92" s="21" t="s">
        <v>190</v>
      </c>
      <c r="E92" s="21">
        <v>1</v>
      </c>
      <c r="F92" s="21">
        <v>2329.5389189189191</v>
      </c>
      <c r="G92" s="23">
        <v>2329.5389189189191</v>
      </c>
      <c r="I92" t="str">
        <f t="shared" si="6"/>
        <v>Câblages eclairage</v>
      </c>
      <c r="J92" t="str">
        <f t="shared" si="7"/>
        <v>Ens</v>
      </c>
      <c r="K92">
        <f t="shared" si="8"/>
        <v>1</v>
      </c>
      <c r="L92">
        <f t="shared" si="9"/>
        <v>2329.5389189189191</v>
      </c>
      <c r="M92">
        <f t="shared" si="10"/>
        <v>2329.5389189189191</v>
      </c>
    </row>
    <row r="93" spans="1:13" x14ac:dyDescent="0.25">
      <c r="A93">
        <v>92</v>
      </c>
      <c r="B93">
        <v>14</v>
      </c>
      <c r="C93" s="20" t="s">
        <v>208</v>
      </c>
      <c r="D93" s="21" t="s">
        <v>190</v>
      </c>
      <c r="E93" s="21">
        <v>1</v>
      </c>
      <c r="F93" s="21">
        <v>14365.49</v>
      </c>
      <c r="G93" s="23">
        <v>14365.49</v>
      </c>
      <c r="I93" t="str">
        <f t="shared" si="6"/>
        <v>Câblages</v>
      </c>
      <c r="J93" t="str">
        <f t="shared" si="7"/>
        <v>Ens</v>
      </c>
      <c r="K93">
        <f t="shared" si="8"/>
        <v>1</v>
      </c>
      <c r="L93">
        <f t="shared" si="9"/>
        <v>14365.49</v>
      </c>
      <c r="M93">
        <f t="shared" si="10"/>
        <v>14365.49</v>
      </c>
    </row>
    <row r="94" spans="1:13" x14ac:dyDescent="0.25">
      <c r="A94">
        <v>93</v>
      </c>
      <c r="B94">
        <v>8</v>
      </c>
      <c r="C94" s="20" t="s">
        <v>212</v>
      </c>
      <c r="D94" s="21" t="s">
        <v>140</v>
      </c>
      <c r="E94" s="21">
        <v>9</v>
      </c>
      <c r="F94" s="21">
        <v>251.57</v>
      </c>
      <c r="G94" s="23">
        <v>2264.13</v>
      </c>
      <c r="I94" t="str">
        <f t="shared" si="6"/>
        <v>PC 2x10/16A+T à clef SOLIROC IK10</v>
      </c>
      <c r="J94" t="str">
        <f t="shared" si="7"/>
        <v>u</v>
      </c>
      <c r="K94">
        <f t="shared" si="8"/>
        <v>9</v>
      </c>
      <c r="L94">
        <f t="shared" si="9"/>
        <v>251.57</v>
      </c>
      <c r="M94">
        <f t="shared" si="10"/>
        <v>2264.13</v>
      </c>
    </row>
    <row r="95" spans="1:13" x14ac:dyDescent="0.25">
      <c r="A95">
        <v>94</v>
      </c>
      <c r="B95">
        <v>8</v>
      </c>
      <c r="C95" s="20" t="s">
        <v>213</v>
      </c>
      <c r="D95" s="21" t="s">
        <v>140</v>
      </c>
      <c r="E95" s="21">
        <v>46</v>
      </c>
      <c r="F95" s="21">
        <v>25.59</v>
      </c>
      <c r="G95" s="23">
        <v>1177.1400000000001</v>
      </c>
      <c r="I95" t="str">
        <f t="shared" si="6"/>
        <v>PC 2x10/16A+T</v>
      </c>
      <c r="J95" t="str">
        <f t="shared" si="7"/>
        <v>u</v>
      </c>
      <c r="K95">
        <f t="shared" si="8"/>
        <v>46</v>
      </c>
      <c r="L95">
        <f t="shared" si="9"/>
        <v>25.59</v>
      </c>
      <c r="M95">
        <f t="shared" si="10"/>
        <v>1177.1400000000001</v>
      </c>
    </row>
    <row r="96" spans="1:13" x14ac:dyDescent="0.25">
      <c r="A96">
        <v>95</v>
      </c>
      <c r="B96">
        <v>8</v>
      </c>
      <c r="C96" s="20" t="s">
        <v>214</v>
      </c>
      <c r="D96" s="21" t="s">
        <v>140</v>
      </c>
      <c r="E96" s="21">
        <v>2</v>
      </c>
      <c r="F96" s="21">
        <v>42.21</v>
      </c>
      <c r="G96" s="23">
        <v>84.42</v>
      </c>
      <c r="I96" t="str">
        <f t="shared" si="6"/>
        <v>PC 2x20A+T</v>
      </c>
      <c r="J96" t="str">
        <f t="shared" si="7"/>
        <v>u</v>
      </c>
      <c r="K96">
        <f t="shared" si="8"/>
        <v>2</v>
      </c>
      <c r="L96">
        <f t="shared" si="9"/>
        <v>42.21</v>
      </c>
      <c r="M96">
        <f t="shared" si="10"/>
        <v>84.42</v>
      </c>
    </row>
    <row r="97" spans="1:13" x14ac:dyDescent="0.25">
      <c r="A97">
        <v>96</v>
      </c>
      <c r="B97">
        <v>8</v>
      </c>
      <c r="C97" s="20" t="s">
        <v>215</v>
      </c>
      <c r="D97" s="21" t="s">
        <v>140</v>
      </c>
      <c r="E97" s="21">
        <v>49</v>
      </c>
      <c r="F97" s="21">
        <v>26.61</v>
      </c>
      <c r="G97" s="23">
        <v>1303.8899999999999</v>
      </c>
      <c r="I97" t="str">
        <f t="shared" si="6"/>
        <v>PC 2x10/16A+T Plexo 55</v>
      </c>
      <c r="J97" t="str">
        <f t="shared" si="7"/>
        <v>u</v>
      </c>
      <c r="K97">
        <f t="shared" si="8"/>
        <v>49</v>
      </c>
      <c r="L97">
        <f t="shared" si="9"/>
        <v>26.61</v>
      </c>
      <c r="M97">
        <f t="shared" si="10"/>
        <v>1303.8899999999999</v>
      </c>
    </row>
    <row r="98" spans="1:13" x14ac:dyDescent="0.25">
      <c r="A98">
        <v>97</v>
      </c>
      <c r="B98">
        <v>8</v>
      </c>
      <c r="C98" s="20" t="s">
        <v>216</v>
      </c>
      <c r="D98" s="21" t="s">
        <v>140</v>
      </c>
      <c r="E98" s="21">
        <v>3</v>
      </c>
      <c r="F98" s="21">
        <v>132.19999999999999</v>
      </c>
      <c r="G98" s="23">
        <v>396.59999999999997</v>
      </c>
      <c r="I98" t="str">
        <f t="shared" si="6"/>
        <v>Poste de travail (4 PC  + 3 RJ45)</v>
      </c>
      <c r="J98" t="str">
        <f t="shared" si="7"/>
        <v>u</v>
      </c>
      <c r="K98">
        <f t="shared" si="8"/>
        <v>3</v>
      </c>
      <c r="L98">
        <f t="shared" si="9"/>
        <v>132.19999999999999</v>
      </c>
      <c r="M98">
        <f t="shared" si="10"/>
        <v>396.59999999999997</v>
      </c>
    </row>
    <row r="99" spans="1:13" x14ac:dyDescent="0.25">
      <c r="A99">
        <v>98</v>
      </c>
      <c r="B99">
        <v>8</v>
      </c>
      <c r="C99" s="20" t="s">
        <v>208</v>
      </c>
      <c r="D99" s="21" t="s">
        <v>190</v>
      </c>
      <c r="E99" s="21">
        <v>1</v>
      </c>
      <c r="F99" s="21">
        <v>5986.95</v>
      </c>
      <c r="G99" s="23">
        <v>5986.95</v>
      </c>
      <c r="I99" t="str">
        <f t="shared" si="6"/>
        <v>Câblages</v>
      </c>
      <c r="J99" t="str">
        <f t="shared" si="7"/>
        <v>Ens</v>
      </c>
      <c r="K99">
        <f t="shared" si="8"/>
        <v>1</v>
      </c>
      <c r="L99">
        <f t="shared" si="9"/>
        <v>5986.95</v>
      </c>
      <c r="M99">
        <f t="shared" si="10"/>
        <v>5986.95</v>
      </c>
    </row>
    <row r="100" spans="1:13" x14ac:dyDescent="0.25">
      <c r="A100">
        <v>99</v>
      </c>
      <c r="B100">
        <v>16</v>
      </c>
      <c r="C100" s="20" t="s">
        <v>292</v>
      </c>
      <c r="D100" s="21">
        <v>0</v>
      </c>
      <c r="E100" s="29">
        <v>103</v>
      </c>
      <c r="F100" s="30">
        <v>298.07</v>
      </c>
      <c r="G100" s="122">
        <v>30701.21</v>
      </c>
      <c r="I100" t="str">
        <f t="shared" si="6"/>
        <v>Câblage eclairage</v>
      </c>
      <c r="J100">
        <f t="shared" si="7"/>
        <v>0</v>
      </c>
      <c r="K100">
        <f t="shared" si="8"/>
        <v>103</v>
      </c>
      <c r="L100">
        <f t="shared" si="9"/>
        <v>298.07</v>
      </c>
      <c r="M100">
        <f t="shared" si="10"/>
        <v>30701.21</v>
      </c>
    </row>
    <row r="101" spans="1:13" ht="22.8" x14ac:dyDescent="0.25">
      <c r="A101">
        <v>100</v>
      </c>
      <c r="B101">
        <v>17</v>
      </c>
      <c r="C101" s="27" t="s">
        <v>293</v>
      </c>
      <c r="D101">
        <v>0</v>
      </c>
      <c r="E101">
        <v>0</v>
      </c>
      <c r="F101">
        <v>0</v>
      </c>
      <c r="G101" s="123">
        <v>34558.216859321503</v>
      </c>
      <c r="I101" t="str">
        <f t="shared" si="6"/>
        <v>Complément câblage 5G1,5 des luminaires Type A1, A2, B1, E (bureaux, circulations, halls) puissance et DALI. - 3 ml par luminaires.</v>
      </c>
      <c r="J101">
        <f t="shared" si="7"/>
        <v>0</v>
      </c>
      <c r="K101">
        <f t="shared" si="8"/>
        <v>0</v>
      </c>
      <c r="L101">
        <f t="shared" si="9"/>
        <v>0</v>
      </c>
      <c r="M101">
        <f t="shared" si="10"/>
        <v>34558.216859321503</v>
      </c>
    </row>
    <row r="102" spans="1:13" x14ac:dyDescent="0.25">
      <c r="A102">
        <v>101</v>
      </c>
      <c r="B102">
        <v>17</v>
      </c>
      <c r="C102" s="24" t="s">
        <v>294</v>
      </c>
      <c r="D102">
        <v>0</v>
      </c>
      <c r="E102">
        <v>0</v>
      </c>
      <c r="F102">
        <v>0</v>
      </c>
      <c r="G102" s="123">
        <v>5571.5411143581541</v>
      </c>
      <c r="I102" t="str">
        <f t="shared" si="6"/>
        <v>Câblage 5G1,5 des luminaires type B2 (puissance et DALI) - 3 ml par luminaires.</v>
      </c>
      <c r="J102">
        <f t="shared" si="7"/>
        <v>0</v>
      </c>
      <c r="K102">
        <f t="shared" si="8"/>
        <v>0</v>
      </c>
      <c r="L102">
        <f t="shared" si="9"/>
        <v>0</v>
      </c>
      <c r="M102">
        <f t="shared" si="10"/>
        <v>5571.5411143581541</v>
      </c>
    </row>
    <row r="103" spans="1:13" x14ac:dyDescent="0.25">
      <c r="A103">
        <v>102</v>
      </c>
      <c r="B103">
        <v>17</v>
      </c>
      <c r="C103" s="24" t="s">
        <v>295</v>
      </c>
      <c r="D103">
        <v>0</v>
      </c>
      <c r="E103">
        <v>0</v>
      </c>
      <c r="F103">
        <v>0</v>
      </c>
      <c r="G103" s="123">
        <v>6512.3649031447194</v>
      </c>
      <c r="I103" t="str">
        <f t="shared" si="6"/>
        <v>Câblage 3G1,5 des luminaires type C1</v>
      </c>
      <c r="J103">
        <f t="shared" si="7"/>
        <v>0</v>
      </c>
      <c r="K103">
        <f t="shared" si="8"/>
        <v>0</v>
      </c>
      <c r="L103">
        <f t="shared" si="9"/>
        <v>0</v>
      </c>
      <c r="M103">
        <f t="shared" si="10"/>
        <v>6512.3649031447194</v>
      </c>
    </row>
    <row r="104" spans="1:13" x14ac:dyDescent="0.25">
      <c r="A104">
        <v>103</v>
      </c>
      <c r="B104">
        <v>17</v>
      </c>
      <c r="C104" s="24" t="s">
        <v>296</v>
      </c>
      <c r="D104">
        <v>0</v>
      </c>
      <c r="E104">
        <v>0</v>
      </c>
      <c r="F104">
        <v>0</v>
      </c>
      <c r="G104" s="123">
        <v>8493.2822747614591</v>
      </c>
      <c r="I104" t="str">
        <f t="shared" si="6"/>
        <v>Câblage 3G1,5 des luminaires dtype C3</v>
      </c>
      <c r="J104">
        <f t="shared" si="7"/>
        <v>0</v>
      </c>
      <c r="K104">
        <f t="shared" si="8"/>
        <v>0</v>
      </c>
      <c r="L104">
        <f t="shared" si="9"/>
        <v>0</v>
      </c>
      <c r="M104">
        <f t="shared" si="10"/>
        <v>8493.2822747614591</v>
      </c>
    </row>
    <row r="105" spans="1:13" x14ac:dyDescent="0.25">
      <c r="A105">
        <v>104</v>
      </c>
      <c r="B105">
        <v>17</v>
      </c>
      <c r="C105" s="27" t="s">
        <v>297</v>
      </c>
      <c r="D105">
        <v>0</v>
      </c>
      <c r="E105">
        <v>0</v>
      </c>
      <c r="F105">
        <v>0</v>
      </c>
      <c r="G105" s="123">
        <v>14398.035195525548</v>
      </c>
      <c r="I105" t="str">
        <f t="shared" si="6"/>
        <v>Câblage 3G1,5 des luminaires type F et D (puissance) . 3 ml par luminaires.</v>
      </c>
      <c r="J105">
        <f t="shared" si="7"/>
        <v>0</v>
      </c>
      <c r="K105">
        <f t="shared" si="8"/>
        <v>0</v>
      </c>
      <c r="L105">
        <f t="shared" si="9"/>
        <v>0</v>
      </c>
      <c r="M105">
        <f t="shared" si="10"/>
        <v>14398.035195525548</v>
      </c>
    </row>
    <row r="106" spans="1:13" x14ac:dyDescent="0.25">
      <c r="A106">
        <v>105</v>
      </c>
      <c r="B106">
        <v>17</v>
      </c>
      <c r="C106" s="27" t="s">
        <v>298</v>
      </c>
      <c r="D106">
        <v>0</v>
      </c>
      <c r="E106">
        <v>0</v>
      </c>
      <c r="F106">
        <v>0</v>
      </c>
      <c r="G106" s="123">
        <v>4454.5855949044098</v>
      </c>
      <c r="I106" t="str">
        <f t="shared" si="6"/>
        <v>Câblage 3G2,5 des projecteurs extérieurs</v>
      </c>
      <c r="J106">
        <f t="shared" si="7"/>
        <v>0</v>
      </c>
      <c r="K106">
        <f t="shared" si="8"/>
        <v>0</v>
      </c>
      <c r="L106">
        <f t="shared" si="9"/>
        <v>0</v>
      </c>
      <c r="M106">
        <f t="shared" si="10"/>
        <v>4454.5855949044098</v>
      </c>
    </row>
    <row r="107" spans="1:13" ht="22.8" x14ac:dyDescent="0.25">
      <c r="A107">
        <v>106</v>
      </c>
      <c r="B107">
        <v>17</v>
      </c>
      <c r="C107" s="27" t="s">
        <v>299</v>
      </c>
      <c r="D107">
        <v>0</v>
      </c>
      <c r="E107">
        <v>0</v>
      </c>
      <c r="F107">
        <v>0</v>
      </c>
      <c r="G107" s="123">
        <v>17016.191610751328</v>
      </c>
      <c r="I107" t="str">
        <f t="shared" si="6"/>
        <v>Remplacement du câblage existant par du câblage 5G1,5 DALI des luminaires salles des pas perdus</v>
      </c>
      <c r="J107">
        <f t="shared" si="7"/>
        <v>0</v>
      </c>
      <c r="K107">
        <f t="shared" si="8"/>
        <v>0</v>
      </c>
      <c r="L107">
        <f t="shared" si="9"/>
        <v>0</v>
      </c>
      <c r="M107">
        <f t="shared" si="10"/>
        <v>17016.191610751328</v>
      </c>
    </row>
    <row r="108" spans="1:13" ht="22.8" x14ac:dyDescent="0.25">
      <c r="A108">
        <v>107</v>
      </c>
      <c r="B108">
        <v>17</v>
      </c>
      <c r="C108" s="27" t="s">
        <v>300</v>
      </c>
      <c r="D108">
        <v>0</v>
      </c>
      <c r="E108">
        <v>0</v>
      </c>
      <c r="F108">
        <v>0</v>
      </c>
      <c r="G108" s="123">
        <v>2944.5701699437132</v>
      </c>
      <c r="I108" t="str">
        <f t="shared" si="6"/>
        <v xml:space="preserve">Suivant besoin lot plomberie. Alimentation des petits ballons d'eau chaude électrique seront positionnés dans les blocs sanitaires d'étage </v>
      </c>
      <c r="J108">
        <f t="shared" si="7"/>
        <v>0</v>
      </c>
      <c r="K108">
        <f t="shared" si="8"/>
        <v>0</v>
      </c>
      <c r="L108">
        <f t="shared" si="9"/>
        <v>0</v>
      </c>
      <c r="M108">
        <f t="shared" si="10"/>
        <v>2944.5701699437132</v>
      </c>
    </row>
    <row r="109" spans="1:13" ht="45.6" x14ac:dyDescent="0.25">
      <c r="A109">
        <v>108</v>
      </c>
      <c r="B109">
        <v>17</v>
      </c>
      <c r="C109" s="27" t="s">
        <v>301</v>
      </c>
      <c r="D109">
        <v>0</v>
      </c>
      <c r="E109">
        <v>0</v>
      </c>
      <c r="F109">
        <v>0</v>
      </c>
      <c r="G109" s="123">
        <v>22675.4316014902</v>
      </c>
      <c r="I109" t="str">
        <f t="shared" si="6"/>
        <v>Suivant plans de façade : Alimentation des BSO extérieurs sur châssis PATIO intérieur N3 et N4 + interface avec la GTB. Gestion centralisée par station météo. Une commande de dérogation filaire par bureaux + rajout protection TD.</v>
      </c>
      <c r="J109">
        <f t="shared" si="7"/>
        <v>0</v>
      </c>
      <c r="K109">
        <f t="shared" si="8"/>
        <v>0</v>
      </c>
      <c r="L109">
        <f t="shared" si="9"/>
        <v>0</v>
      </c>
      <c r="M109">
        <f t="shared" si="10"/>
        <v>22675.4316014902</v>
      </c>
    </row>
    <row r="110" spans="1:13" ht="34.200000000000003" x14ac:dyDescent="0.25">
      <c r="A110">
        <v>109</v>
      </c>
      <c r="B110">
        <v>17</v>
      </c>
      <c r="C110" s="27" t="s">
        <v>302</v>
      </c>
      <c r="D110">
        <v>0</v>
      </c>
      <c r="E110">
        <v>0</v>
      </c>
      <c r="F110">
        <v>0</v>
      </c>
      <c r="G110" s="123">
        <v>28047.470918133702</v>
      </c>
      <c r="I110" t="str">
        <f t="shared" si="6"/>
        <v>Suivant plans de façade : Alimentation des stores motorisés intérieurs  sur châssis façades au Niveau 1 uniquement + interface avec la GTB + rajout protection TD</v>
      </c>
      <c r="J110">
        <f t="shared" si="7"/>
        <v>0</v>
      </c>
      <c r="K110">
        <f t="shared" si="8"/>
        <v>0</v>
      </c>
      <c r="L110">
        <f t="shared" si="9"/>
        <v>0</v>
      </c>
      <c r="M110">
        <f t="shared" si="10"/>
        <v>28047.470918133702</v>
      </c>
    </row>
    <row r="111" spans="1:13" x14ac:dyDescent="0.25">
      <c r="A111">
        <v>110</v>
      </c>
      <c r="B111">
        <v>16</v>
      </c>
      <c r="C111" s="25" t="s">
        <v>308</v>
      </c>
      <c r="D111">
        <v>0</v>
      </c>
      <c r="E111">
        <v>0</v>
      </c>
      <c r="F111">
        <v>0</v>
      </c>
      <c r="G111" s="123">
        <v>16175.12</v>
      </c>
      <c r="I111" t="str">
        <f t="shared" si="6"/>
        <v xml:space="preserve">Caisson de  CVC </v>
      </c>
      <c r="J111">
        <f t="shared" si="7"/>
        <v>0</v>
      </c>
      <c r="K111">
        <f t="shared" si="8"/>
        <v>0</v>
      </c>
      <c r="L111">
        <f t="shared" si="9"/>
        <v>0</v>
      </c>
      <c r="M111">
        <f t="shared" si="10"/>
        <v>16175.12</v>
      </c>
    </row>
    <row r="112" spans="1:13" x14ac:dyDescent="0.25">
      <c r="A112">
        <v>111</v>
      </c>
      <c r="B112">
        <v>16</v>
      </c>
      <c r="C112" s="25" t="s">
        <v>303</v>
      </c>
      <c r="D112">
        <v>0</v>
      </c>
      <c r="E112">
        <v>0</v>
      </c>
      <c r="F112">
        <v>0</v>
      </c>
      <c r="G112" s="123">
        <v>21565.11</v>
      </c>
      <c r="I112" t="str">
        <f t="shared" si="6"/>
        <v>Alimentation des differents elements actif GTC</v>
      </c>
      <c r="J112">
        <f t="shared" si="7"/>
        <v>0</v>
      </c>
      <c r="K112">
        <f t="shared" si="8"/>
        <v>0</v>
      </c>
      <c r="L112">
        <f t="shared" si="9"/>
        <v>0</v>
      </c>
      <c r="M112">
        <f t="shared" si="10"/>
        <v>21565.11</v>
      </c>
    </row>
    <row r="113" spans="1:13" x14ac:dyDescent="0.25">
      <c r="A113">
        <v>112</v>
      </c>
      <c r="B113">
        <v>16</v>
      </c>
      <c r="C113" s="25" t="s">
        <v>304</v>
      </c>
      <c r="D113">
        <v>0</v>
      </c>
      <c r="E113">
        <v>0</v>
      </c>
      <c r="F113">
        <v>0</v>
      </c>
      <c r="G113" s="123">
        <v>22077.439999999999</v>
      </c>
      <c r="I113" t="str">
        <f t="shared" si="6"/>
        <v>Alimentatin automate deportès</v>
      </c>
      <c r="J113">
        <f t="shared" si="7"/>
        <v>0</v>
      </c>
      <c r="K113">
        <f t="shared" si="8"/>
        <v>0</v>
      </c>
      <c r="L113">
        <f t="shared" si="9"/>
        <v>0</v>
      </c>
      <c r="M113">
        <f t="shared" si="10"/>
        <v>22077.439999999999</v>
      </c>
    </row>
    <row r="114" spans="1:13" ht="22.8" x14ac:dyDescent="0.25">
      <c r="A114">
        <v>113</v>
      </c>
      <c r="B114">
        <v>16</v>
      </c>
      <c r="C114" s="32" t="s">
        <v>309</v>
      </c>
      <c r="D114">
        <v>0</v>
      </c>
      <c r="E114">
        <v>0</v>
      </c>
      <c r="F114">
        <v>0</v>
      </c>
      <c r="G114" s="123">
        <v>16175.12</v>
      </c>
      <c r="I114" t="str">
        <f t="shared" si="6"/>
        <v>Caisson de  CTA ( puissances supposées egales ou inferieures  a celles existantes)</v>
      </c>
      <c r="J114">
        <f t="shared" si="7"/>
        <v>0</v>
      </c>
      <c r="K114">
        <f t="shared" si="8"/>
        <v>0</v>
      </c>
      <c r="L114">
        <f t="shared" si="9"/>
        <v>0</v>
      </c>
      <c r="M114">
        <f t="shared" si="10"/>
        <v>16175.12</v>
      </c>
    </row>
    <row r="115" spans="1:13" x14ac:dyDescent="0.25">
      <c r="A115">
        <v>114</v>
      </c>
      <c r="B115">
        <v>18</v>
      </c>
      <c r="C115" t="s">
        <v>61</v>
      </c>
      <c r="D115">
        <v>0</v>
      </c>
      <c r="E115">
        <v>0</v>
      </c>
      <c r="F115">
        <v>0</v>
      </c>
      <c r="G115" s="9">
        <v>37325.480000000003</v>
      </c>
      <c r="I115" t="str">
        <f t="shared" si="6"/>
        <v>Distribution principale (hors cheminement de câbles)</v>
      </c>
      <c r="J115">
        <f t="shared" si="7"/>
        <v>0</v>
      </c>
      <c r="K115">
        <f t="shared" si="8"/>
        <v>0</v>
      </c>
      <c r="L115">
        <f t="shared" si="9"/>
        <v>0</v>
      </c>
      <c r="M115">
        <f t="shared" si="10"/>
        <v>37325.480000000003</v>
      </c>
    </row>
    <row r="116" spans="1:13" x14ac:dyDescent="0.25">
      <c r="A116">
        <v>115</v>
      </c>
      <c r="B116">
        <v>18</v>
      </c>
      <c r="C116" t="s">
        <v>137</v>
      </c>
      <c r="D116">
        <v>0</v>
      </c>
      <c r="E116">
        <v>0</v>
      </c>
      <c r="F116">
        <v>0</v>
      </c>
      <c r="G116" s="9">
        <v>165000</v>
      </c>
      <c r="I116" t="str">
        <f t="shared" si="6"/>
        <v>Distribution secondaire - divisionnaire force et éclairaage (hors cheminement de câbles)</v>
      </c>
      <c r="J116">
        <f t="shared" si="7"/>
        <v>0</v>
      </c>
      <c r="K116">
        <f t="shared" si="8"/>
        <v>0</v>
      </c>
      <c r="L116">
        <f t="shared" si="9"/>
        <v>0</v>
      </c>
      <c r="M116">
        <f t="shared" si="10"/>
        <v>165000</v>
      </c>
    </row>
    <row r="117" spans="1:13" x14ac:dyDescent="0.25">
      <c r="A117">
        <v>116</v>
      </c>
      <c r="B117">
        <v>18</v>
      </c>
      <c r="C117" t="s">
        <v>63</v>
      </c>
      <c r="D117">
        <v>0</v>
      </c>
      <c r="E117">
        <v>0</v>
      </c>
      <c r="F117">
        <v>0</v>
      </c>
      <c r="G117" s="9">
        <v>69300</v>
      </c>
      <c r="I117" t="str">
        <f t="shared" si="6"/>
        <v>Cheminament de cable CFO uniquement</v>
      </c>
      <c r="J117">
        <f t="shared" si="7"/>
        <v>0</v>
      </c>
      <c r="K117">
        <f t="shared" si="8"/>
        <v>0</v>
      </c>
      <c r="L117">
        <f t="shared" si="9"/>
        <v>0</v>
      </c>
      <c r="M117">
        <f t="shared" si="10"/>
        <v>69300</v>
      </c>
    </row>
    <row r="118" spans="1:13" x14ac:dyDescent="0.25">
      <c r="A118">
        <v>117</v>
      </c>
      <c r="B118">
        <v>18</v>
      </c>
      <c r="C118" t="s">
        <v>76</v>
      </c>
      <c r="D118">
        <v>0</v>
      </c>
      <c r="E118">
        <v>0</v>
      </c>
      <c r="F118">
        <v>0</v>
      </c>
      <c r="G118" s="9">
        <v>114004.41</v>
      </c>
      <c r="I118" t="str">
        <f t="shared" si="6"/>
        <v>Petit appareillage et prises PC (terminaux de diistribution)</v>
      </c>
      <c r="J118">
        <f t="shared" si="7"/>
        <v>0</v>
      </c>
      <c r="K118">
        <f t="shared" si="8"/>
        <v>0</v>
      </c>
      <c r="L118">
        <f t="shared" si="9"/>
        <v>0</v>
      </c>
      <c r="M118">
        <f t="shared" si="10"/>
        <v>114004.41</v>
      </c>
    </row>
    <row r="119" spans="1:13" x14ac:dyDescent="0.25">
      <c r="A119">
        <v>118</v>
      </c>
      <c r="B119">
        <v>19</v>
      </c>
      <c r="C119" t="s">
        <v>128</v>
      </c>
      <c r="D119">
        <v>0</v>
      </c>
      <c r="E119">
        <v>0</v>
      </c>
      <c r="F119">
        <v>0</v>
      </c>
      <c r="G119" s="9">
        <v>20515.812011000002</v>
      </c>
      <c r="I119" t="str">
        <f t="shared" si="6"/>
        <v>Distribution principale (compris cheminement de câbles)</v>
      </c>
      <c r="J119">
        <f t="shared" si="7"/>
        <v>0</v>
      </c>
      <c r="K119">
        <f t="shared" si="8"/>
        <v>0</v>
      </c>
      <c r="L119">
        <f t="shared" si="9"/>
        <v>0</v>
      </c>
      <c r="M119">
        <f t="shared" si="10"/>
        <v>20515.812011000002</v>
      </c>
    </row>
    <row r="120" spans="1:13" x14ac:dyDescent="0.25">
      <c r="A120">
        <v>119</v>
      </c>
      <c r="B120">
        <v>19</v>
      </c>
      <c r="C120" t="s">
        <v>138</v>
      </c>
      <c r="D120">
        <v>0</v>
      </c>
      <c r="E120">
        <v>0</v>
      </c>
      <c r="F120">
        <v>0</v>
      </c>
      <c r="G120" s="9">
        <v>63650.81346640001</v>
      </c>
      <c r="I120" t="str">
        <f t="shared" si="6"/>
        <v>Distribution secondaire (compris chemin de cable et fixations)</v>
      </c>
      <c r="J120">
        <f t="shared" si="7"/>
        <v>0</v>
      </c>
      <c r="K120">
        <f t="shared" si="8"/>
        <v>0</v>
      </c>
      <c r="L120">
        <f t="shared" si="9"/>
        <v>0</v>
      </c>
      <c r="M120">
        <f t="shared" si="10"/>
        <v>63650.81346640001</v>
      </c>
    </row>
    <row r="121" spans="1:13" x14ac:dyDescent="0.25">
      <c r="A121">
        <v>120</v>
      </c>
      <c r="B121">
        <v>19</v>
      </c>
      <c r="C121" t="s">
        <v>76</v>
      </c>
      <c r="D121">
        <v>0</v>
      </c>
      <c r="E121">
        <v>0</v>
      </c>
      <c r="F121">
        <v>0</v>
      </c>
      <c r="G121" s="9">
        <v>16393.879235050001</v>
      </c>
      <c r="I121" t="str">
        <f t="shared" si="6"/>
        <v>Petit appareillage et prises PC (terminaux de diistribution)</v>
      </c>
      <c r="J121">
        <f t="shared" si="7"/>
        <v>0</v>
      </c>
      <c r="K121">
        <f t="shared" si="8"/>
        <v>0</v>
      </c>
      <c r="L121">
        <f t="shared" si="9"/>
        <v>0</v>
      </c>
      <c r="M121">
        <f t="shared" si="10"/>
        <v>16393.879235050001</v>
      </c>
    </row>
    <row r="122" spans="1:13" x14ac:dyDescent="0.25">
      <c r="A122">
        <v>121</v>
      </c>
      <c r="B122" s="76"/>
      <c r="C122" s="76">
        <v>0</v>
      </c>
      <c r="D122" s="76">
        <v>0</v>
      </c>
      <c r="E122" s="76">
        <v>0</v>
      </c>
      <c r="F122" s="76">
        <v>0</v>
      </c>
      <c r="G122" s="77">
        <v>0</v>
      </c>
      <c r="I122">
        <f t="shared" si="6"/>
        <v>0</v>
      </c>
      <c r="J122">
        <f t="shared" si="7"/>
        <v>0</v>
      </c>
      <c r="K122">
        <f t="shared" si="8"/>
        <v>0</v>
      </c>
      <c r="L122">
        <f t="shared" si="9"/>
        <v>0</v>
      </c>
      <c r="M122">
        <f t="shared" si="10"/>
        <v>0</v>
      </c>
    </row>
    <row r="123" spans="1:13" x14ac:dyDescent="0.25">
      <c r="A123">
        <v>122</v>
      </c>
      <c r="B123">
        <v>20</v>
      </c>
      <c r="C123" s="36" t="s">
        <v>336</v>
      </c>
      <c r="D123" s="37" t="s">
        <v>190</v>
      </c>
      <c r="E123" s="41">
        <v>1</v>
      </c>
      <c r="F123" s="42">
        <v>1792.1</v>
      </c>
      <c r="G123" s="124">
        <v>1792.1</v>
      </c>
      <c r="I123" t="str">
        <f t="shared" si="6"/>
        <v>-50x48 mm</v>
      </c>
      <c r="J123" t="str">
        <f t="shared" si="7"/>
        <v>Ens</v>
      </c>
      <c r="K123">
        <f t="shared" si="8"/>
        <v>1</v>
      </c>
      <c r="L123">
        <f t="shared" si="9"/>
        <v>1792.1</v>
      </c>
      <c r="M123">
        <f t="shared" si="10"/>
        <v>1792.1</v>
      </c>
    </row>
    <row r="124" spans="1:13" x14ac:dyDescent="0.25">
      <c r="A124">
        <v>123</v>
      </c>
      <c r="B124">
        <v>20</v>
      </c>
      <c r="C124" s="36" t="s">
        <v>337</v>
      </c>
      <c r="D124" s="37" t="s">
        <v>190</v>
      </c>
      <c r="E124" s="41">
        <v>1</v>
      </c>
      <c r="F124" s="42">
        <v>1128.3599999999999</v>
      </c>
      <c r="G124" s="125">
        <v>1128.3599999999999</v>
      </c>
      <c r="I124" t="str">
        <f t="shared" si="6"/>
        <v>-100x48 mm</v>
      </c>
      <c r="J124" t="str">
        <f t="shared" si="7"/>
        <v>Ens</v>
      </c>
      <c r="K124">
        <f t="shared" si="8"/>
        <v>1</v>
      </c>
      <c r="L124">
        <f t="shared" si="9"/>
        <v>1128.3599999999999</v>
      </c>
      <c r="M124">
        <f t="shared" si="10"/>
        <v>1128.3599999999999</v>
      </c>
    </row>
    <row r="125" spans="1:13" x14ac:dyDescent="0.25">
      <c r="A125">
        <v>124</v>
      </c>
      <c r="B125">
        <v>20</v>
      </c>
      <c r="C125" s="36" t="s">
        <v>338</v>
      </c>
      <c r="D125" s="37" t="s">
        <v>190</v>
      </c>
      <c r="E125" s="41">
        <v>1</v>
      </c>
      <c r="F125" s="42">
        <v>1360.67</v>
      </c>
      <c r="G125" s="125">
        <v>1360.67</v>
      </c>
      <c r="I125" t="str">
        <f t="shared" si="6"/>
        <v>-200x48 mm</v>
      </c>
      <c r="J125" t="str">
        <f t="shared" si="7"/>
        <v>Ens</v>
      </c>
      <c r="K125">
        <f t="shared" si="8"/>
        <v>1</v>
      </c>
      <c r="L125">
        <f t="shared" si="9"/>
        <v>1360.67</v>
      </c>
      <c r="M125">
        <f t="shared" si="10"/>
        <v>1360.67</v>
      </c>
    </row>
    <row r="126" spans="1:13" x14ac:dyDescent="0.25">
      <c r="A126">
        <v>125</v>
      </c>
      <c r="B126">
        <v>20</v>
      </c>
      <c r="C126" s="36" t="s">
        <v>339</v>
      </c>
      <c r="D126" s="37" t="s">
        <v>190</v>
      </c>
      <c r="E126" s="41">
        <v>1</v>
      </c>
      <c r="F126" s="42">
        <v>1526.61</v>
      </c>
      <c r="G126" s="125">
        <v>1526.61</v>
      </c>
      <c r="I126" t="str">
        <f t="shared" si="6"/>
        <v>-300x48 mm</v>
      </c>
      <c r="J126" t="str">
        <f t="shared" si="7"/>
        <v>Ens</v>
      </c>
      <c r="K126">
        <f t="shared" si="8"/>
        <v>1</v>
      </c>
      <c r="L126">
        <f t="shared" si="9"/>
        <v>1526.61</v>
      </c>
      <c r="M126">
        <f t="shared" si="10"/>
        <v>1526.61</v>
      </c>
    </row>
    <row r="127" spans="1:13" x14ac:dyDescent="0.25">
      <c r="A127">
        <v>126</v>
      </c>
      <c r="B127">
        <v>20</v>
      </c>
      <c r="C127" s="36" t="s">
        <v>340</v>
      </c>
      <c r="D127" s="37" t="s">
        <v>190</v>
      </c>
      <c r="E127" s="41">
        <v>1</v>
      </c>
      <c r="F127" s="42">
        <v>2190.3500000000004</v>
      </c>
      <c r="G127" s="125">
        <v>2190.3500000000004</v>
      </c>
      <c r="I127" t="str">
        <f t="shared" si="6"/>
        <v>-400x48 mm</v>
      </c>
      <c r="J127" t="str">
        <f t="shared" si="7"/>
        <v>Ens</v>
      </c>
      <c r="K127">
        <f t="shared" si="8"/>
        <v>1</v>
      </c>
      <c r="L127">
        <f t="shared" si="9"/>
        <v>2190.3500000000004</v>
      </c>
      <c r="M127">
        <f t="shared" si="10"/>
        <v>2190.3500000000004</v>
      </c>
    </row>
    <row r="128" spans="1:13" x14ac:dyDescent="0.25">
      <c r="A128">
        <v>127</v>
      </c>
      <c r="B128">
        <v>20</v>
      </c>
      <c r="C128" s="36" t="s">
        <v>341</v>
      </c>
      <c r="D128" s="37" t="s">
        <v>190</v>
      </c>
      <c r="E128" s="41">
        <v>0</v>
      </c>
      <c r="F128" s="42" t="s">
        <v>342</v>
      </c>
      <c r="G128" s="125">
        <v>0</v>
      </c>
      <c r="I128" t="str">
        <f t="shared" si="6"/>
        <v xml:space="preserve"> - Consoles, éclisses, boulonnerie, accessoires</v>
      </c>
      <c r="J128" t="str">
        <f t="shared" si="7"/>
        <v>Ens</v>
      </c>
      <c r="K128">
        <f t="shared" si="8"/>
        <v>0</v>
      </c>
      <c r="L128" t="str">
        <f t="shared" si="9"/>
        <v>Inclus</v>
      </c>
      <c r="M128">
        <f t="shared" si="10"/>
        <v>0</v>
      </c>
    </row>
    <row r="129" spans="1:13" x14ac:dyDescent="0.25">
      <c r="A129">
        <v>128</v>
      </c>
      <c r="B129">
        <v>20</v>
      </c>
      <c r="C129" s="36" t="s">
        <v>343</v>
      </c>
      <c r="D129" s="37" t="s">
        <v>190</v>
      </c>
      <c r="E129" s="41">
        <v>1</v>
      </c>
      <c r="F129" s="42">
        <v>462.23</v>
      </c>
      <c r="G129" s="125">
        <v>462.23</v>
      </c>
      <c r="I129" t="str">
        <f t="shared" si="6"/>
        <v xml:space="preserve"> - Cuivre nu </v>
      </c>
      <c r="J129" t="str">
        <f t="shared" si="7"/>
        <v>Ens</v>
      </c>
      <c r="K129">
        <f t="shared" si="8"/>
        <v>1</v>
      </c>
      <c r="L129">
        <f t="shared" si="9"/>
        <v>462.23</v>
      </c>
      <c r="M129">
        <f t="shared" si="10"/>
        <v>462.23</v>
      </c>
    </row>
    <row r="130" spans="1:13" x14ac:dyDescent="0.25">
      <c r="A130">
        <v>129</v>
      </c>
      <c r="B130">
        <v>21</v>
      </c>
      <c r="C130" s="36" t="s">
        <v>345</v>
      </c>
      <c r="D130" s="37" t="s">
        <v>190</v>
      </c>
      <c r="E130" s="41">
        <v>1</v>
      </c>
      <c r="F130" s="42">
        <v>6040.04</v>
      </c>
      <c r="G130" s="125">
        <v>6040.04</v>
      </c>
      <c r="I130" t="str">
        <f t="shared" si="6"/>
        <v>-Ø 20</v>
      </c>
      <c r="J130" t="str">
        <f t="shared" si="7"/>
        <v>Ens</v>
      </c>
      <c r="K130">
        <f t="shared" si="8"/>
        <v>1</v>
      </c>
      <c r="L130">
        <f t="shared" si="9"/>
        <v>6040.04</v>
      </c>
      <c r="M130">
        <f t="shared" si="10"/>
        <v>6040.04</v>
      </c>
    </row>
    <row r="131" spans="1:13" x14ac:dyDescent="0.25">
      <c r="A131">
        <v>130</v>
      </c>
      <c r="B131">
        <v>21</v>
      </c>
      <c r="C131" s="36" t="s">
        <v>346</v>
      </c>
      <c r="D131" s="37" t="s">
        <v>190</v>
      </c>
      <c r="E131" s="41">
        <v>1</v>
      </c>
      <c r="F131" s="42">
        <v>4480.25</v>
      </c>
      <c r="G131" s="125">
        <v>4480.25</v>
      </c>
      <c r="I131" t="str">
        <f t="shared" ref="I131:I194" si="11">IF(C131="xxx",0,C131)</f>
        <v>-Ø 25</v>
      </c>
      <c r="J131" t="str">
        <f t="shared" ref="J131:J194" si="12">IF(D131="xxx",0,D131)</f>
        <v>Ens</v>
      </c>
      <c r="K131">
        <f t="shared" ref="K131:K194" si="13">IF(E131="xxx",0,E131)</f>
        <v>1</v>
      </c>
      <c r="L131">
        <f t="shared" ref="L131:L194" si="14">IF(F131="xxx",0,F131)</f>
        <v>4480.25</v>
      </c>
      <c r="M131">
        <f t="shared" ref="M131:M194" si="15">IF(G131="",0,G131)</f>
        <v>4480.25</v>
      </c>
    </row>
    <row r="132" spans="1:13" x14ac:dyDescent="0.25">
      <c r="A132">
        <v>131</v>
      </c>
      <c r="B132">
        <v>21</v>
      </c>
      <c r="C132" s="36" t="s">
        <v>345</v>
      </c>
      <c r="D132" s="37" t="s">
        <v>190</v>
      </c>
      <c r="E132" s="41">
        <v>1</v>
      </c>
      <c r="F132" s="42">
        <v>962.43</v>
      </c>
      <c r="G132" s="125">
        <v>962.43</v>
      </c>
      <c r="I132" t="str">
        <f t="shared" si="11"/>
        <v>-Ø 20</v>
      </c>
      <c r="J132" t="str">
        <f t="shared" si="12"/>
        <v>Ens</v>
      </c>
      <c r="K132">
        <f t="shared" si="13"/>
        <v>1</v>
      </c>
      <c r="L132">
        <f t="shared" si="14"/>
        <v>962.43</v>
      </c>
      <c r="M132">
        <f t="shared" si="15"/>
        <v>962.43</v>
      </c>
    </row>
    <row r="133" spans="1:13" x14ac:dyDescent="0.25">
      <c r="A133">
        <v>132</v>
      </c>
      <c r="B133">
        <v>21</v>
      </c>
      <c r="C133" s="36" t="s">
        <v>346</v>
      </c>
      <c r="D133" s="37" t="s">
        <v>190</v>
      </c>
      <c r="E133" s="41">
        <v>1</v>
      </c>
      <c r="F133" s="42">
        <v>1294.3</v>
      </c>
      <c r="G133" s="125">
        <v>1294.3</v>
      </c>
      <c r="I133" t="str">
        <f t="shared" si="11"/>
        <v>-Ø 25</v>
      </c>
      <c r="J133" t="str">
        <f t="shared" si="12"/>
        <v>Ens</v>
      </c>
      <c r="K133">
        <f t="shared" si="13"/>
        <v>1</v>
      </c>
      <c r="L133">
        <f t="shared" si="14"/>
        <v>1294.3</v>
      </c>
      <c r="M133">
        <f t="shared" si="15"/>
        <v>1294.3</v>
      </c>
    </row>
    <row r="134" spans="1:13" x14ac:dyDescent="0.25">
      <c r="A134">
        <v>133</v>
      </c>
      <c r="B134">
        <v>22</v>
      </c>
      <c r="C134" s="36" t="s">
        <v>347</v>
      </c>
      <c r="D134" s="37" t="s">
        <v>190</v>
      </c>
      <c r="E134" s="41">
        <v>1</v>
      </c>
      <c r="F134" s="42">
        <v>2721.34</v>
      </c>
      <c r="G134" s="125">
        <v>2721.34</v>
      </c>
      <c r="I134" t="str">
        <f t="shared" si="11"/>
        <v>- Goulotte PVC 2 compartiments</v>
      </c>
      <c r="J134" t="str">
        <f t="shared" si="12"/>
        <v>Ens</v>
      </c>
      <c r="K134">
        <f t="shared" si="13"/>
        <v>1</v>
      </c>
      <c r="L134">
        <f t="shared" si="14"/>
        <v>2721.34</v>
      </c>
      <c r="M134">
        <f t="shared" si="15"/>
        <v>2721.34</v>
      </c>
    </row>
    <row r="135" spans="1:13" x14ac:dyDescent="0.25">
      <c r="A135">
        <v>134</v>
      </c>
      <c r="C135" s="36">
        <v>0</v>
      </c>
      <c r="D135" s="44">
        <v>0</v>
      </c>
      <c r="E135" s="45">
        <v>0</v>
      </c>
      <c r="F135" s="46">
        <v>0</v>
      </c>
      <c r="G135" s="125">
        <v>0</v>
      </c>
      <c r="I135">
        <f t="shared" si="11"/>
        <v>0</v>
      </c>
      <c r="J135">
        <f t="shared" si="12"/>
        <v>0</v>
      </c>
      <c r="K135">
        <f t="shared" si="13"/>
        <v>0</v>
      </c>
      <c r="L135">
        <f t="shared" si="14"/>
        <v>0</v>
      </c>
      <c r="M135">
        <f t="shared" si="15"/>
        <v>0</v>
      </c>
    </row>
    <row r="136" spans="1:13" x14ac:dyDescent="0.25">
      <c r="A136">
        <v>135</v>
      </c>
      <c r="C136" s="36">
        <v>0</v>
      </c>
      <c r="D136" s="44">
        <v>0</v>
      </c>
      <c r="E136" s="45">
        <v>0</v>
      </c>
      <c r="F136" s="46">
        <v>0</v>
      </c>
      <c r="G136" s="125">
        <v>0</v>
      </c>
      <c r="I136">
        <f t="shared" si="11"/>
        <v>0</v>
      </c>
      <c r="J136">
        <f t="shared" si="12"/>
        <v>0</v>
      </c>
      <c r="K136">
        <f t="shared" si="13"/>
        <v>0</v>
      </c>
      <c r="L136">
        <f t="shared" si="14"/>
        <v>0</v>
      </c>
      <c r="M136">
        <f t="shared" si="15"/>
        <v>0</v>
      </c>
    </row>
    <row r="137" spans="1:13" x14ac:dyDescent="0.25">
      <c r="A137">
        <v>136</v>
      </c>
      <c r="C137" s="36">
        <v>0</v>
      </c>
      <c r="D137" s="44">
        <v>0</v>
      </c>
      <c r="E137" s="45">
        <v>0</v>
      </c>
      <c r="F137" s="46">
        <v>0</v>
      </c>
      <c r="G137" s="125">
        <v>0</v>
      </c>
      <c r="I137">
        <f t="shared" si="11"/>
        <v>0</v>
      </c>
      <c r="J137">
        <f t="shared" si="12"/>
        <v>0</v>
      </c>
      <c r="K137">
        <f t="shared" si="13"/>
        <v>0</v>
      </c>
      <c r="L137">
        <f t="shared" si="14"/>
        <v>0</v>
      </c>
      <c r="M137">
        <f t="shared" si="15"/>
        <v>0</v>
      </c>
    </row>
    <row r="138" spans="1:13" x14ac:dyDescent="0.25">
      <c r="A138">
        <v>137</v>
      </c>
      <c r="C138" s="36">
        <v>0</v>
      </c>
      <c r="D138" s="44">
        <v>0</v>
      </c>
      <c r="E138" s="45">
        <v>0</v>
      </c>
      <c r="F138" s="46">
        <v>0</v>
      </c>
      <c r="G138" s="125">
        <v>0</v>
      </c>
      <c r="I138">
        <f t="shared" si="11"/>
        <v>0</v>
      </c>
      <c r="J138">
        <f t="shared" si="12"/>
        <v>0</v>
      </c>
      <c r="K138">
        <f t="shared" si="13"/>
        <v>0</v>
      </c>
      <c r="L138">
        <f t="shared" si="14"/>
        <v>0</v>
      </c>
      <c r="M138">
        <f t="shared" si="15"/>
        <v>0</v>
      </c>
    </row>
    <row r="139" spans="1:13" x14ac:dyDescent="0.25">
      <c r="A139">
        <v>138</v>
      </c>
      <c r="C139" s="36">
        <v>0</v>
      </c>
      <c r="D139" s="44">
        <v>0</v>
      </c>
      <c r="E139" s="45">
        <v>0</v>
      </c>
      <c r="F139" s="46">
        <v>0</v>
      </c>
      <c r="G139" s="125">
        <v>0</v>
      </c>
      <c r="I139">
        <f t="shared" si="11"/>
        <v>0</v>
      </c>
      <c r="J139">
        <f t="shared" si="12"/>
        <v>0</v>
      </c>
      <c r="K139">
        <f t="shared" si="13"/>
        <v>0</v>
      </c>
      <c r="L139">
        <f t="shared" si="14"/>
        <v>0</v>
      </c>
      <c r="M139">
        <f t="shared" si="15"/>
        <v>0</v>
      </c>
    </row>
    <row r="140" spans="1:13" x14ac:dyDescent="0.25">
      <c r="A140">
        <v>139</v>
      </c>
      <c r="C140" s="36">
        <v>0</v>
      </c>
      <c r="D140" s="44">
        <v>0</v>
      </c>
      <c r="E140" s="45">
        <v>0</v>
      </c>
      <c r="F140" s="46">
        <v>0</v>
      </c>
      <c r="G140" s="125">
        <v>0</v>
      </c>
      <c r="I140">
        <f t="shared" si="11"/>
        <v>0</v>
      </c>
      <c r="J140">
        <f t="shared" si="12"/>
        <v>0</v>
      </c>
      <c r="K140">
        <f t="shared" si="13"/>
        <v>0</v>
      </c>
      <c r="L140">
        <f t="shared" si="14"/>
        <v>0</v>
      </c>
      <c r="M140">
        <f t="shared" si="15"/>
        <v>0</v>
      </c>
    </row>
    <row r="141" spans="1:13" x14ac:dyDescent="0.25">
      <c r="A141">
        <v>140</v>
      </c>
      <c r="B141">
        <v>24</v>
      </c>
      <c r="C141" s="36" t="s">
        <v>350</v>
      </c>
      <c r="D141" s="44" t="s">
        <v>190</v>
      </c>
      <c r="E141" s="45">
        <v>1</v>
      </c>
      <c r="F141" s="46">
        <v>16603</v>
      </c>
      <c r="G141" s="125">
        <v>16603</v>
      </c>
      <c r="I141" t="str">
        <f t="shared" si="11"/>
        <v xml:space="preserve"> - Câble U 1000 R2V 3G1,5 mm²</v>
      </c>
      <c r="J141" t="str">
        <f t="shared" si="12"/>
        <v>Ens</v>
      </c>
      <c r="K141">
        <f t="shared" si="13"/>
        <v>1</v>
      </c>
      <c r="L141">
        <f t="shared" si="14"/>
        <v>16603</v>
      </c>
      <c r="M141">
        <f t="shared" si="15"/>
        <v>16603</v>
      </c>
    </row>
    <row r="142" spans="1:13" x14ac:dyDescent="0.25">
      <c r="A142">
        <v>141</v>
      </c>
      <c r="B142">
        <v>24</v>
      </c>
      <c r="C142" s="36" t="s">
        <v>351</v>
      </c>
      <c r="D142" s="44" t="s">
        <v>190</v>
      </c>
      <c r="E142" s="45">
        <v>1</v>
      </c>
      <c r="F142" s="46">
        <v>20617.039999999997</v>
      </c>
      <c r="G142" s="125">
        <v>20617.039999999997</v>
      </c>
      <c r="I142" t="str">
        <f t="shared" si="11"/>
        <v xml:space="preserve"> - Câble U 1000 R2V 3G2,5 mm²</v>
      </c>
      <c r="J142" t="str">
        <f t="shared" si="12"/>
        <v>Ens</v>
      </c>
      <c r="K142">
        <f t="shared" si="13"/>
        <v>1</v>
      </c>
      <c r="L142">
        <f t="shared" si="14"/>
        <v>20617.039999999997</v>
      </c>
      <c r="M142">
        <f t="shared" si="15"/>
        <v>20617.039999999997</v>
      </c>
    </row>
    <row r="143" spans="1:13" x14ac:dyDescent="0.25">
      <c r="A143">
        <v>142</v>
      </c>
      <c r="B143">
        <v>24</v>
      </c>
      <c r="C143" s="36" t="s">
        <v>352</v>
      </c>
      <c r="D143" s="44" t="s">
        <v>190</v>
      </c>
      <c r="E143" s="45">
        <v>1</v>
      </c>
      <c r="F143" s="46">
        <v>847.04</v>
      </c>
      <c r="G143" s="125">
        <v>847.04</v>
      </c>
      <c r="I143" t="str">
        <f t="shared" si="11"/>
        <v xml:space="preserve"> - Câble U 1000 R2V 3G6 mm²</v>
      </c>
      <c r="J143" t="str">
        <f t="shared" si="12"/>
        <v>Ens</v>
      </c>
      <c r="K143">
        <f t="shared" si="13"/>
        <v>1</v>
      </c>
      <c r="L143">
        <f t="shared" si="14"/>
        <v>847.04</v>
      </c>
      <c r="M143">
        <f t="shared" si="15"/>
        <v>847.04</v>
      </c>
    </row>
    <row r="144" spans="1:13" x14ac:dyDescent="0.25">
      <c r="A144">
        <v>143</v>
      </c>
      <c r="B144">
        <v>24</v>
      </c>
      <c r="C144" s="36" t="s">
        <v>353</v>
      </c>
      <c r="D144" s="44" t="s">
        <v>354</v>
      </c>
      <c r="E144" s="45">
        <v>0</v>
      </c>
      <c r="F144" s="46">
        <v>0</v>
      </c>
      <c r="G144" s="125">
        <v>0</v>
      </c>
      <c r="I144" t="str">
        <f t="shared" si="11"/>
        <v xml:space="preserve"> - Câble U 1000 R2V 5G2,5 mm²</v>
      </c>
      <c r="J144" t="str">
        <f t="shared" si="12"/>
        <v>So</v>
      </c>
      <c r="K144">
        <f t="shared" si="13"/>
        <v>0</v>
      </c>
      <c r="L144">
        <f t="shared" si="14"/>
        <v>0</v>
      </c>
      <c r="M144">
        <f t="shared" si="15"/>
        <v>0</v>
      </c>
    </row>
    <row r="145" spans="1:13" x14ac:dyDescent="0.25">
      <c r="A145">
        <v>144</v>
      </c>
      <c r="B145">
        <v>24</v>
      </c>
      <c r="C145" s="36" t="s">
        <v>355</v>
      </c>
      <c r="D145" s="44" t="s">
        <v>190</v>
      </c>
      <c r="E145" s="45">
        <v>1</v>
      </c>
      <c r="F145" s="46">
        <v>1232.54</v>
      </c>
      <c r="G145" s="125">
        <v>1232.54</v>
      </c>
      <c r="I145" t="str">
        <f t="shared" si="11"/>
        <v xml:space="preserve"> - Câble U 1000 R2V 5G6 mm²</v>
      </c>
      <c r="J145" t="str">
        <f t="shared" si="12"/>
        <v>Ens</v>
      </c>
      <c r="K145">
        <f t="shared" si="13"/>
        <v>1</v>
      </c>
      <c r="L145">
        <f t="shared" si="14"/>
        <v>1232.54</v>
      </c>
      <c r="M145">
        <f t="shared" si="15"/>
        <v>1232.54</v>
      </c>
    </row>
    <row r="146" spans="1:13" x14ac:dyDescent="0.25">
      <c r="A146">
        <v>145</v>
      </c>
      <c r="B146">
        <v>24</v>
      </c>
      <c r="C146" s="36" t="s">
        <v>356</v>
      </c>
      <c r="D146" s="44" t="s">
        <v>190</v>
      </c>
      <c r="E146" s="45">
        <v>1</v>
      </c>
      <c r="F146" s="46">
        <v>960.97</v>
      </c>
      <c r="G146" s="125">
        <v>960.97</v>
      </c>
      <c r="I146" t="str">
        <f t="shared" si="11"/>
        <v xml:space="preserve"> - Câble alimentation colonne tableau</v>
      </c>
      <c r="J146" t="str">
        <f t="shared" si="12"/>
        <v>Ens</v>
      </c>
      <c r="K146">
        <f t="shared" si="13"/>
        <v>1</v>
      </c>
      <c r="L146">
        <f t="shared" si="14"/>
        <v>960.97</v>
      </c>
      <c r="M146">
        <f t="shared" si="15"/>
        <v>960.97</v>
      </c>
    </row>
    <row r="147" spans="1:13" x14ac:dyDescent="0.25">
      <c r="A147">
        <v>146</v>
      </c>
      <c r="B147">
        <v>24</v>
      </c>
      <c r="C147" s="36" t="s">
        <v>357</v>
      </c>
      <c r="D147" s="44" t="s">
        <v>190</v>
      </c>
      <c r="E147" s="45">
        <v>1</v>
      </c>
      <c r="F147" s="46">
        <v>222.23</v>
      </c>
      <c r="G147" s="125">
        <v>222.23</v>
      </c>
      <c r="I147" t="str">
        <f t="shared" si="11"/>
        <v xml:space="preserve"> - Câble alimentation chaufferie</v>
      </c>
      <c r="J147" t="str">
        <f t="shared" si="12"/>
        <v>Ens</v>
      </c>
      <c r="K147">
        <f t="shared" si="13"/>
        <v>1</v>
      </c>
      <c r="L147">
        <f t="shared" si="14"/>
        <v>222.23</v>
      </c>
      <c r="M147">
        <f t="shared" si="15"/>
        <v>222.23</v>
      </c>
    </row>
    <row r="148" spans="1:13" x14ac:dyDescent="0.25">
      <c r="A148">
        <v>147</v>
      </c>
      <c r="B148">
        <v>24</v>
      </c>
      <c r="C148" s="36" t="s">
        <v>358</v>
      </c>
      <c r="D148" s="44" t="s">
        <v>190</v>
      </c>
      <c r="E148" s="45">
        <v>1</v>
      </c>
      <c r="F148" s="46">
        <v>444.45</v>
      </c>
      <c r="G148" s="125">
        <v>444.45</v>
      </c>
      <c r="I148" t="str">
        <f t="shared" si="11"/>
        <v xml:space="preserve"> - Câble alimentation Appareils elevateurs</v>
      </c>
      <c r="J148" t="str">
        <f t="shared" si="12"/>
        <v>Ens</v>
      </c>
      <c r="K148">
        <f t="shared" si="13"/>
        <v>1</v>
      </c>
      <c r="L148">
        <f t="shared" si="14"/>
        <v>444.45</v>
      </c>
      <c r="M148">
        <f t="shared" si="15"/>
        <v>444.45</v>
      </c>
    </row>
    <row r="149" spans="1:13" x14ac:dyDescent="0.25">
      <c r="A149">
        <v>148</v>
      </c>
      <c r="B149">
        <v>24</v>
      </c>
      <c r="C149" s="36" t="s">
        <v>359</v>
      </c>
      <c r="D149" s="44" t="s">
        <v>190</v>
      </c>
      <c r="E149" s="45">
        <v>1</v>
      </c>
      <c r="F149" s="46">
        <v>222.23</v>
      </c>
      <c r="G149" s="125">
        <v>222.23</v>
      </c>
      <c r="I149" t="str">
        <f t="shared" si="11"/>
        <v xml:space="preserve"> - Câble alimentation CTA</v>
      </c>
      <c r="J149" t="str">
        <f t="shared" si="12"/>
        <v>Ens</v>
      </c>
      <c r="K149">
        <f t="shared" si="13"/>
        <v>1</v>
      </c>
      <c r="L149">
        <f t="shared" si="14"/>
        <v>222.23</v>
      </c>
      <c r="M149">
        <f t="shared" si="15"/>
        <v>222.23</v>
      </c>
    </row>
    <row r="150" spans="1:13" x14ac:dyDescent="0.25">
      <c r="A150">
        <v>149</v>
      </c>
      <c r="B150">
        <v>25</v>
      </c>
      <c r="C150" s="36" t="s">
        <v>360</v>
      </c>
      <c r="D150" s="44" t="s">
        <v>96</v>
      </c>
      <c r="E150" s="45">
        <v>9</v>
      </c>
      <c r="F150" s="46">
        <v>55.1</v>
      </c>
      <c r="G150" s="125">
        <v>495.90000000000003</v>
      </c>
      <c r="I150" t="str">
        <f t="shared" si="11"/>
        <v>-  interrupteur SA</v>
      </c>
      <c r="J150" t="str">
        <f t="shared" si="12"/>
        <v>U</v>
      </c>
      <c r="K150">
        <f t="shared" si="13"/>
        <v>9</v>
      </c>
      <c r="L150">
        <f t="shared" si="14"/>
        <v>55.1</v>
      </c>
      <c r="M150">
        <f t="shared" si="15"/>
        <v>495.90000000000003</v>
      </c>
    </row>
    <row r="151" spans="1:13" x14ac:dyDescent="0.25">
      <c r="A151">
        <v>150</v>
      </c>
      <c r="B151">
        <v>25</v>
      </c>
      <c r="C151" s="36" t="s">
        <v>361</v>
      </c>
      <c r="D151" s="44" t="s">
        <v>96</v>
      </c>
      <c r="E151" s="45">
        <v>10</v>
      </c>
      <c r="F151" s="46">
        <v>56.62</v>
      </c>
      <c r="G151" s="125">
        <v>566.19999999999993</v>
      </c>
      <c r="I151" t="str">
        <f t="shared" si="11"/>
        <v>-  interrupteur SA lumineux</v>
      </c>
      <c r="J151" t="str">
        <f t="shared" si="12"/>
        <v>U</v>
      </c>
      <c r="K151">
        <f t="shared" si="13"/>
        <v>10</v>
      </c>
      <c r="L151">
        <f t="shared" si="14"/>
        <v>56.62</v>
      </c>
      <c r="M151">
        <f t="shared" si="15"/>
        <v>566.19999999999993</v>
      </c>
    </row>
    <row r="152" spans="1:13" x14ac:dyDescent="0.25">
      <c r="A152">
        <v>151</v>
      </c>
      <c r="B152">
        <v>25</v>
      </c>
      <c r="C152" s="36" t="s">
        <v>362</v>
      </c>
      <c r="D152" s="44" t="s">
        <v>354</v>
      </c>
      <c r="E152" s="45">
        <v>0</v>
      </c>
      <c r="F152" s="46">
        <v>0</v>
      </c>
      <c r="G152" s="125">
        <v>0</v>
      </c>
      <c r="I152" t="str">
        <f t="shared" si="11"/>
        <v>-  interrupteur VV</v>
      </c>
      <c r="J152" t="str">
        <f t="shared" si="12"/>
        <v>So</v>
      </c>
      <c r="K152">
        <f t="shared" si="13"/>
        <v>0</v>
      </c>
      <c r="L152">
        <f t="shared" si="14"/>
        <v>0</v>
      </c>
      <c r="M152">
        <f t="shared" si="15"/>
        <v>0</v>
      </c>
    </row>
    <row r="153" spans="1:13" x14ac:dyDescent="0.25">
      <c r="A153">
        <v>152</v>
      </c>
      <c r="B153">
        <v>25</v>
      </c>
      <c r="C153" s="36" t="s">
        <v>363</v>
      </c>
      <c r="D153" s="44" t="s">
        <v>354</v>
      </c>
      <c r="E153" s="45">
        <v>0</v>
      </c>
      <c r="F153" s="46">
        <v>0</v>
      </c>
      <c r="G153" s="125">
        <v>0</v>
      </c>
      <c r="I153" t="str">
        <f t="shared" si="11"/>
        <v>-  interrupteur VV lumineux</v>
      </c>
      <c r="J153" t="str">
        <f t="shared" si="12"/>
        <v>So</v>
      </c>
      <c r="K153">
        <f t="shared" si="13"/>
        <v>0</v>
      </c>
      <c r="L153">
        <f t="shared" si="14"/>
        <v>0</v>
      </c>
      <c r="M153">
        <f t="shared" si="15"/>
        <v>0</v>
      </c>
    </row>
    <row r="154" spans="1:13" x14ac:dyDescent="0.25">
      <c r="A154">
        <v>153</v>
      </c>
      <c r="B154">
        <v>25</v>
      </c>
      <c r="C154" s="47" t="s">
        <v>364</v>
      </c>
      <c r="D154" s="44" t="s">
        <v>96</v>
      </c>
      <c r="E154" s="45">
        <v>27</v>
      </c>
      <c r="F154" s="46">
        <v>132.16</v>
      </c>
      <c r="G154" s="125">
        <v>3568.3199999999997</v>
      </c>
      <c r="I154" t="str">
        <f t="shared" si="11"/>
        <v xml:space="preserve"> - Détecteur IR 360°  </v>
      </c>
      <c r="J154" t="str">
        <f t="shared" si="12"/>
        <v>U</v>
      </c>
      <c r="K154">
        <f t="shared" si="13"/>
        <v>27</v>
      </c>
      <c r="L154">
        <f t="shared" si="14"/>
        <v>132.16</v>
      </c>
      <c r="M154">
        <f t="shared" si="15"/>
        <v>3568.3199999999997</v>
      </c>
    </row>
    <row r="155" spans="1:13" x14ac:dyDescent="0.25">
      <c r="A155">
        <v>154</v>
      </c>
      <c r="B155">
        <v>25</v>
      </c>
      <c r="C155" s="36" t="s">
        <v>365</v>
      </c>
      <c r="D155" s="44" t="s">
        <v>354</v>
      </c>
      <c r="E155" s="45">
        <v>0</v>
      </c>
      <c r="F155" s="46">
        <v>0</v>
      </c>
      <c r="G155" s="125">
        <v>0</v>
      </c>
      <c r="I155" t="str">
        <f t="shared" si="11"/>
        <v xml:space="preserve">-  BP lumineux </v>
      </c>
      <c r="J155" t="str">
        <f t="shared" si="12"/>
        <v>So</v>
      </c>
      <c r="K155">
        <f t="shared" si="13"/>
        <v>0</v>
      </c>
      <c r="L155">
        <f t="shared" si="14"/>
        <v>0</v>
      </c>
      <c r="M155">
        <f t="shared" si="15"/>
        <v>0</v>
      </c>
    </row>
    <row r="156" spans="1:13" x14ac:dyDescent="0.25">
      <c r="A156">
        <v>155</v>
      </c>
      <c r="B156">
        <v>25</v>
      </c>
      <c r="C156" s="36" t="s">
        <v>366</v>
      </c>
      <c r="D156" s="44" t="s">
        <v>96</v>
      </c>
      <c r="E156" s="45">
        <v>35</v>
      </c>
      <c r="F156" s="46">
        <v>41.82</v>
      </c>
      <c r="G156" s="125">
        <v>1463.7</v>
      </c>
      <c r="I156" t="str">
        <f t="shared" si="11"/>
        <v xml:space="preserve">- prise de courant 2 x 16 A+T </v>
      </c>
      <c r="J156" t="str">
        <f t="shared" si="12"/>
        <v>U</v>
      </c>
      <c r="K156">
        <f t="shared" si="13"/>
        <v>35</v>
      </c>
      <c r="L156">
        <f t="shared" si="14"/>
        <v>41.82</v>
      </c>
      <c r="M156">
        <f t="shared" si="15"/>
        <v>1463.7</v>
      </c>
    </row>
    <row r="157" spans="1:13" x14ac:dyDescent="0.25">
      <c r="A157">
        <v>156</v>
      </c>
      <c r="B157">
        <v>25</v>
      </c>
      <c r="C157" s="36" t="s">
        <v>367</v>
      </c>
      <c r="D157" s="44" t="s">
        <v>96</v>
      </c>
      <c r="E157" s="45">
        <v>80</v>
      </c>
      <c r="F157" s="46">
        <v>30.07</v>
      </c>
      <c r="G157" s="125">
        <v>2405.6</v>
      </c>
      <c r="I157" t="str">
        <f t="shared" si="11"/>
        <v xml:space="preserve">- Boîte de dérivation </v>
      </c>
      <c r="J157" t="str">
        <f t="shared" si="12"/>
        <v>U</v>
      </c>
      <c r="K157">
        <f t="shared" si="13"/>
        <v>80</v>
      </c>
      <c r="L157">
        <f t="shared" si="14"/>
        <v>30.07</v>
      </c>
      <c r="M157">
        <f t="shared" si="15"/>
        <v>2405.6</v>
      </c>
    </row>
    <row r="158" spans="1:13" x14ac:dyDescent="0.25">
      <c r="A158">
        <v>157</v>
      </c>
      <c r="B158">
        <v>25</v>
      </c>
      <c r="C158" s="36" t="s">
        <v>360</v>
      </c>
      <c r="D158" s="44" t="s">
        <v>96</v>
      </c>
      <c r="E158" s="45">
        <v>40</v>
      </c>
      <c r="F158" s="46">
        <v>57.75</v>
      </c>
      <c r="G158" s="125">
        <v>2310</v>
      </c>
      <c r="I158" t="str">
        <f t="shared" si="11"/>
        <v>-  interrupteur SA</v>
      </c>
      <c r="J158" t="str">
        <f t="shared" si="12"/>
        <v>U</v>
      </c>
      <c r="K158">
        <f t="shared" si="13"/>
        <v>40</v>
      </c>
      <c r="L158">
        <f t="shared" si="14"/>
        <v>57.75</v>
      </c>
      <c r="M158">
        <f t="shared" si="15"/>
        <v>2310</v>
      </c>
    </row>
    <row r="159" spans="1:13" x14ac:dyDescent="0.25">
      <c r="A159">
        <v>158</v>
      </c>
      <c r="B159">
        <v>25</v>
      </c>
      <c r="C159" s="36" t="s">
        <v>361</v>
      </c>
      <c r="D159" s="44" t="s">
        <v>354</v>
      </c>
      <c r="E159" s="45">
        <v>0</v>
      </c>
      <c r="F159" s="46">
        <v>0</v>
      </c>
      <c r="G159" s="125">
        <v>0</v>
      </c>
      <c r="I159" t="str">
        <f t="shared" si="11"/>
        <v>-  interrupteur SA lumineux</v>
      </c>
      <c r="J159" t="str">
        <f t="shared" si="12"/>
        <v>So</v>
      </c>
      <c r="K159">
        <f t="shared" si="13"/>
        <v>0</v>
      </c>
      <c r="L159">
        <f t="shared" si="14"/>
        <v>0</v>
      </c>
      <c r="M159">
        <f t="shared" si="15"/>
        <v>0</v>
      </c>
    </row>
    <row r="160" spans="1:13" x14ac:dyDescent="0.25">
      <c r="A160">
        <v>159</v>
      </c>
      <c r="B160">
        <v>25</v>
      </c>
      <c r="C160" s="36" t="s">
        <v>368</v>
      </c>
      <c r="D160" s="44" t="s">
        <v>96</v>
      </c>
      <c r="E160" s="45">
        <v>15</v>
      </c>
      <c r="F160" s="46">
        <v>86.62</v>
      </c>
      <c r="G160" s="125">
        <v>1299.3000000000002</v>
      </c>
      <c r="I160" t="str">
        <f t="shared" si="11"/>
        <v xml:space="preserve">-  interrupteur à clef montée / descente volet roulant </v>
      </c>
      <c r="J160" t="str">
        <f t="shared" si="12"/>
        <v>U</v>
      </c>
      <c r="K160">
        <f t="shared" si="13"/>
        <v>15</v>
      </c>
      <c r="L160">
        <f t="shared" si="14"/>
        <v>86.62</v>
      </c>
      <c r="M160">
        <f t="shared" si="15"/>
        <v>1299.3000000000002</v>
      </c>
    </row>
    <row r="161" spans="1:13" x14ac:dyDescent="0.25">
      <c r="A161">
        <v>160</v>
      </c>
      <c r="B161">
        <v>25</v>
      </c>
      <c r="C161" s="36" t="s">
        <v>369</v>
      </c>
      <c r="D161" s="44" t="s">
        <v>354</v>
      </c>
      <c r="E161" s="45">
        <v>0</v>
      </c>
      <c r="F161" s="46">
        <v>0</v>
      </c>
      <c r="G161" s="125">
        <v>0</v>
      </c>
      <c r="I161" t="str">
        <f t="shared" si="11"/>
        <v>-  interrupteur poussoir lumineux</v>
      </c>
      <c r="J161" t="str">
        <f t="shared" si="12"/>
        <v>So</v>
      </c>
      <c r="K161">
        <f t="shared" si="13"/>
        <v>0</v>
      </c>
      <c r="L161">
        <f t="shared" si="14"/>
        <v>0</v>
      </c>
      <c r="M161">
        <f t="shared" si="15"/>
        <v>0</v>
      </c>
    </row>
    <row r="162" spans="1:13" ht="22.8" x14ac:dyDescent="0.25">
      <c r="A162">
        <v>161</v>
      </c>
      <c r="B162">
        <v>25</v>
      </c>
      <c r="C162" s="47" t="s">
        <v>370</v>
      </c>
      <c r="D162" s="44" t="s">
        <v>96</v>
      </c>
      <c r="E162" s="45">
        <v>15</v>
      </c>
      <c r="F162" s="46">
        <v>106.14</v>
      </c>
      <c r="G162" s="125">
        <v>1592.1</v>
      </c>
      <c r="I162" t="str">
        <f t="shared" si="11"/>
        <v xml:space="preserve"> - Interrupteur montée/descente stores/volet roulant emetteur radio scénario Schneider electric Odace sans fil, sans pile Bluetooth 2,4Ghz</v>
      </c>
      <c r="J162" t="str">
        <f t="shared" si="12"/>
        <v>U</v>
      </c>
      <c r="K162">
        <f t="shared" si="13"/>
        <v>15</v>
      </c>
      <c r="L162">
        <f t="shared" si="14"/>
        <v>106.14</v>
      </c>
      <c r="M162">
        <f t="shared" si="15"/>
        <v>1592.1</v>
      </c>
    </row>
    <row r="163" spans="1:13" ht="22.8" x14ac:dyDescent="0.25">
      <c r="A163">
        <v>162</v>
      </c>
      <c r="B163">
        <v>25</v>
      </c>
      <c r="C163" s="47" t="s">
        <v>371</v>
      </c>
      <c r="D163" s="44" t="s">
        <v>96</v>
      </c>
      <c r="E163" s="45">
        <v>53</v>
      </c>
      <c r="F163" s="46">
        <v>106.14</v>
      </c>
      <c r="G163" s="125">
        <v>5625.42</v>
      </c>
      <c r="I163" t="str">
        <f t="shared" si="11"/>
        <v xml:space="preserve"> - Interrupteur emetteur radio scénario Schneider electric Odace sans fil, sans pile Bluetooth 2,4Ghz</v>
      </c>
      <c r="J163" t="str">
        <f t="shared" si="12"/>
        <v>U</v>
      </c>
      <c r="K163">
        <f t="shared" si="13"/>
        <v>53</v>
      </c>
      <c r="L163">
        <f t="shared" si="14"/>
        <v>106.14</v>
      </c>
      <c r="M163">
        <f t="shared" si="15"/>
        <v>5625.42</v>
      </c>
    </row>
    <row r="164" spans="1:13" ht="22.8" x14ac:dyDescent="0.25">
      <c r="A164">
        <v>163</v>
      </c>
      <c r="B164">
        <v>25</v>
      </c>
      <c r="C164" s="47" t="s">
        <v>372</v>
      </c>
      <c r="D164" s="44" t="s">
        <v>354</v>
      </c>
      <c r="E164" s="45">
        <v>0</v>
      </c>
      <c r="F164" s="46">
        <v>0</v>
      </c>
      <c r="G164" s="125">
        <v>0</v>
      </c>
      <c r="I164" t="str">
        <f t="shared" si="11"/>
        <v xml:space="preserve"> - Interrupteur emetteur radio Schneider electric Odace sans fil, sans pile Bluetooth 2,4Ghz</v>
      </c>
      <c r="J164" t="str">
        <f t="shared" si="12"/>
        <v>So</v>
      </c>
      <c r="K164">
        <f t="shared" si="13"/>
        <v>0</v>
      </c>
      <c r="L164">
        <f t="shared" si="14"/>
        <v>0</v>
      </c>
      <c r="M164">
        <f t="shared" si="15"/>
        <v>0</v>
      </c>
    </row>
    <row r="165" spans="1:13" x14ac:dyDescent="0.25">
      <c r="A165">
        <v>164</v>
      </c>
      <c r="B165">
        <v>25</v>
      </c>
      <c r="C165" s="36" t="s">
        <v>373</v>
      </c>
      <c r="D165" s="44" t="s">
        <v>96</v>
      </c>
      <c r="E165" s="45">
        <v>296</v>
      </c>
      <c r="F165" s="46">
        <v>73.08</v>
      </c>
      <c r="G165" s="125">
        <v>21631.68</v>
      </c>
      <c r="I165" t="str">
        <f t="shared" si="11"/>
        <v>-  point lumineux DCL + Récepteur radio bluetooth 2,4Hz Schneider</v>
      </c>
      <c r="J165" t="str">
        <f t="shared" si="12"/>
        <v>U</v>
      </c>
      <c r="K165">
        <f t="shared" si="13"/>
        <v>296</v>
      </c>
      <c r="L165">
        <f t="shared" si="14"/>
        <v>73.08</v>
      </c>
      <c r="M165">
        <f t="shared" si="15"/>
        <v>21631.68</v>
      </c>
    </row>
    <row r="166" spans="1:13" x14ac:dyDescent="0.25">
      <c r="A166">
        <v>165</v>
      </c>
      <c r="B166">
        <v>25</v>
      </c>
      <c r="C166" s="36" t="s">
        <v>374</v>
      </c>
      <c r="D166" s="44" t="s">
        <v>96</v>
      </c>
      <c r="E166" s="45">
        <v>473</v>
      </c>
      <c r="F166" s="46">
        <v>40.489999999999995</v>
      </c>
      <c r="G166" s="125">
        <v>19151.769999999997</v>
      </c>
      <c r="I166" t="str">
        <f t="shared" si="11"/>
        <v>-  prise de courant 2P+T 16 A</v>
      </c>
      <c r="J166" t="str">
        <f t="shared" si="12"/>
        <v>U</v>
      </c>
      <c r="K166">
        <f t="shared" si="13"/>
        <v>473</v>
      </c>
      <c r="L166">
        <f t="shared" si="14"/>
        <v>40.489999999999995</v>
      </c>
      <c r="M166">
        <f t="shared" si="15"/>
        <v>19151.769999999997</v>
      </c>
    </row>
    <row r="167" spans="1:13" x14ac:dyDescent="0.25">
      <c r="A167">
        <v>166</v>
      </c>
      <c r="B167">
        <v>25</v>
      </c>
      <c r="C167" s="36" t="s">
        <v>375</v>
      </c>
      <c r="D167" s="44" t="s">
        <v>96</v>
      </c>
      <c r="E167" s="45">
        <v>4</v>
      </c>
      <c r="F167" s="46">
        <v>60.07</v>
      </c>
      <c r="G167" s="125">
        <v>240.28</v>
      </c>
      <c r="I167" t="str">
        <f t="shared" si="11"/>
        <v>-  prise de courant 3P+T 16 A</v>
      </c>
      <c r="J167" t="str">
        <f t="shared" si="12"/>
        <v>U</v>
      </c>
      <c r="K167">
        <f t="shared" si="13"/>
        <v>4</v>
      </c>
      <c r="L167">
        <f t="shared" si="14"/>
        <v>60.07</v>
      </c>
      <c r="M167">
        <f t="shared" si="15"/>
        <v>240.28</v>
      </c>
    </row>
    <row r="168" spans="1:13" x14ac:dyDescent="0.25">
      <c r="A168">
        <v>167</v>
      </c>
      <c r="B168">
        <v>25</v>
      </c>
      <c r="C168" s="36" t="s">
        <v>376</v>
      </c>
      <c r="D168" s="44" t="s">
        <v>96</v>
      </c>
      <c r="E168" s="45">
        <v>18</v>
      </c>
      <c r="F168" s="46">
        <v>35.18</v>
      </c>
      <c r="G168" s="125">
        <v>633.24</v>
      </c>
      <c r="I168" t="str">
        <f t="shared" si="11"/>
        <v>-  point lumineux DCL</v>
      </c>
      <c r="J168" t="str">
        <f t="shared" si="12"/>
        <v>U</v>
      </c>
      <c r="K168">
        <f t="shared" si="13"/>
        <v>18</v>
      </c>
      <c r="L168">
        <f t="shared" si="14"/>
        <v>35.18</v>
      </c>
      <c r="M168">
        <f t="shared" si="15"/>
        <v>633.24</v>
      </c>
    </row>
    <row r="169" spans="1:13" x14ac:dyDescent="0.25">
      <c r="A169">
        <v>168</v>
      </c>
      <c r="B169">
        <v>25</v>
      </c>
      <c r="C169" s="36" t="s">
        <v>377</v>
      </c>
      <c r="D169" s="44" t="s">
        <v>96</v>
      </c>
      <c r="E169" s="45">
        <v>4</v>
      </c>
      <c r="F169" s="46">
        <v>53.04</v>
      </c>
      <c r="G169" s="125">
        <v>212.16</v>
      </c>
      <c r="I169" t="str">
        <f t="shared" si="11"/>
        <v>-  prise de courant 2P+T 20A</v>
      </c>
      <c r="J169" t="str">
        <f t="shared" si="12"/>
        <v>U</v>
      </c>
      <c r="K169">
        <f t="shared" si="13"/>
        <v>4</v>
      </c>
      <c r="L169">
        <f t="shared" si="14"/>
        <v>53.04</v>
      </c>
      <c r="M169">
        <f t="shared" si="15"/>
        <v>212.16</v>
      </c>
    </row>
    <row r="170" spans="1:13" x14ac:dyDescent="0.25">
      <c r="A170">
        <v>169</v>
      </c>
      <c r="B170">
        <v>26</v>
      </c>
      <c r="C170" t="s">
        <v>63</v>
      </c>
      <c r="D170">
        <v>0</v>
      </c>
      <c r="E170">
        <v>0</v>
      </c>
      <c r="F170">
        <v>0</v>
      </c>
      <c r="G170" s="9">
        <v>8460.32</v>
      </c>
      <c r="I170" t="str">
        <f t="shared" si="11"/>
        <v>Cheminament de cable CFO uniquement</v>
      </c>
      <c r="J170">
        <f t="shared" si="12"/>
        <v>0</v>
      </c>
      <c r="K170">
        <f t="shared" si="13"/>
        <v>0</v>
      </c>
      <c r="L170">
        <f t="shared" si="14"/>
        <v>0</v>
      </c>
      <c r="M170">
        <f t="shared" si="15"/>
        <v>8460.32</v>
      </c>
    </row>
    <row r="171" spans="1:13" x14ac:dyDescent="0.25">
      <c r="A171">
        <v>170</v>
      </c>
      <c r="B171">
        <v>26</v>
      </c>
      <c r="C171" t="s">
        <v>344</v>
      </c>
      <c r="D171">
        <v>0</v>
      </c>
      <c r="E171">
        <v>0</v>
      </c>
      <c r="F171">
        <v>0</v>
      </c>
      <c r="G171" s="9">
        <v>12777.02</v>
      </c>
      <c r="I171" t="str">
        <f t="shared" si="11"/>
        <v>Cheminament de cable CFO uniquement (gaine)</v>
      </c>
      <c r="J171">
        <f t="shared" si="12"/>
        <v>0</v>
      </c>
      <c r="K171">
        <f t="shared" si="13"/>
        <v>0</v>
      </c>
      <c r="L171">
        <f t="shared" si="14"/>
        <v>0</v>
      </c>
      <c r="M171">
        <f t="shared" si="15"/>
        <v>12777.02</v>
      </c>
    </row>
    <row r="172" spans="1:13" x14ac:dyDescent="0.25">
      <c r="A172">
        <v>171</v>
      </c>
      <c r="B172">
        <v>26</v>
      </c>
      <c r="C172" t="s">
        <v>348</v>
      </c>
      <c r="D172">
        <v>0</v>
      </c>
      <c r="E172">
        <v>0</v>
      </c>
      <c r="F172">
        <v>0</v>
      </c>
      <c r="G172" s="9">
        <v>2721.34</v>
      </c>
      <c r="I172" t="str">
        <f t="shared" si="11"/>
        <v>Cheminament de cable CFO uniquement (goulottes)</v>
      </c>
      <c r="J172">
        <f t="shared" si="12"/>
        <v>0</v>
      </c>
      <c r="K172">
        <f t="shared" si="13"/>
        <v>0</v>
      </c>
      <c r="L172">
        <f t="shared" si="14"/>
        <v>0</v>
      </c>
      <c r="M172">
        <f t="shared" si="15"/>
        <v>2721.34</v>
      </c>
    </row>
    <row r="173" spans="1:13" x14ac:dyDescent="0.25">
      <c r="A173">
        <v>172</v>
      </c>
      <c r="B173">
        <v>26</v>
      </c>
      <c r="C173" t="s">
        <v>349</v>
      </c>
      <c r="D173">
        <v>0</v>
      </c>
      <c r="E173">
        <v>0</v>
      </c>
      <c r="F173">
        <v>0</v>
      </c>
      <c r="G173" s="9">
        <v>3568.0299999999997</v>
      </c>
      <c r="I173" t="str">
        <f t="shared" si="11"/>
        <v>Distribution secondaire - divisionnaire force  (hors cheminement de câbles)</v>
      </c>
      <c r="J173">
        <f t="shared" si="12"/>
        <v>0</v>
      </c>
      <c r="K173">
        <f t="shared" si="13"/>
        <v>0</v>
      </c>
      <c r="L173">
        <f t="shared" si="14"/>
        <v>0</v>
      </c>
      <c r="M173">
        <f t="shared" si="15"/>
        <v>3568.0299999999997</v>
      </c>
    </row>
    <row r="174" spans="1:13" x14ac:dyDescent="0.25">
      <c r="A174">
        <v>173</v>
      </c>
      <c r="B174">
        <v>26</v>
      </c>
      <c r="C174" t="s">
        <v>61</v>
      </c>
      <c r="D174">
        <v>0</v>
      </c>
      <c r="E174">
        <v>0</v>
      </c>
      <c r="F174">
        <v>0</v>
      </c>
      <c r="G174" s="9">
        <v>41149.5</v>
      </c>
      <c r="I174" t="str">
        <f t="shared" si="11"/>
        <v>Distribution principale (hors cheminement de câbles)</v>
      </c>
      <c r="J174">
        <f t="shared" si="12"/>
        <v>0</v>
      </c>
      <c r="K174">
        <f t="shared" si="13"/>
        <v>0</v>
      </c>
      <c r="L174">
        <f t="shared" si="14"/>
        <v>0</v>
      </c>
      <c r="M174">
        <f t="shared" si="15"/>
        <v>41149.5</v>
      </c>
    </row>
    <row r="175" spans="1:13" x14ac:dyDescent="0.25">
      <c r="A175">
        <v>174</v>
      </c>
      <c r="B175">
        <v>26</v>
      </c>
      <c r="C175" t="s">
        <v>76</v>
      </c>
      <c r="D175">
        <v>0</v>
      </c>
      <c r="E175">
        <v>0</v>
      </c>
      <c r="F175">
        <v>0</v>
      </c>
      <c r="G175" s="9">
        <v>61195.67</v>
      </c>
      <c r="I175" t="str">
        <f t="shared" si="11"/>
        <v>Petit appareillage et prises PC (terminaux de diistribution)</v>
      </c>
      <c r="J175">
        <f t="shared" si="12"/>
        <v>0</v>
      </c>
      <c r="K175">
        <f t="shared" si="13"/>
        <v>0</v>
      </c>
      <c r="L175">
        <f t="shared" si="14"/>
        <v>0</v>
      </c>
      <c r="M175">
        <f t="shared" si="15"/>
        <v>61195.67</v>
      </c>
    </row>
    <row r="176" spans="1:13" x14ac:dyDescent="0.25">
      <c r="A176">
        <v>175</v>
      </c>
      <c r="B176">
        <v>27</v>
      </c>
      <c r="C176" s="66" t="s">
        <v>435</v>
      </c>
      <c r="D176" s="61" t="s">
        <v>190</v>
      </c>
      <c r="E176" s="62">
        <v>1</v>
      </c>
      <c r="F176" s="63">
        <v>17790</v>
      </c>
      <c r="G176" s="126">
        <v>17790</v>
      </c>
      <c r="I176" t="str">
        <f t="shared" si="11"/>
        <v xml:space="preserve">APPAREILLAGE </v>
      </c>
      <c r="J176" t="str">
        <f t="shared" si="12"/>
        <v>Ens</v>
      </c>
      <c r="K176">
        <f t="shared" si="13"/>
        <v>1</v>
      </c>
      <c r="L176">
        <f t="shared" si="14"/>
        <v>17790</v>
      </c>
      <c r="M176">
        <f t="shared" si="15"/>
        <v>17790</v>
      </c>
    </row>
    <row r="177" spans="1:13" x14ac:dyDescent="0.25">
      <c r="A177">
        <v>176</v>
      </c>
      <c r="B177">
        <v>28</v>
      </c>
      <c r="C177" s="67" t="s">
        <v>436</v>
      </c>
      <c r="D177" s="61" t="s">
        <v>190</v>
      </c>
      <c r="E177" s="62">
        <v>1</v>
      </c>
      <c r="F177" s="63">
        <v>8000</v>
      </c>
      <c r="G177" s="126">
        <v>8000</v>
      </c>
      <c r="I177" t="str">
        <f t="shared" si="11"/>
        <v>ALIMENTATION SPECIFIQUES</v>
      </c>
      <c r="J177" t="str">
        <f t="shared" si="12"/>
        <v>Ens</v>
      </c>
      <c r="K177">
        <f t="shared" si="13"/>
        <v>1</v>
      </c>
      <c r="L177">
        <f t="shared" si="14"/>
        <v>8000</v>
      </c>
      <c r="M177">
        <f t="shared" si="15"/>
        <v>8000</v>
      </c>
    </row>
    <row r="178" spans="1:13" x14ac:dyDescent="0.25">
      <c r="A178">
        <v>177</v>
      </c>
      <c r="B178">
        <v>29</v>
      </c>
      <c r="C178" s="20" t="s">
        <v>179</v>
      </c>
      <c r="D178" s="21" t="s">
        <v>127</v>
      </c>
      <c r="E178" s="21">
        <v>10</v>
      </c>
      <c r="F178" s="21">
        <v>38.630000000000003</v>
      </c>
      <c r="G178" s="23">
        <v>386.3</v>
      </c>
      <c r="I178" t="str">
        <f t="shared" si="11"/>
        <v>Chemin de câble 400x48</v>
      </c>
      <c r="J178" t="str">
        <f t="shared" si="12"/>
        <v>ml</v>
      </c>
      <c r="K178">
        <f t="shared" si="13"/>
        <v>10</v>
      </c>
      <c r="L178">
        <f t="shared" si="14"/>
        <v>38.630000000000003</v>
      </c>
      <c r="M178">
        <f t="shared" si="15"/>
        <v>386.3</v>
      </c>
    </row>
    <row r="179" spans="1:13" x14ac:dyDescent="0.25">
      <c r="A179">
        <v>178</v>
      </c>
      <c r="B179">
        <v>29</v>
      </c>
      <c r="C179" s="20" t="s">
        <v>180</v>
      </c>
      <c r="D179" s="21" t="s">
        <v>127</v>
      </c>
      <c r="E179" s="21">
        <v>50</v>
      </c>
      <c r="F179" s="21">
        <v>25.89</v>
      </c>
      <c r="G179" s="23">
        <v>1294.5</v>
      </c>
      <c r="I179" t="str">
        <f t="shared" si="11"/>
        <v>Chemin de câble 220x48 CFO</v>
      </c>
      <c r="J179" t="str">
        <f t="shared" si="12"/>
        <v>ml</v>
      </c>
      <c r="K179">
        <f t="shared" si="13"/>
        <v>50</v>
      </c>
      <c r="L179">
        <f t="shared" si="14"/>
        <v>25.89</v>
      </c>
      <c r="M179">
        <f t="shared" si="15"/>
        <v>1294.5</v>
      </c>
    </row>
    <row r="180" spans="1:13" x14ac:dyDescent="0.25">
      <c r="A180">
        <v>179</v>
      </c>
      <c r="B180">
        <v>29</v>
      </c>
      <c r="C180" s="20" t="s">
        <v>438</v>
      </c>
      <c r="D180" s="21">
        <v>0</v>
      </c>
      <c r="E180" s="21">
        <v>0</v>
      </c>
      <c r="F180" s="21">
        <v>0</v>
      </c>
      <c r="G180" s="23">
        <v>0</v>
      </c>
      <c r="I180" t="str">
        <f t="shared" si="11"/>
        <v>Chemin de cables pas de tir en galvanisé a chaud</v>
      </c>
      <c r="J180">
        <f t="shared" si="12"/>
        <v>0</v>
      </c>
      <c r="K180">
        <f t="shared" si="13"/>
        <v>0</v>
      </c>
      <c r="L180">
        <f t="shared" si="14"/>
        <v>0</v>
      </c>
      <c r="M180">
        <f t="shared" si="15"/>
        <v>0</v>
      </c>
    </row>
    <row r="181" spans="1:13" x14ac:dyDescent="0.25">
      <c r="A181">
        <v>180</v>
      </c>
      <c r="B181">
        <v>29</v>
      </c>
      <c r="C181" s="20" t="s">
        <v>439</v>
      </c>
      <c r="D181" s="21" t="s">
        <v>127</v>
      </c>
      <c r="E181" s="21">
        <v>250</v>
      </c>
      <c r="F181" s="21">
        <v>47.64</v>
      </c>
      <c r="G181" s="23">
        <v>11910</v>
      </c>
      <c r="I181" t="str">
        <f t="shared" si="11"/>
        <v>Chemin de câble 220x48 + couvercle</v>
      </c>
      <c r="J181" t="str">
        <f t="shared" si="12"/>
        <v>ml</v>
      </c>
      <c r="K181">
        <f t="shared" si="13"/>
        <v>250</v>
      </c>
      <c r="L181">
        <f t="shared" si="14"/>
        <v>47.64</v>
      </c>
      <c r="M181">
        <f t="shared" si="15"/>
        <v>11910</v>
      </c>
    </row>
    <row r="182" spans="1:13" x14ac:dyDescent="0.25">
      <c r="A182">
        <v>181</v>
      </c>
      <c r="C182" s="20">
        <v>0</v>
      </c>
      <c r="D182" s="21">
        <v>0</v>
      </c>
      <c r="E182" s="21">
        <v>0</v>
      </c>
      <c r="F182" s="21">
        <v>0</v>
      </c>
      <c r="G182" s="23">
        <v>0</v>
      </c>
      <c r="I182">
        <f t="shared" si="11"/>
        <v>0</v>
      </c>
      <c r="J182">
        <f t="shared" si="12"/>
        <v>0</v>
      </c>
      <c r="K182">
        <f t="shared" si="13"/>
        <v>0</v>
      </c>
      <c r="L182">
        <f t="shared" si="14"/>
        <v>0</v>
      </c>
      <c r="M182">
        <f t="shared" si="15"/>
        <v>0</v>
      </c>
    </row>
    <row r="183" spans="1:13" x14ac:dyDescent="0.25">
      <c r="A183">
        <v>182</v>
      </c>
      <c r="B183">
        <v>29</v>
      </c>
      <c r="C183" s="20" t="s">
        <v>440</v>
      </c>
      <c r="D183" s="21" t="s">
        <v>124</v>
      </c>
      <c r="E183" s="21">
        <v>1</v>
      </c>
      <c r="F183" s="21">
        <v>2239</v>
      </c>
      <c r="G183" s="23">
        <v>2239</v>
      </c>
      <c r="I183" t="str">
        <f t="shared" si="11"/>
        <v>Fourreaux, tube IRO</v>
      </c>
      <c r="J183" t="str">
        <f t="shared" si="12"/>
        <v>ens</v>
      </c>
      <c r="K183">
        <f t="shared" si="13"/>
        <v>1</v>
      </c>
      <c r="L183">
        <f t="shared" si="14"/>
        <v>2239</v>
      </c>
      <c r="M183">
        <f t="shared" si="15"/>
        <v>2239</v>
      </c>
    </row>
    <row r="184" spans="1:13" x14ac:dyDescent="0.25">
      <c r="A184">
        <v>183</v>
      </c>
      <c r="B184" s="76"/>
      <c r="C184" s="78">
        <v>0</v>
      </c>
      <c r="D184" s="79">
        <v>0</v>
      </c>
      <c r="E184" s="79">
        <v>0</v>
      </c>
      <c r="F184" s="79">
        <v>0</v>
      </c>
      <c r="G184" s="121">
        <v>0</v>
      </c>
      <c r="I184">
        <f t="shared" si="11"/>
        <v>0</v>
      </c>
      <c r="J184">
        <f t="shared" si="12"/>
        <v>0</v>
      </c>
      <c r="K184">
        <f t="shared" si="13"/>
        <v>0</v>
      </c>
      <c r="L184">
        <f t="shared" si="14"/>
        <v>0</v>
      </c>
      <c r="M184">
        <f t="shared" si="15"/>
        <v>0</v>
      </c>
    </row>
    <row r="185" spans="1:13" x14ac:dyDescent="0.25">
      <c r="A185">
        <v>184</v>
      </c>
      <c r="B185">
        <v>30</v>
      </c>
      <c r="C185" s="20" t="s">
        <v>181</v>
      </c>
      <c r="D185" s="21" t="s">
        <v>140</v>
      </c>
      <c r="E185" s="21">
        <v>1</v>
      </c>
      <c r="F185" s="21">
        <v>268.27500000000003</v>
      </c>
      <c r="G185" s="23">
        <v>268.27500000000003</v>
      </c>
      <c r="I185" t="str">
        <f t="shared" si="11"/>
        <v>Alimentation Video projecteur</v>
      </c>
      <c r="J185" t="str">
        <f t="shared" si="12"/>
        <v>u</v>
      </c>
      <c r="K185">
        <f t="shared" si="13"/>
        <v>1</v>
      </c>
      <c r="L185">
        <f t="shared" si="14"/>
        <v>268.27500000000003</v>
      </c>
      <c r="M185">
        <f t="shared" si="15"/>
        <v>268.27500000000003</v>
      </c>
    </row>
    <row r="186" spans="1:13" x14ac:dyDescent="0.25">
      <c r="A186">
        <v>185</v>
      </c>
      <c r="B186">
        <v>30</v>
      </c>
      <c r="C186" s="20" t="s">
        <v>182</v>
      </c>
      <c r="D186" s="21" t="s">
        <v>140</v>
      </c>
      <c r="E186" s="21">
        <v>2</v>
      </c>
      <c r="F186" s="21">
        <v>153.30000000000001</v>
      </c>
      <c r="G186" s="23">
        <v>306.60000000000002</v>
      </c>
      <c r="I186" t="str">
        <f t="shared" si="11"/>
        <v>Alimentation Plaque éléctrique</v>
      </c>
      <c r="J186" t="str">
        <f t="shared" si="12"/>
        <v>u</v>
      </c>
      <c r="K186">
        <f t="shared" si="13"/>
        <v>2</v>
      </c>
      <c r="L186">
        <f t="shared" si="14"/>
        <v>153.30000000000001</v>
      </c>
      <c r="M186">
        <f t="shared" si="15"/>
        <v>306.60000000000002</v>
      </c>
    </row>
    <row r="187" spans="1:13" x14ac:dyDescent="0.25">
      <c r="A187">
        <v>186</v>
      </c>
      <c r="B187">
        <v>30</v>
      </c>
      <c r="C187" s="20" t="s">
        <v>183</v>
      </c>
      <c r="D187" s="21" t="s">
        <v>140</v>
      </c>
      <c r="E187" s="21">
        <v>1</v>
      </c>
      <c r="F187" s="21">
        <v>229.95000000000002</v>
      </c>
      <c r="G187" s="23">
        <v>229.95000000000002</v>
      </c>
      <c r="I187" t="str">
        <f t="shared" si="11"/>
        <v>Alimentation Frigo</v>
      </c>
      <c r="J187" t="str">
        <f t="shared" si="12"/>
        <v>u</v>
      </c>
      <c r="K187">
        <f t="shared" si="13"/>
        <v>1</v>
      </c>
      <c r="L187">
        <f t="shared" si="14"/>
        <v>229.95000000000002</v>
      </c>
      <c r="M187">
        <f t="shared" si="15"/>
        <v>229.95000000000002</v>
      </c>
    </row>
    <row r="188" spans="1:13" x14ac:dyDescent="0.25">
      <c r="A188">
        <v>187</v>
      </c>
      <c r="B188">
        <v>30</v>
      </c>
      <c r="C188" s="20" t="s">
        <v>184</v>
      </c>
      <c r="D188" s="21" t="s">
        <v>140</v>
      </c>
      <c r="E188" s="21">
        <v>1</v>
      </c>
      <c r="F188" s="21">
        <v>229.95000000000002</v>
      </c>
      <c r="G188" s="23">
        <v>229.95000000000002</v>
      </c>
      <c r="I188" t="str">
        <f t="shared" si="11"/>
        <v>Alimentation micro onde</v>
      </c>
      <c r="J188" t="str">
        <f t="shared" si="12"/>
        <v>u</v>
      </c>
      <c r="K188">
        <f t="shared" si="13"/>
        <v>1</v>
      </c>
      <c r="L188">
        <f t="shared" si="14"/>
        <v>229.95000000000002</v>
      </c>
      <c r="M188">
        <f t="shared" si="15"/>
        <v>229.95000000000002</v>
      </c>
    </row>
    <row r="189" spans="1:13" x14ac:dyDescent="0.25">
      <c r="A189">
        <v>188</v>
      </c>
      <c r="B189">
        <v>30</v>
      </c>
      <c r="C189" s="20" t="s">
        <v>185</v>
      </c>
      <c r="D189" s="21" t="s">
        <v>140</v>
      </c>
      <c r="E189" s="21">
        <v>1</v>
      </c>
      <c r="F189" s="21">
        <v>229.95000000000002</v>
      </c>
      <c r="G189" s="23">
        <v>229.95000000000002</v>
      </c>
      <c r="I189" t="str">
        <f t="shared" si="11"/>
        <v>Alimentation lave vaisselle</v>
      </c>
      <c r="J189" t="str">
        <f t="shared" si="12"/>
        <v>u</v>
      </c>
      <c r="K189">
        <f t="shared" si="13"/>
        <v>1</v>
      </c>
      <c r="L189">
        <f t="shared" si="14"/>
        <v>229.95000000000002</v>
      </c>
      <c r="M189">
        <f t="shared" si="15"/>
        <v>229.95000000000002</v>
      </c>
    </row>
    <row r="190" spans="1:13" x14ac:dyDescent="0.25">
      <c r="A190">
        <v>189</v>
      </c>
      <c r="B190">
        <v>30</v>
      </c>
      <c r="C190" s="20" t="s">
        <v>186</v>
      </c>
      <c r="D190" s="21" t="s">
        <v>140</v>
      </c>
      <c r="E190" s="21">
        <v>4</v>
      </c>
      <c r="F190" s="21">
        <v>139</v>
      </c>
      <c r="G190" s="23">
        <v>556</v>
      </c>
      <c r="I190" t="str">
        <f t="shared" si="11"/>
        <v>Alimentation Seche main</v>
      </c>
      <c r="J190" t="str">
        <f t="shared" si="12"/>
        <v>u</v>
      </c>
      <c r="K190">
        <f t="shared" si="13"/>
        <v>4</v>
      </c>
      <c r="L190">
        <f t="shared" si="14"/>
        <v>139</v>
      </c>
      <c r="M190">
        <f t="shared" si="15"/>
        <v>556</v>
      </c>
    </row>
    <row r="191" spans="1:13" x14ac:dyDescent="0.25">
      <c r="A191">
        <v>190</v>
      </c>
      <c r="B191">
        <v>30</v>
      </c>
      <c r="C191" s="20" t="s">
        <v>187</v>
      </c>
      <c r="D191" s="21" t="s">
        <v>140</v>
      </c>
      <c r="E191" s="21">
        <v>1</v>
      </c>
      <c r="F191" s="21">
        <v>204</v>
      </c>
      <c r="G191" s="23">
        <v>204</v>
      </c>
      <c r="I191" t="str">
        <f t="shared" si="11"/>
        <v>Alimentation Fontaine</v>
      </c>
      <c r="J191" t="str">
        <f t="shared" si="12"/>
        <v>u</v>
      </c>
      <c r="K191">
        <f t="shared" si="13"/>
        <v>1</v>
      </c>
      <c r="L191">
        <f t="shared" si="14"/>
        <v>204</v>
      </c>
      <c r="M191">
        <f t="shared" si="15"/>
        <v>204</v>
      </c>
    </row>
    <row r="192" spans="1:13" x14ac:dyDescent="0.25">
      <c r="A192">
        <v>191</v>
      </c>
      <c r="B192">
        <v>30</v>
      </c>
      <c r="C192" s="20" t="s">
        <v>188</v>
      </c>
      <c r="D192" s="21" t="s">
        <v>140</v>
      </c>
      <c r="E192" s="21">
        <v>1</v>
      </c>
      <c r="F192" s="21">
        <v>245</v>
      </c>
      <c r="G192" s="23">
        <v>245</v>
      </c>
      <c r="I192" t="str">
        <f t="shared" si="11"/>
        <v>Alimentation compresseur 500 litres ( tétra 20 A )</v>
      </c>
      <c r="J192" t="str">
        <f t="shared" si="12"/>
        <v>u</v>
      </c>
      <c r="K192">
        <f t="shared" si="13"/>
        <v>1</v>
      </c>
      <c r="L192">
        <f t="shared" si="14"/>
        <v>245</v>
      </c>
      <c r="M192">
        <f t="shared" si="15"/>
        <v>245</v>
      </c>
    </row>
    <row r="193" spans="1:13" x14ac:dyDescent="0.25">
      <c r="A193">
        <v>192</v>
      </c>
      <c r="B193">
        <v>30</v>
      </c>
      <c r="C193" s="20" t="s">
        <v>189</v>
      </c>
      <c r="D193" s="21" t="s">
        <v>190</v>
      </c>
      <c r="E193" s="21">
        <v>1</v>
      </c>
      <c r="F193" s="21">
        <v>2495</v>
      </c>
      <c r="G193" s="23">
        <v>2495</v>
      </c>
      <c r="I193" t="str">
        <f t="shared" si="11"/>
        <v>Alimentation cible electronique</v>
      </c>
      <c r="J193" t="str">
        <f t="shared" si="12"/>
        <v>Ens</v>
      </c>
      <c r="K193">
        <f t="shared" si="13"/>
        <v>1</v>
      </c>
      <c r="L193">
        <f t="shared" si="14"/>
        <v>2495</v>
      </c>
      <c r="M193">
        <f t="shared" si="15"/>
        <v>2495</v>
      </c>
    </row>
    <row r="194" spans="1:13" x14ac:dyDescent="0.25">
      <c r="A194">
        <v>193</v>
      </c>
      <c r="B194">
        <v>30</v>
      </c>
      <c r="C194" s="20" t="s">
        <v>191</v>
      </c>
      <c r="D194" s="21" t="s">
        <v>140</v>
      </c>
      <c r="E194" s="21">
        <v>1</v>
      </c>
      <c r="F194" s="21">
        <v>204</v>
      </c>
      <c r="G194" s="23">
        <v>204</v>
      </c>
      <c r="I194" t="str">
        <f t="shared" si="11"/>
        <v>Alimentation coffret informatique</v>
      </c>
      <c r="J194" t="str">
        <f t="shared" si="12"/>
        <v>u</v>
      </c>
      <c r="K194">
        <f t="shared" si="13"/>
        <v>1</v>
      </c>
      <c r="L194">
        <f t="shared" si="14"/>
        <v>204</v>
      </c>
      <c r="M194">
        <f t="shared" si="15"/>
        <v>204</v>
      </c>
    </row>
    <row r="195" spans="1:13" x14ac:dyDescent="0.25">
      <c r="A195">
        <v>194</v>
      </c>
      <c r="B195">
        <v>30</v>
      </c>
      <c r="C195" s="20" t="s">
        <v>192</v>
      </c>
      <c r="D195" s="21" t="s">
        <v>140</v>
      </c>
      <c r="E195" s="21">
        <v>1</v>
      </c>
      <c r="F195" s="21">
        <v>204</v>
      </c>
      <c r="G195" s="23">
        <v>204</v>
      </c>
      <c r="I195" t="str">
        <f t="shared" ref="I195:I258" si="16">IF(C195="xxx",0,C195)</f>
        <v>Alimentation Video surveillance</v>
      </c>
      <c r="J195" t="str">
        <f t="shared" ref="J195:J258" si="17">IF(D195="xxx",0,D195)</f>
        <v>u</v>
      </c>
      <c r="K195">
        <f t="shared" ref="K195:K258" si="18">IF(E195="xxx",0,E195)</f>
        <v>1</v>
      </c>
      <c r="L195">
        <f t="shared" ref="L195:L258" si="19">IF(F195="xxx",0,F195)</f>
        <v>204</v>
      </c>
      <c r="M195">
        <f t="shared" ref="M195:M258" si="20">IF(G195="",0,G195)</f>
        <v>204</v>
      </c>
    </row>
    <row r="196" spans="1:13" x14ac:dyDescent="0.25">
      <c r="A196">
        <v>195</v>
      </c>
      <c r="B196">
        <v>30</v>
      </c>
      <c r="C196" s="20" t="s">
        <v>193</v>
      </c>
      <c r="D196" s="21" t="s">
        <v>140</v>
      </c>
      <c r="E196" s="21">
        <v>1</v>
      </c>
      <c r="F196" s="21">
        <v>204</v>
      </c>
      <c r="G196" s="23">
        <v>204</v>
      </c>
      <c r="I196" t="str">
        <f t="shared" si="16"/>
        <v>Alimentation centrale intrusion</v>
      </c>
      <c r="J196" t="str">
        <f t="shared" si="17"/>
        <v>u</v>
      </c>
      <c r="K196">
        <f t="shared" si="18"/>
        <v>1</v>
      </c>
      <c r="L196">
        <f t="shared" si="19"/>
        <v>204</v>
      </c>
      <c r="M196">
        <f t="shared" si="20"/>
        <v>204</v>
      </c>
    </row>
    <row r="197" spans="1:13" x14ac:dyDescent="0.25">
      <c r="A197">
        <v>196</v>
      </c>
      <c r="B197">
        <v>30</v>
      </c>
      <c r="C197" s="20" t="s">
        <v>194</v>
      </c>
      <c r="D197" s="21" t="s">
        <v>140</v>
      </c>
      <c r="E197" s="21">
        <v>1</v>
      </c>
      <c r="F197" s="21">
        <v>204</v>
      </c>
      <c r="G197" s="23">
        <v>204</v>
      </c>
      <c r="I197" t="str">
        <f t="shared" si="16"/>
        <v>Alimentation Centrale controle d'accès</v>
      </c>
      <c r="J197" t="str">
        <f t="shared" si="17"/>
        <v>u</v>
      </c>
      <c r="K197">
        <f t="shared" si="18"/>
        <v>1</v>
      </c>
      <c r="L197">
        <f t="shared" si="19"/>
        <v>204</v>
      </c>
      <c r="M197">
        <f t="shared" si="20"/>
        <v>204</v>
      </c>
    </row>
    <row r="198" spans="1:13" x14ac:dyDescent="0.25">
      <c r="A198">
        <v>197</v>
      </c>
      <c r="B198">
        <v>30</v>
      </c>
      <c r="C198" s="20" t="s">
        <v>195</v>
      </c>
      <c r="D198" s="21" t="s">
        <v>140</v>
      </c>
      <c r="E198" s="21">
        <v>1</v>
      </c>
      <c r="F198" s="21">
        <v>234</v>
      </c>
      <c r="G198" s="23">
        <v>234</v>
      </c>
      <c r="I198" t="str">
        <f t="shared" si="16"/>
        <v>Alimentation SSI</v>
      </c>
      <c r="J198" t="str">
        <f t="shared" si="17"/>
        <v>u</v>
      </c>
      <c r="K198">
        <f t="shared" si="18"/>
        <v>1</v>
      </c>
      <c r="L198">
        <f t="shared" si="19"/>
        <v>234</v>
      </c>
      <c r="M198">
        <f t="shared" si="20"/>
        <v>234</v>
      </c>
    </row>
    <row r="199" spans="1:13" x14ac:dyDescent="0.25">
      <c r="A199">
        <v>198</v>
      </c>
      <c r="B199">
        <v>30</v>
      </c>
      <c r="C199" s="20" t="s">
        <v>196</v>
      </c>
      <c r="D199" s="21" t="s">
        <v>140</v>
      </c>
      <c r="E199" s="21">
        <v>1</v>
      </c>
      <c r="F199" s="21">
        <v>204</v>
      </c>
      <c r="G199" s="23">
        <v>204</v>
      </c>
      <c r="I199" t="str">
        <f t="shared" si="16"/>
        <v>Alimentation Centrale interphonie</v>
      </c>
      <c r="J199" t="str">
        <f t="shared" si="17"/>
        <v>u</v>
      </c>
      <c r="K199">
        <f t="shared" si="18"/>
        <v>1</v>
      </c>
      <c r="L199">
        <f t="shared" si="19"/>
        <v>204</v>
      </c>
      <c r="M199">
        <f t="shared" si="20"/>
        <v>204</v>
      </c>
    </row>
    <row r="200" spans="1:13" x14ac:dyDescent="0.25">
      <c r="A200">
        <v>199</v>
      </c>
      <c r="B200">
        <v>30</v>
      </c>
      <c r="C200" s="20" t="s">
        <v>197</v>
      </c>
      <c r="D200" s="21" t="s">
        <v>140</v>
      </c>
      <c r="E200" s="21">
        <v>1</v>
      </c>
      <c r="F200" s="21">
        <v>204</v>
      </c>
      <c r="G200" s="23">
        <v>204</v>
      </c>
      <c r="I200" t="str">
        <f t="shared" si="16"/>
        <v>Alimentation Centrale sonorisation</v>
      </c>
      <c r="J200" t="str">
        <f t="shared" si="17"/>
        <v>u</v>
      </c>
      <c r="K200">
        <f t="shared" si="18"/>
        <v>1</v>
      </c>
      <c r="L200">
        <f t="shared" si="19"/>
        <v>204</v>
      </c>
      <c r="M200">
        <f t="shared" si="20"/>
        <v>204</v>
      </c>
    </row>
    <row r="201" spans="1:13" x14ac:dyDescent="0.25">
      <c r="A201">
        <v>200</v>
      </c>
      <c r="B201">
        <v>11</v>
      </c>
      <c r="C201" s="20" t="s">
        <v>198</v>
      </c>
      <c r="D201" s="21" t="s">
        <v>140</v>
      </c>
      <c r="E201" s="21">
        <v>1</v>
      </c>
      <c r="F201" s="21">
        <v>390</v>
      </c>
      <c r="G201" s="23">
        <v>390</v>
      </c>
      <c r="I201" t="str">
        <f t="shared" si="16"/>
        <v>Alimentation CTA 12 kW pour pas de tir pro 50m</v>
      </c>
      <c r="J201" t="str">
        <f t="shared" si="17"/>
        <v>u</v>
      </c>
      <c r="K201">
        <f t="shared" si="18"/>
        <v>1</v>
      </c>
      <c r="L201">
        <f t="shared" si="19"/>
        <v>390</v>
      </c>
      <c r="M201">
        <f t="shared" si="20"/>
        <v>390</v>
      </c>
    </row>
    <row r="202" spans="1:13" x14ac:dyDescent="0.25">
      <c r="A202">
        <v>201</v>
      </c>
      <c r="B202">
        <v>11</v>
      </c>
      <c r="C202" s="20" t="s">
        <v>199</v>
      </c>
      <c r="D202" s="21" t="s">
        <v>140</v>
      </c>
      <c r="E202" s="21">
        <v>1</v>
      </c>
      <c r="F202" s="21">
        <v>910</v>
      </c>
      <c r="G202" s="23">
        <v>910</v>
      </c>
      <c r="I202" t="str">
        <f t="shared" si="16"/>
        <v>Alimentation Extracteur 15 kW pour pas de tir pro 50m</v>
      </c>
      <c r="J202" t="str">
        <f t="shared" si="17"/>
        <v>u</v>
      </c>
      <c r="K202">
        <f t="shared" si="18"/>
        <v>1</v>
      </c>
      <c r="L202">
        <f t="shared" si="19"/>
        <v>910</v>
      </c>
      <c r="M202">
        <f t="shared" si="20"/>
        <v>910</v>
      </c>
    </row>
    <row r="203" spans="1:13" x14ac:dyDescent="0.25">
      <c r="A203">
        <v>202</v>
      </c>
      <c r="B203">
        <v>11</v>
      </c>
      <c r="C203" s="20" t="s">
        <v>200</v>
      </c>
      <c r="D203" s="21" t="s">
        <v>140</v>
      </c>
      <c r="E203" s="21">
        <v>1</v>
      </c>
      <c r="F203" s="21">
        <v>532</v>
      </c>
      <c r="G203" s="23">
        <v>532</v>
      </c>
      <c r="I203" t="str">
        <f t="shared" si="16"/>
        <v>Alimentation PAC Air / Eau 15kW</v>
      </c>
      <c r="J203" t="str">
        <f t="shared" si="17"/>
        <v>u</v>
      </c>
      <c r="K203">
        <f t="shared" si="18"/>
        <v>1</v>
      </c>
      <c r="L203">
        <f t="shared" si="19"/>
        <v>532</v>
      </c>
      <c r="M203">
        <f t="shared" si="20"/>
        <v>532</v>
      </c>
    </row>
    <row r="204" spans="1:13" x14ac:dyDescent="0.25">
      <c r="A204">
        <v>203</v>
      </c>
      <c r="B204">
        <v>11</v>
      </c>
      <c r="C204" s="20" t="s">
        <v>201</v>
      </c>
      <c r="D204" s="21" t="s">
        <v>140</v>
      </c>
      <c r="E204" s="21">
        <v>1</v>
      </c>
      <c r="F204" s="21">
        <v>890</v>
      </c>
      <c r="G204" s="23">
        <v>890</v>
      </c>
      <c r="I204" t="str">
        <f t="shared" si="16"/>
        <v>Alimentation CTA 20 kW + 6 KW</v>
      </c>
      <c r="J204" t="str">
        <f t="shared" si="17"/>
        <v>u</v>
      </c>
      <c r="K204">
        <f t="shared" si="18"/>
        <v>1</v>
      </c>
      <c r="L204">
        <f t="shared" si="19"/>
        <v>890</v>
      </c>
      <c r="M204">
        <f t="shared" si="20"/>
        <v>890</v>
      </c>
    </row>
    <row r="205" spans="1:13" x14ac:dyDescent="0.25">
      <c r="A205">
        <v>204</v>
      </c>
      <c r="B205">
        <v>11</v>
      </c>
      <c r="C205" s="20" t="s">
        <v>202</v>
      </c>
      <c r="D205" s="21" t="s">
        <v>140</v>
      </c>
      <c r="E205" s="21">
        <v>1</v>
      </c>
      <c r="F205" s="21">
        <v>320</v>
      </c>
      <c r="G205" s="23">
        <v>320</v>
      </c>
      <c r="I205" t="str">
        <f t="shared" si="16"/>
        <v>Alimentation pas de tir sportif Extracteur 3kW</v>
      </c>
      <c r="J205" t="str">
        <f t="shared" si="17"/>
        <v>u</v>
      </c>
      <c r="K205">
        <f t="shared" si="18"/>
        <v>1</v>
      </c>
      <c r="L205">
        <f t="shared" si="19"/>
        <v>320</v>
      </c>
      <c r="M205">
        <f t="shared" si="20"/>
        <v>320</v>
      </c>
    </row>
    <row r="206" spans="1:13" x14ac:dyDescent="0.25">
      <c r="A206">
        <v>205</v>
      </c>
      <c r="B206">
        <v>11</v>
      </c>
      <c r="C206" s="20" t="s">
        <v>203</v>
      </c>
      <c r="D206" s="21" t="s">
        <v>140</v>
      </c>
      <c r="E206" s="21">
        <v>1</v>
      </c>
      <c r="F206" s="21">
        <v>324</v>
      </c>
      <c r="G206" s="23">
        <v>324</v>
      </c>
      <c r="I206" t="str">
        <f t="shared" si="16"/>
        <v>Alimentation CTA 6 kW</v>
      </c>
      <c r="J206" t="str">
        <f t="shared" si="17"/>
        <v>u</v>
      </c>
      <c r="K206">
        <f t="shared" si="18"/>
        <v>1</v>
      </c>
      <c r="L206">
        <f t="shared" si="19"/>
        <v>324</v>
      </c>
      <c r="M206">
        <f t="shared" si="20"/>
        <v>324</v>
      </c>
    </row>
    <row r="207" spans="1:13" x14ac:dyDescent="0.25">
      <c r="A207">
        <v>206</v>
      </c>
      <c r="B207">
        <v>11</v>
      </c>
      <c r="C207" s="20" t="s">
        <v>204</v>
      </c>
      <c r="D207" s="21" t="s">
        <v>140</v>
      </c>
      <c r="E207" s="21">
        <v>1</v>
      </c>
      <c r="F207" s="21">
        <v>6100</v>
      </c>
      <c r="G207" s="23">
        <v>6100</v>
      </c>
      <c r="I207" t="str">
        <f t="shared" si="16"/>
        <v>Alimentation PAC AIR / AIR 120kW</v>
      </c>
      <c r="J207" t="str">
        <f t="shared" si="17"/>
        <v>u</v>
      </c>
      <c r="K207">
        <f t="shared" si="18"/>
        <v>1</v>
      </c>
      <c r="L207">
        <f t="shared" si="19"/>
        <v>6100</v>
      </c>
      <c r="M207">
        <f t="shared" si="20"/>
        <v>6100</v>
      </c>
    </row>
    <row r="208" spans="1:13" x14ac:dyDescent="0.25">
      <c r="A208">
        <v>207</v>
      </c>
      <c r="B208">
        <v>11</v>
      </c>
      <c r="C208" s="20" t="s">
        <v>205</v>
      </c>
      <c r="D208" s="21" t="s">
        <v>140</v>
      </c>
      <c r="E208" s="21">
        <v>1</v>
      </c>
      <c r="F208" s="21">
        <v>5283</v>
      </c>
      <c r="G208" s="23">
        <v>5283</v>
      </c>
      <c r="I208" t="str">
        <f t="shared" si="16"/>
        <v>Alimentation Extracteur 30kW</v>
      </c>
      <c r="J208" t="str">
        <f t="shared" si="17"/>
        <v>u</v>
      </c>
      <c r="K208">
        <f t="shared" si="18"/>
        <v>1</v>
      </c>
      <c r="L208">
        <f t="shared" si="19"/>
        <v>5283</v>
      </c>
      <c r="M208">
        <f t="shared" si="20"/>
        <v>5283</v>
      </c>
    </row>
    <row r="209" spans="1:13" x14ac:dyDescent="0.25">
      <c r="A209">
        <v>208</v>
      </c>
      <c r="B209">
        <v>11</v>
      </c>
      <c r="C209" s="20" t="s">
        <v>206</v>
      </c>
      <c r="D209" s="21" t="s">
        <v>140</v>
      </c>
      <c r="E209" s="21">
        <v>1</v>
      </c>
      <c r="F209" s="21">
        <v>673</v>
      </c>
      <c r="G209" s="23">
        <v>673</v>
      </c>
      <c r="I209" t="str">
        <f t="shared" si="16"/>
        <v>Alimenation pour SPLIT local VDI</v>
      </c>
      <c r="J209" t="str">
        <f t="shared" si="17"/>
        <v>u</v>
      </c>
      <c r="K209">
        <f t="shared" si="18"/>
        <v>1</v>
      </c>
      <c r="L209">
        <f t="shared" si="19"/>
        <v>673</v>
      </c>
      <c r="M209">
        <f t="shared" si="20"/>
        <v>673</v>
      </c>
    </row>
    <row r="210" spans="1:13" x14ac:dyDescent="0.25">
      <c r="A210">
        <v>209</v>
      </c>
      <c r="B210">
        <v>11</v>
      </c>
      <c r="C210" s="20" t="s">
        <v>207</v>
      </c>
      <c r="D210" s="21" t="s">
        <v>140</v>
      </c>
      <c r="E210" s="21">
        <v>2</v>
      </c>
      <c r="F210" s="21">
        <v>420</v>
      </c>
      <c r="G210" s="23">
        <v>840</v>
      </c>
      <c r="I210" t="str">
        <f t="shared" si="16"/>
        <v>Alimentation pour BECS</v>
      </c>
      <c r="J210" t="str">
        <f t="shared" si="17"/>
        <v>u</v>
      </c>
      <c r="K210">
        <f t="shared" si="18"/>
        <v>2</v>
      </c>
      <c r="L210">
        <f t="shared" si="19"/>
        <v>420</v>
      </c>
      <c r="M210">
        <f t="shared" si="20"/>
        <v>840</v>
      </c>
    </row>
    <row r="211" spans="1:13" x14ac:dyDescent="0.25">
      <c r="A211">
        <v>210</v>
      </c>
      <c r="B211">
        <v>32</v>
      </c>
      <c r="C211" s="20" t="s">
        <v>441</v>
      </c>
      <c r="D211" s="21" t="s">
        <v>140</v>
      </c>
      <c r="E211" s="21">
        <v>8</v>
      </c>
      <c r="F211" s="21">
        <v>172.16</v>
      </c>
      <c r="G211" s="23">
        <v>1377.28</v>
      </c>
      <c r="I211" t="str">
        <f t="shared" si="16"/>
        <v>Détecteur de présence et luminosité</v>
      </c>
      <c r="J211" t="str">
        <f t="shared" si="17"/>
        <v>u</v>
      </c>
      <c r="K211">
        <f t="shared" si="18"/>
        <v>8</v>
      </c>
      <c r="L211">
        <f t="shared" si="19"/>
        <v>172.16</v>
      </c>
      <c r="M211">
        <f t="shared" si="20"/>
        <v>1377.28</v>
      </c>
    </row>
    <row r="212" spans="1:13" x14ac:dyDescent="0.25">
      <c r="A212">
        <v>211</v>
      </c>
      <c r="B212">
        <v>32</v>
      </c>
      <c r="C212" s="20" t="s">
        <v>442</v>
      </c>
      <c r="D212" s="21" t="s">
        <v>140</v>
      </c>
      <c r="E212" s="21">
        <v>13</v>
      </c>
      <c r="F212" s="21">
        <v>59.65</v>
      </c>
      <c r="G212" s="23">
        <v>775.44999999999993</v>
      </c>
      <c r="I212" t="str">
        <f t="shared" si="16"/>
        <v>Détecteur de présence 360°</v>
      </c>
      <c r="J212" t="str">
        <f t="shared" si="17"/>
        <v>u</v>
      </c>
      <c r="K212">
        <f t="shared" si="18"/>
        <v>13</v>
      </c>
      <c r="L212">
        <f t="shared" si="19"/>
        <v>59.65</v>
      </c>
      <c r="M212">
        <f t="shared" si="20"/>
        <v>775.44999999999993</v>
      </c>
    </row>
    <row r="213" spans="1:13" x14ac:dyDescent="0.25">
      <c r="A213">
        <v>212</v>
      </c>
      <c r="B213">
        <v>32</v>
      </c>
      <c r="C213" s="20" t="s">
        <v>443</v>
      </c>
      <c r="D213" s="21" t="s">
        <v>140</v>
      </c>
      <c r="E213" s="21">
        <v>7</v>
      </c>
      <c r="F213" s="21">
        <v>25.01</v>
      </c>
      <c r="G213" s="23">
        <v>175.07000000000002</v>
      </c>
      <c r="I213" t="str">
        <f t="shared" si="16"/>
        <v>Inter SA</v>
      </c>
      <c r="J213" t="str">
        <f t="shared" si="17"/>
        <v>u</v>
      </c>
      <c r="K213">
        <f t="shared" si="18"/>
        <v>7</v>
      </c>
      <c r="L213">
        <f t="shared" si="19"/>
        <v>25.01</v>
      </c>
      <c r="M213">
        <f t="shared" si="20"/>
        <v>175.07000000000002</v>
      </c>
    </row>
    <row r="214" spans="1:13" x14ac:dyDescent="0.25">
      <c r="A214">
        <v>213</v>
      </c>
      <c r="B214">
        <v>32</v>
      </c>
      <c r="C214" s="20" t="s">
        <v>444</v>
      </c>
      <c r="D214" s="21" t="s">
        <v>140</v>
      </c>
      <c r="E214" s="21">
        <v>6</v>
      </c>
      <c r="F214" s="21">
        <v>29.02</v>
      </c>
      <c r="G214" s="23">
        <v>174.12</v>
      </c>
      <c r="I214" t="str">
        <f t="shared" si="16"/>
        <v>Bouton poussoir</v>
      </c>
      <c r="J214" t="str">
        <f t="shared" si="17"/>
        <v>u</v>
      </c>
      <c r="K214">
        <f t="shared" si="18"/>
        <v>6</v>
      </c>
      <c r="L214">
        <f t="shared" si="19"/>
        <v>29.02</v>
      </c>
      <c r="M214">
        <f t="shared" si="20"/>
        <v>174.12</v>
      </c>
    </row>
    <row r="215" spans="1:13" x14ac:dyDescent="0.25">
      <c r="A215">
        <v>214</v>
      </c>
      <c r="B215">
        <v>32</v>
      </c>
      <c r="C215" s="68">
        <v>0</v>
      </c>
      <c r="D215" s="69">
        <v>0</v>
      </c>
      <c r="E215" s="70">
        <v>0</v>
      </c>
      <c r="F215" s="71">
        <v>0</v>
      </c>
      <c r="G215" s="126">
        <v>0</v>
      </c>
      <c r="I215">
        <f t="shared" si="16"/>
        <v>0</v>
      </c>
      <c r="J215">
        <f t="shared" si="17"/>
        <v>0</v>
      </c>
      <c r="K215">
        <f t="shared" si="18"/>
        <v>0</v>
      </c>
      <c r="L215">
        <f t="shared" si="19"/>
        <v>0</v>
      </c>
      <c r="M215">
        <f t="shared" si="20"/>
        <v>0</v>
      </c>
    </row>
    <row r="216" spans="1:13" x14ac:dyDescent="0.25">
      <c r="A216">
        <v>215</v>
      </c>
      <c r="B216">
        <v>32</v>
      </c>
      <c r="C216" s="20" t="s">
        <v>212</v>
      </c>
      <c r="D216" s="21" t="s">
        <v>140</v>
      </c>
      <c r="E216" s="21">
        <v>9</v>
      </c>
      <c r="F216" s="21">
        <v>251.57</v>
      </c>
      <c r="G216" s="23">
        <v>2264.13</v>
      </c>
      <c r="I216" t="str">
        <f t="shared" si="16"/>
        <v>PC 2x10/16A+T à clef SOLIROC IK10</v>
      </c>
      <c r="J216" t="str">
        <f t="shared" si="17"/>
        <v>u</v>
      </c>
      <c r="K216">
        <f t="shared" si="18"/>
        <v>9</v>
      </c>
      <c r="L216">
        <f t="shared" si="19"/>
        <v>251.57</v>
      </c>
      <c r="M216">
        <f t="shared" si="20"/>
        <v>2264.13</v>
      </c>
    </row>
    <row r="217" spans="1:13" x14ac:dyDescent="0.25">
      <c r="A217">
        <v>216</v>
      </c>
      <c r="B217">
        <v>32</v>
      </c>
      <c r="C217" s="20" t="s">
        <v>213</v>
      </c>
      <c r="D217" s="21" t="s">
        <v>140</v>
      </c>
      <c r="E217" s="21">
        <v>46</v>
      </c>
      <c r="F217" s="21">
        <v>25.59</v>
      </c>
      <c r="G217" s="23">
        <v>1177.1400000000001</v>
      </c>
      <c r="I217" t="str">
        <f t="shared" si="16"/>
        <v>PC 2x10/16A+T</v>
      </c>
      <c r="J217" t="str">
        <f t="shared" si="17"/>
        <v>u</v>
      </c>
      <c r="K217">
        <f t="shared" si="18"/>
        <v>46</v>
      </c>
      <c r="L217">
        <f t="shared" si="19"/>
        <v>25.59</v>
      </c>
      <c r="M217">
        <f t="shared" si="20"/>
        <v>1177.1400000000001</v>
      </c>
    </row>
    <row r="218" spans="1:13" x14ac:dyDescent="0.25">
      <c r="A218">
        <v>217</v>
      </c>
      <c r="B218">
        <v>32</v>
      </c>
      <c r="C218" s="20" t="s">
        <v>214</v>
      </c>
      <c r="D218" s="21" t="s">
        <v>140</v>
      </c>
      <c r="E218" s="21">
        <v>2</v>
      </c>
      <c r="F218" s="21">
        <v>42.21</v>
      </c>
      <c r="G218" s="23">
        <v>84.42</v>
      </c>
      <c r="I218" t="str">
        <f t="shared" si="16"/>
        <v>PC 2x20A+T</v>
      </c>
      <c r="J218" t="str">
        <f t="shared" si="17"/>
        <v>u</v>
      </c>
      <c r="K218">
        <f t="shared" si="18"/>
        <v>2</v>
      </c>
      <c r="L218">
        <f t="shared" si="19"/>
        <v>42.21</v>
      </c>
      <c r="M218">
        <f t="shared" si="20"/>
        <v>84.42</v>
      </c>
    </row>
    <row r="219" spans="1:13" x14ac:dyDescent="0.25">
      <c r="A219">
        <v>218</v>
      </c>
      <c r="B219">
        <v>32</v>
      </c>
      <c r="C219" s="20" t="s">
        <v>215</v>
      </c>
      <c r="D219" s="21" t="s">
        <v>140</v>
      </c>
      <c r="E219" s="21">
        <v>49</v>
      </c>
      <c r="F219" s="21">
        <v>26.61</v>
      </c>
      <c r="G219" s="23">
        <v>1303.8899999999999</v>
      </c>
      <c r="I219" t="str">
        <f t="shared" si="16"/>
        <v>PC 2x10/16A+T Plexo 55</v>
      </c>
      <c r="J219" t="str">
        <f t="shared" si="17"/>
        <v>u</v>
      </c>
      <c r="K219">
        <f t="shared" si="18"/>
        <v>49</v>
      </c>
      <c r="L219">
        <f t="shared" si="19"/>
        <v>26.61</v>
      </c>
      <c r="M219">
        <f t="shared" si="20"/>
        <v>1303.8899999999999</v>
      </c>
    </row>
    <row r="220" spans="1:13" x14ac:dyDescent="0.25">
      <c r="A220">
        <v>219</v>
      </c>
      <c r="B220">
        <v>32</v>
      </c>
      <c r="C220" s="20" t="s">
        <v>216</v>
      </c>
      <c r="D220" s="21" t="s">
        <v>140</v>
      </c>
      <c r="E220" s="21">
        <v>3</v>
      </c>
      <c r="F220" s="21">
        <v>132.19999999999999</v>
      </c>
      <c r="G220" s="23">
        <v>396.59999999999997</v>
      </c>
      <c r="I220" t="str">
        <f t="shared" si="16"/>
        <v>Poste de travail (4 PC  + 3 RJ45)</v>
      </c>
      <c r="J220" t="str">
        <f t="shared" si="17"/>
        <v>u</v>
      </c>
      <c r="K220">
        <f t="shared" si="18"/>
        <v>3</v>
      </c>
      <c r="L220">
        <f t="shared" si="19"/>
        <v>132.19999999999999</v>
      </c>
      <c r="M220">
        <f t="shared" si="20"/>
        <v>396.59999999999997</v>
      </c>
    </row>
    <row r="221" spans="1:13" x14ac:dyDescent="0.25">
      <c r="A221">
        <v>220</v>
      </c>
      <c r="B221">
        <v>32</v>
      </c>
      <c r="C221" s="20" t="s">
        <v>208</v>
      </c>
      <c r="D221" s="21" t="s">
        <v>190</v>
      </c>
      <c r="E221" s="21">
        <v>1</v>
      </c>
      <c r="F221" s="21">
        <v>5986.95</v>
      </c>
      <c r="G221" s="23">
        <v>5986.95</v>
      </c>
      <c r="I221" t="str">
        <f t="shared" si="16"/>
        <v>Câblages</v>
      </c>
      <c r="J221" t="str">
        <f t="shared" si="17"/>
        <v>Ens</v>
      </c>
      <c r="K221">
        <f t="shared" si="18"/>
        <v>1</v>
      </c>
      <c r="L221">
        <f t="shared" si="19"/>
        <v>5986.95</v>
      </c>
      <c r="M221">
        <f t="shared" si="20"/>
        <v>5986.95</v>
      </c>
    </row>
    <row r="222" spans="1:13" x14ac:dyDescent="0.25">
      <c r="A222">
        <v>221</v>
      </c>
      <c r="C222" s="11">
        <v>0</v>
      </c>
      <c r="D222">
        <v>0</v>
      </c>
      <c r="E222">
        <v>0</v>
      </c>
      <c r="F222">
        <v>0</v>
      </c>
      <c r="G222" s="118">
        <v>0</v>
      </c>
      <c r="I222">
        <f t="shared" si="16"/>
        <v>0</v>
      </c>
      <c r="J222">
        <f t="shared" si="17"/>
        <v>0</v>
      </c>
      <c r="K222">
        <f t="shared" si="18"/>
        <v>0</v>
      </c>
      <c r="L222">
        <f t="shared" si="19"/>
        <v>0</v>
      </c>
      <c r="M222">
        <f t="shared" si="20"/>
        <v>0</v>
      </c>
    </row>
    <row r="223" spans="1:13" x14ac:dyDescent="0.25">
      <c r="A223">
        <v>222</v>
      </c>
      <c r="B223">
        <v>33</v>
      </c>
      <c r="C223" t="s">
        <v>61</v>
      </c>
      <c r="D223">
        <v>0</v>
      </c>
      <c r="E223">
        <v>0</v>
      </c>
      <c r="F223">
        <v>0</v>
      </c>
      <c r="G223" s="9">
        <v>16262</v>
      </c>
      <c r="I223" t="str">
        <f t="shared" si="16"/>
        <v>Distribution principale (hors cheminement de câbles)</v>
      </c>
      <c r="J223">
        <f t="shared" si="17"/>
        <v>0</v>
      </c>
      <c r="K223">
        <f t="shared" si="18"/>
        <v>0</v>
      </c>
      <c r="L223">
        <f t="shared" si="19"/>
        <v>0</v>
      </c>
      <c r="M223">
        <f t="shared" si="20"/>
        <v>16262</v>
      </c>
    </row>
    <row r="224" spans="1:13" x14ac:dyDescent="0.25">
      <c r="A224">
        <v>223</v>
      </c>
      <c r="B224">
        <v>33</v>
      </c>
      <c r="C224" t="s">
        <v>504</v>
      </c>
      <c r="D224">
        <v>0</v>
      </c>
      <c r="E224">
        <v>0</v>
      </c>
      <c r="F224">
        <v>0</v>
      </c>
      <c r="G224" s="9">
        <v>14365.49</v>
      </c>
      <c r="I224" t="str">
        <f t="shared" si="16"/>
        <v>Distribution secondaire - divisionnaire éclairaage (hors cheminement de câbles)</v>
      </c>
      <c r="J224">
        <f t="shared" si="17"/>
        <v>0</v>
      </c>
      <c r="K224">
        <f t="shared" si="18"/>
        <v>0</v>
      </c>
      <c r="L224">
        <f t="shared" si="19"/>
        <v>0</v>
      </c>
      <c r="M224">
        <f t="shared" si="20"/>
        <v>14365.49</v>
      </c>
    </row>
    <row r="225" spans="1:13" x14ac:dyDescent="0.25">
      <c r="A225">
        <v>224</v>
      </c>
      <c r="B225">
        <v>33</v>
      </c>
      <c r="C225" t="s">
        <v>437</v>
      </c>
      <c r="D225">
        <v>0</v>
      </c>
      <c r="E225">
        <v>0</v>
      </c>
      <c r="F225">
        <v>0</v>
      </c>
      <c r="G225" s="9">
        <v>15829.8</v>
      </c>
      <c r="I225" t="str">
        <f t="shared" si="16"/>
        <v>Chemin de cable et foureaux</v>
      </c>
      <c r="J225">
        <f t="shared" si="17"/>
        <v>0</v>
      </c>
      <c r="K225">
        <f t="shared" si="18"/>
        <v>0</v>
      </c>
      <c r="L225">
        <f t="shared" si="19"/>
        <v>0</v>
      </c>
      <c r="M225">
        <f t="shared" si="20"/>
        <v>15829.8</v>
      </c>
    </row>
    <row r="226" spans="1:13" x14ac:dyDescent="0.25">
      <c r="A226">
        <v>225</v>
      </c>
      <c r="B226">
        <v>33</v>
      </c>
      <c r="C226" t="s">
        <v>505</v>
      </c>
      <c r="D226">
        <v>0</v>
      </c>
      <c r="E226">
        <v>0</v>
      </c>
      <c r="F226">
        <v>0</v>
      </c>
      <c r="G226" s="9">
        <v>6222.7250000000004</v>
      </c>
      <c r="I226" t="str">
        <f t="shared" si="16"/>
        <v>Distribution secondaire - divisionnaire force (hors cheminement de câbles)</v>
      </c>
      <c r="J226">
        <f t="shared" si="17"/>
        <v>0</v>
      </c>
      <c r="K226">
        <f t="shared" si="18"/>
        <v>0</v>
      </c>
      <c r="L226">
        <f t="shared" si="19"/>
        <v>0</v>
      </c>
      <c r="M226">
        <f t="shared" si="20"/>
        <v>6222.7250000000004</v>
      </c>
    </row>
    <row r="227" spans="1:13" x14ac:dyDescent="0.25">
      <c r="A227">
        <v>226</v>
      </c>
      <c r="B227">
        <v>33</v>
      </c>
      <c r="C227" t="s">
        <v>76</v>
      </c>
      <c r="D227">
        <v>0</v>
      </c>
      <c r="E227">
        <v>0</v>
      </c>
      <c r="F227">
        <v>0</v>
      </c>
      <c r="G227" s="9">
        <v>13715.05</v>
      </c>
      <c r="I227" t="str">
        <f t="shared" si="16"/>
        <v>Petit appareillage et prises PC (terminaux de diistribution)</v>
      </c>
      <c r="J227">
        <f t="shared" si="17"/>
        <v>0</v>
      </c>
      <c r="K227">
        <f t="shared" si="18"/>
        <v>0</v>
      </c>
      <c r="L227">
        <f t="shared" si="19"/>
        <v>0</v>
      </c>
      <c r="M227">
        <f t="shared" si="20"/>
        <v>13715.05</v>
      </c>
    </row>
    <row r="228" spans="1:13" x14ac:dyDescent="0.25">
      <c r="A228">
        <v>227</v>
      </c>
      <c r="B228">
        <v>34</v>
      </c>
      <c r="C228" s="92" t="s">
        <v>552</v>
      </c>
      <c r="D228" s="82">
        <v>0</v>
      </c>
      <c r="E228" s="82">
        <v>0</v>
      </c>
      <c r="F228" s="83">
        <v>0</v>
      </c>
      <c r="G228" s="127">
        <v>0</v>
      </c>
      <c r="I228" t="str">
        <f t="shared" si="16"/>
        <v>1. Distribution Principale</v>
      </c>
      <c r="J228">
        <f t="shared" si="17"/>
        <v>0</v>
      </c>
      <c r="K228">
        <f t="shared" si="18"/>
        <v>0</v>
      </c>
      <c r="L228">
        <f t="shared" si="19"/>
        <v>0</v>
      </c>
      <c r="M228">
        <f t="shared" si="20"/>
        <v>0</v>
      </c>
    </row>
    <row r="229" spans="1:13" x14ac:dyDescent="0.25">
      <c r="A229">
        <v>228</v>
      </c>
      <c r="B229">
        <v>34</v>
      </c>
      <c r="C229" s="81">
        <v>0</v>
      </c>
      <c r="D229" s="82">
        <v>0</v>
      </c>
      <c r="E229" s="82">
        <v>0</v>
      </c>
      <c r="F229" s="83">
        <v>0</v>
      </c>
      <c r="G229" s="127">
        <v>0</v>
      </c>
      <c r="I229">
        <f t="shared" si="16"/>
        <v>0</v>
      </c>
      <c r="J229">
        <f t="shared" si="17"/>
        <v>0</v>
      </c>
      <c r="K229">
        <f t="shared" si="18"/>
        <v>0</v>
      </c>
      <c r="L229">
        <f t="shared" si="19"/>
        <v>0</v>
      </c>
      <c r="M229">
        <f t="shared" si="20"/>
        <v>0</v>
      </c>
    </row>
    <row r="230" spans="1:13" ht="22.8" x14ac:dyDescent="0.25">
      <c r="A230">
        <v>229</v>
      </c>
      <c r="B230">
        <v>34</v>
      </c>
      <c r="C230" s="81" t="s">
        <v>661</v>
      </c>
      <c r="D230" s="82">
        <v>0</v>
      </c>
      <c r="E230" s="82">
        <v>0</v>
      </c>
      <c r="F230" s="83">
        <v>0</v>
      </c>
      <c r="G230" s="127">
        <v>0</v>
      </c>
      <c r="I230" t="str">
        <f t="shared" si="16"/>
        <v>Fourniture, pose, repérage et raccordement des câbles unipolaires U1000 AR2V ou câbles U1000 RO2V depuis local TGBT:</v>
      </c>
      <c r="J230">
        <f t="shared" si="17"/>
        <v>0</v>
      </c>
      <c r="K230">
        <f t="shared" si="18"/>
        <v>0</v>
      </c>
      <c r="L230">
        <f t="shared" si="19"/>
        <v>0</v>
      </c>
      <c r="M230">
        <f t="shared" si="20"/>
        <v>0</v>
      </c>
    </row>
    <row r="231" spans="1:13" x14ac:dyDescent="0.25">
      <c r="A231">
        <v>230</v>
      </c>
      <c r="B231">
        <v>34</v>
      </c>
      <c r="C231" s="81" t="s">
        <v>36</v>
      </c>
      <c r="D231" s="82" t="s">
        <v>127</v>
      </c>
      <c r="E231" s="82">
        <v>1350</v>
      </c>
      <c r="F231" s="83">
        <v>20.577549999999999</v>
      </c>
      <c r="G231" s="127">
        <v>27779.69</v>
      </c>
      <c r="I231" t="str">
        <f t="shared" si="16"/>
        <v>. Grille de dérivation aux TD et raccordement sur les grilles</v>
      </c>
      <c r="J231" t="str">
        <f t="shared" si="17"/>
        <v>ml</v>
      </c>
      <c r="K231">
        <f t="shared" si="18"/>
        <v>1350</v>
      </c>
      <c r="L231">
        <f t="shared" si="19"/>
        <v>20.577549999999999</v>
      </c>
      <c r="M231">
        <f t="shared" si="20"/>
        <v>27779.69</v>
      </c>
    </row>
    <row r="232" spans="1:13" x14ac:dyDescent="0.25">
      <c r="A232">
        <v>231</v>
      </c>
      <c r="B232">
        <v>34</v>
      </c>
      <c r="C232" s="81" t="s">
        <v>37</v>
      </c>
      <c r="D232" s="82" t="s">
        <v>127</v>
      </c>
      <c r="E232" s="82">
        <v>40</v>
      </c>
      <c r="F232" s="83">
        <v>3.6660499999999998</v>
      </c>
      <c r="G232" s="127">
        <v>146.63999999999999</v>
      </c>
      <c r="I232" t="str">
        <f t="shared" si="16"/>
        <v xml:space="preserve">. Alimentation Pompe Relevage </v>
      </c>
      <c r="J232" t="str">
        <f t="shared" si="17"/>
        <v>ml</v>
      </c>
      <c r="K232">
        <f t="shared" si="18"/>
        <v>40</v>
      </c>
      <c r="L232">
        <f t="shared" si="19"/>
        <v>3.6660499999999998</v>
      </c>
      <c r="M232">
        <f t="shared" si="20"/>
        <v>146.63999999999999</v>
      </c>
    </row>
    <row r="233" spans="1:13" x14ac:dyDescent="0.25">
      <c r="A233">
        <v>232</v>
      </c>
      <c r="B233">
        <v>34</v>
      </c>
      <c r="C233" s="81" t="s">
        <v>38</v>
      </c>
      <c r="D233" s="82" t="s">
        <v>127</v>
      </c>
      <c r="E233" s="82">
        <v>85</v>
      </c>
      <c r="F233" s="83">
        <v>43.935850000000002</v>
      </c>
      <c r="G233" s="127">
        <v>3734.55</v>
      </c>
      <c r="I233" t="str">
        <f t="shared" si="16"/>
        <v>. Alimentation PAC Géothermie</v>
      </c>
      <c r="J233" t="str">
        <f t="shared" si="17"/>
        <v>ml</v>
      </c>
      <c r="K233">
        <f t="shared" si="18"/>
        <v>85</v>
      </c>
      <c r="L233">
        <f t="shared" si="19"/>
        <v>43.935850000000002</v>
      </c>
      <c r="M233">
        <f t="shared" si="20"/>
        <v>3734.55</v>
      </c>
    </row>
    <row r="234" spans="1:13" x14ac:dyDescent="0.25">
      <c r="A234">
        <v>233</v>
      </c>
      <c r="B234">
        <v>34</v>
      </c>
      <c r="C234" s="81" t="s">
        <v>40</v>
      </c>
      <c r="D234" s="82" t="s">
        <v>127</v>
      </c>
      <c r="E234" s="82">
        <v>90</v>
      </c>
      <c r="F234" s="83">
        <v>0</v>
      </c>
      <c r="G234" s="127">
        <v>0</v>
      </c>
      <c r="I234" t="str">
        <f t="shared" si="16"/>
        <v>. Alimentation CTA Bureaux (x3)</v>
      </c>
      <c r="J234" t="str">
        <f t="shared" si="17"/>
        <v>ml</v>
      </c>
      <c r="K234">
        <f t="shared" si="18"/>
        <v>90</v>
      </c>
      <c r="L234">
        <f t="shared" si="19"/>
        <v>0</v>
      </c>
      <c r="M234">
        <f t="shared" si="20"/>
        <v>0</v>
      </c>
    </row>
    <row r="235" spans="1:13" x14ac:dyDescent="0.25">
      <c r="A235">
        <v>234</v>
      </c>
      <c r="B235">
        <v>34</v>
      </c>
      <c r="C235" s="81" t="s">
        <v>41</v>
      </c>
      <c r="D235" s="82" t="s">
        <v>127</v>
      </c>
      <c r="E235" s="82">
        <v>295</v>
      </c>
      <c r="F235" s="83">
        <v>0</v>
      </c>
      <c r="G235" s="127">
        <v>0</v>
      </c>
      <c r="I235" t="str">
        <f t="shared" si="16"/>
        <v>. Alimentation VMC (x3)</v>
      </c>
      <c r="J235" t="str">
        <f t="shared" si="17"/>
        <v>ml</v>
      </c>
      <c r="K235">
        <f t="shared" si="18"/>
        <v>295</v>
      </c>
      <c r="L235">
        <f t="shared" si="19"/>
        <v>0</v>
      </c>
      <c r="M235">
        <f t="shared" si="20"/>
        <v>0</v>
      </c>
    </row>
    <row r="236" spans="1:13" x14ac:dyDescent="0.25">
      <c r="A236">
        <v>235</v>
      </c>
      <c r="B236">
        <v>34</v>
      </c>
      <c r="C236" s="81" t="s">
        <v>42</v>
      </c>
      <c r="D236" s="82" t="s">
        <v>127</v>
      </c>
      <c r="E236" s="82">
        <v>45</v>
      </c>
      <c r="F236" s="83">
        <v>3.6660499999999998</v>
      </c>
      <c r="G236" s="127">
        <v>164.97</v>
      </c>
      <c r="I236" t="str">
        <f t="shared" si="16"/>
        <v>. Alimentation TD parkings (x2)</v>
      </c>
      <c r="J236" t="str">
        <f t="shared" si="17"/>
        <v>ml</v>
      </c>
      <c r="K236">
        <f t="shared" si="18"/>
        <v>45</v>
      </c>
      <c r="L236">
        <f t="shared" si="19"/>
        <v>3.6660499999999998</v>
      </c>
      <c r="M236">
        <f t="shared" si="20"/>
        <v>164.97</v>
      </c>
    </row>
    <row r="237" spans="1:13" x14ac:dyDescent="0.25">
      <c r="A237">
        <v>236</v>
      </c>
      <c r="B237">
        <v>34</v>
      </c>
      <c r="C237" s="81" t="s">
        <v>43</v>
      </c>
      <c r="D237" s="82" t="s">
        <v>127</v>
      </c>
      <c r="E237" s="82">
        <v>114</v>
      </c>
      <c r="F237" s="83">
        <v>7.5363999999999995</v>
      </c>
      <c r="G237" s="127">
        <v>859.15</v>
      </c>
      <c r="I237" t="str">
        <f t="shared" si="16"/>
        <v>. Alimentation Ascenseur noyau A (x2)</v>
      </c>
      <c r="J237" t="str">
        <f t="shared" si="17"/>
        <v>ml</v>
      </c>
      <c r="K237">
        <f t="shared" si="18"/>
        <v>114</v>
      </c>
      <c r="L237">
        <f t="shared" si="19"/>
        <v>7.5363999999999995</v>
      </c>
      <c r="M237">
        <f t="shared" si="20"/>
        <v>859.15</v>
      </c>
    </row>
    <row r="238" spans="1:13" x14ac:dyDescent="0.25">
      <c r="A238">
        <v>237</v>
      </c>
      <c r="B238">
        <v>34</v>
      </c>
      <c r="C238" s="81" t="s">
        <v>44</v>
      </c>
      <c r="D238" s="82" t="s">
        <v>127</v>
      </c>
      <c r="E238" s="82">
        <v>168</v>
      </c>
      <c r="F238" s="83">
        <v>7.5363999999999995</v>
      </c>
      <c r="G238" s="127">
        <v>1266.1199999999999</v>
      </c>
      <c r="I238" t="str">
        <f t="shared" si="16"/>
        <v>. Alimentation Ascenseur noyau B (x2)</v>
      </c>
      <c r="J238" t="str">
        <f t="shared" si="17"/>
        <v>ml</v>
      </c>
      <c r="K238">
        <f t="shared" si="18"/>
        <v>168</v>
      </c>
      <c r="L238">
        <f t="shared" si="19"/>
        <v>7.5363999999999995</v>
      </c>
      <c r="M238">
        <f t="shared" si="20"/>
        <v>1266.1199999999999</v>
      </c>
    </row>
    <row r="239" spans="1:13" x14ac:dyDescent="0.25">
      <c r="A239">
        <v>238</v>
      </c>
      <c r="B239">
        <v>34</v>
      </c>
      <c r="C239" s="81" t="s">
        <v>45</v>
      </c>
      <c r="D239" s="82" t="s">
        <v>127</v>
      </c>
      <c r="E239" s="82">
        <v>222</v>
      </c>
      <c r="F239" s="83">
        <v>7.5363999999999995</v>
      </c>
      <c r="G239" s="127">
        <v>1673.08</v>
      </c>
      <c r="I239" t="str">
        <f t="shared" si="16"/>
        <v>. Alimentation Ascenseur noyau C (x2)</v>
      </c>
      <c r="J239" t="str">
        <f t="shared" si="17"/>
        <v>ml</v>
      </c>
      <c r="K239">
        <f t="shared" si="18"/>
        <v>222</v>
      </c>
      <c r="L239">
        <f t="shared" si="19"/>
        <v>7.5363999999999995</v>
      </c>
      <c r="M239">
        <f t="shared" si="20"/>
        <v>1673.08</v>
      </c>
    </row>
    <row r="240" spans="1:13" x14ac:dyDescent="0.25">
      <c r="A240">
        <v>239</v>
      </c>
      <c r="B240">
        <v>34</v>
      </c>
      <c r="C240" s="81" t="s">
        <v>553</v>
      </c>
      <c r="D240" s="82" t="s">
        <v>127</v>
      </c>
      <c r="E240" s="82">
        <v>30</v>
      </c>
      <c r="F240" s="93">
        <v>3.6660499999999998</v>
      </c>
      <c r="G240" s="127">
        <v>109.98</v>
      </c>
      <c r="I240" t="str">
        <f t="shared" si="16"/>
        <v>. Alimentation Plateforme élévatrice PMR</v>
      </c>
      <c r="J240" t="str">
        <f t="shared" si="17"/>
        <v>ml</v>
      </c>
      <c r="K240">
        <f t="shared" si="18"/>
        <v>30</v>
      </c>
      <c r="L240">
        <f t="shared" si="19"/>
        <v>3.6660499999999998</v>
      </c>
      <c r="M240">
        <f t="shared" si="20"/>
        <v>109.98</v>
      </c>
    </row>
    <row r="241" spans="1:13" x14ac:dyDescent="0.25">
      <c r="A241">
        <v>240</v>
      </c>
      <c r="B241">
        <v>34</v>
      </c>
      <c r="C241" s="81" t="s">
        <v>554</v>
      </c>
      <c r="D241" s="82" t="s">
        <v>127</v>
      </c>
      <c r="E241" s="82">
        <v>15</v>
      </c>
      <c r="F241" s="93">
        <v>3.6660499999999998</v>
      </c>
      <c r="G241" s="127">
        <v>54.99</v>
      </c>
      <c r="I241" t="str">
        <f t="shared" si="16"/>
        <v>. Alimentation Monte-Charge Cuisine (depuis TD cuisine)</v>
      </c>
      <c r="J241" t="str">
        <f t="shared" si="17"/>
        <v>ml</v>
      </c>
      <c r="K241">
        <f t="shared" si="18"/>
        <v>15</v>
      </c>
      <c r="L241">
        <f t="shared" si="19"/>
        <v>3.6660499999999998</v>
      </c>
      <c r="M241">
        <f t="shared" si="20"/>
        <v>54.99</v>
      </c>
    </row>
    <row r="242" spans="1:13" x14ac:dyDescent="0.25">
      <c r="A242">
        <v>241</v>
      </c>
      <c r="B242">
        <v>34</v>
      </c>
      <c r="C242" s="81" t="s">
        <v>46</v>
      </c>
      <c r="D242" s="82" t="s">
        <v>127</v>
      </c>
      <c r="E242" s="82">
        <v>84</v>
      </c>
      <c r="F242" s="83">
        <v>4.54</v>
      </c>
      <c r="G242" s="127">
        <v>381.36</v>
      </c>
      <c r="I242" t="str">
        <f t="shared" si="16"/>
        <v>. Alimentation TD Terrasse</v>
      </c>
      <c r="J242" t="str">
        <f t="shared" si="17"/>
        <v>ml</v>
      </c>
      <c r="K242">
        <f t="shared" si="18"/>
        <v>84</v>
      </c>
      <c r="L242">
        <f t="shared" si="19"/>
        <v>4.54</v>
      </c>
      <c r="M242">
        <f t="shared" si="20"/>
        <v>381.36</v>
      </c>
    </row>
    <row r="243" spans="1:13" x14ac:dyDescent="0.25">
      <c r="A243">
        <v>242</v>
      </c>
      <c r="B243">
        <v>34</v>
      </c>
      <c r="C243" s="81" t="s">
        <v>47</v>
      </c>
      <c r="D243" s="82" t="s">
        <v>127</v>
      </c>
      <c r="E243" s="82">
        <v>87</v>
      </c>
      <c r="F243" s="83">
        <v>41.382100000000001</v>
      </c>
      <c r="G243" s="127">
        <v>3600.24</v>
      </c>
      <c r="I243" t="str">
        <f t="shared" si="16"/>
        <v>. Alimentation TD Cuisine/service</v>
      </c>
      <c r="J243" t="str">
        <f t="shared" si="17"/>
        <v>ml</v>
      </c>
      <c r="K243">
        <f t="shared" si="18"/>
        <v>87</v>
      </c>
      <c r="L243">
        <f t="shared" si="19"/>
        <v>41.382100000000001</v>
      </c>
      <c r="M243">
        <f t="shared" si="20"/>
        <v>3600.24</v>
      </c>
    </row>
    <row r="244" spans="1:13" x14ac:dyDescent="0.25">
      <c r="A244">
        <v>243</v>
      </c>
      <c r="B244">
        <v>34</v>
      </c>
      <c r="C244" s="81" t="s">
        <v>48</v>
      </c>
      <c r="D244" s="82" t="s">
        <v>127</v>
      </c>
      <c r="E244" s="82">
        <v>86</v>
      </c>
      <c r="F244" s="83">
        <v>10.72575</v>
      </c>
      <c r="G244" s="127">
        <v>922.41</v>
      </c>
      <c r="I244" t="str">
        <f t="shared" si="16"/>
        <v>. Alimentation TD Restaurant</v>
      </c>
      <c r="J244" t="str">
        <f t="shared" si="17"/>
        <v>ml</v>
      </c>
      <c r="K244">
        <f t="shared" si="18"/>
        <v>86</v>
      </c>
      <c r="L244">
        <f t="shared" si="19"/>
        <v>10.72575</v>
      </c>
      <c r="M244">
        <f t="shared" si="20"/>
        <v>922.41</v>
      </c>
    </row>
    <row r="245" spans="1:13" x14ac:dyDescent="0.25">
      <c r="A245">
        <v>244</v>
      </c>
      <c r="B245">
        <v>34</v>
      </c>
      <c r="C245" s="81" t="s">
        <v>49</v>
      </c>
      <c r="D245" s="82" t="s">
        <v>127</v>
      </c>
      <c r="E245" s="82">
        <v>84</v>
      </c>
      <c r="F245" s="83">
        <v>3.0872000000000002</v>
      </c>
      <c r="G245" s="127">
        <v>259.32</v>
      </c>
      <c r="I245" t="str">
        <f t="shared" si="16"/>
        <v>. Alimentation Compensation cuisine</v>
      </c>
      <c r="J245" t="str">
        <f t="shared" si="17"/>
        <v>ml</v>
      </c>
      <c r="K245">
        <f t="shared" si="18"/>
        <v>84</v>
      </c>
      <c r="L245">
        <f t="shared" si="19"/>
        <v>3.0872000000000002</v>
      </c>
      <c r="M245">
        <f t="shared" si="20"/>
        <v>259.32</v>
      </c>
    </row>
    <row r="246" spans="1:13" x14ac:dyDescent="0.25">
      <c r="A246">
        <v>245</v>
      </c>
      <c r="B246">
        <v>34</v>
      </c>
      <c r="C246" s="81" t="s">
        <v>50</v>
      </c>
      <c r="D246" s="82" t="s">
        <v>127</v>
      </c>
      <c r="E246" s="82">
        <v>112</v>
      </c>
      <c r="F246" s="83">
        <v>53.640099999999997</v>
      </c>
      <c r="G246" s="127">
        <v>6007.69</v>
      </c>
      <c r="I246" t="str">
        <f t="shared" si="16"/>
        <v>. Alimentation Onduleur x2</v>
      </c>
      <c r="J246" t="str">
        <f t="shared" si="17"/>
        <v>ml</v>
      </c>
      <c r="K246">
        <f t="shared" si="18"/>
        <v>112</v>
      </c>
      <c r="L246">
        <f t="shared" si="19"/>
        <v>53.640099999999997</v>
      </c>
      <c r="M246">
        <f t="shared" si="20"/>
        <v>6007.69</v>
      </c>
    </row>
    <row r="247" spans="1:13" x14ac:dyDescent="0.25">
      <c r="A247">
        <v>246</v>
      </c>
      <c r="B247">
        <v>34</v>
      </c>
      <c r="C247" s="81" t="s">
        <v>51</v>
      </c>
      <c r="D247" s="82" t="s">
        <v>127</v>
      </c>
      <c r="E247" s="82">
        <v>106</v>
      </c>
      <c r="F247" s="83">
        <v>7.5363999999999995</v>
      </c>
      <c r="G247" s="127">
        <v>798.86</v>
      </c>
      <c r="I247" t="str">
        <f t="shared" si="16"/>
        <v>. Alimentation CTA Restau</v>
      </c>
      <c r="J247" t="str">
        <f t="shared" si="17"/>
        <v>ml</v>
      </c>
      <c r="K247">
        <f t="shared" si="18"/>
        <v>106</v>
      </c>
      <c r="L247">
        <f t="shared" si="19"/>
        <v>7.5363999999999995</v>
      </c>
      <c r="M247">
        <f t="shared" si="20"/>
        <v>798.86</v>
      </c>
    </row>
    <row r="248" spans="1:13" x14ac:dyDescent="0.25">
      <c r="A248">
        <v>247</v>
      </c>
      <c r="B248">
        <v>34</v>
      </c>
      <c r="C248" s="81" t="s">
        <v>52</v>
      </c>
      <c r="D248" s="82" t="s">
        <v>127</v>
      </c>
      <c r="E248" s="82">
        <v>66</v>
      </c>
      <c r="F248" s="83">
        <v>10.72575</v>
      </c>
      <c r="G248" s="127">
        <v>707.9</v>
      </c>
      <c r="I248" t="str">
        <f t="shared" si="16"/>
        <v xml:space="preserve">. Alimentation PAC complémentaire 1 - R+9 </v>
      </c>
      <c r="J248" t="str">
        <f t="shared" si="17"/>
        <v>ml</v>
      </c>
      <c r="K248">
        <f t="shared" si="18"/>
        <v>66</v>
      </c>
      <c r="L248">
        <f t="shared" si="19"/>
        <v>10.72575</v>
      </c>
      <c r="M248">
        <f t="shared" si="20"/>
        <v>707.9</v>
      </c>
    </row>
    <row r="249" spans="1:13" x14ac:dyDescent="0.25">
      <c r="A249">
        <v>248</v>
      </c>
      <c r="B249">
        <v>34</v>
      </c>
      <c r="C249" s="81" t="s">
        <v>53</v>
      </c>
      <c r="D249" s="82" t="s">
        <v>127</v>
      </c>
      <c r="E249" s="82">
        <v>26</v>
      </c>
      <c r="F249" s="83">
        <v>3.6660499999999998</v>
      </c>
      <c r="G249" s="127">
        <v>95.32</v>
      </c>
      <c r="I249" t="str">
        <f t="shared" si="16"/>
        <v>. Alimentation Auxiliaire PAC 1</v>
      </c>
      <c r="J249" t="str">
        <f t="shared" si="17"/>
        <v>ml</v>
      </c>
      <c r="K249">
        <f t="shared" si="18"/>
        <v>26</v>
      </c>
      <c r="L249">
        <f t="shared" si="19"/>
        <v>3.6660499999999998</v>
      </c>
      <c r="M249">
        <f t="shared" si="20"/>
        <v>95.32</v>
      </c>
    </row>
    <row r="250" spans="1:13" x14ac:dyDescent="0.25">
      <c r="A250">
        <v>249</v>
      </c>
      <c r="B250">
        <v>34</v>
      </c>
      <c r="C250" s="81" t="s">
        <v>54</v>
      </c>
      <c r="D250" s="82" t="s">
        <v>127</v>
      </c>
      <c r="E250" s="82">
        <v>56</v>
      </c>
      <c r="F250" s="83">
        <v>5.4479999999999995</v>
      </c>
      <c r="G250" s="127">
        <v>305.08999999999997</v>
      </c>
      <c r="I250" t="str">
        <f t="shared" si="16"/>
        <v>. Rideau d'air chaud - hall B</v>
      </c>
      <c r="J250" t="str">
        <f t="shared" si="17"/>
        <v>ml</v>
      </c>
      <c r="K250">
        <f t="shared" si="18"/>
        <v>56</v>
      </c>
      <c r="L250">
        <f t="shared" si="19"/>
        <v>5.4479999999999995</v>
      </c>
      <c r="M250">
        <f t="shared" si="20"/>
        <v>305.08999999999997</v>
      </c>
    </row>
    <row r="251" spans="1:13" x14ac:dyDescent="0.25">
      <c r="A251">
        <v>250</v>
      </c>
      <c r="B251">
        <v>34</v>
      </c>
      <c r="C251" s="94" t="s">
        <v>555</v>
      </c>
      <c r="D251" s="82" t="s">
        <v>127</v>
      </c>
      <c r="E251" s="82">
        <v>1</v>
      </c>
      <c r="F251" s="83">
        <v>0</v>
      </c>
      <c r="G251" s="127">
        <v>0</v>
      </c>
      <c r="I251" t="str">
        <f t="shared" si="16"/>
        <v>. Alimentation TD radio</v>
      </c>
      <c r="J251" t="str">
        <f t="shared" si="17"/>
        <v>ml</v>
      </c>
      <c r="K251">
        <f t="shared" si="18"/>
        <v>1</v>
      </c>
      <c r="L251">
        <f t="shared" si="19"/>
        <v>0</v>
      </c>
      <c r="M251">
        <f t="shared" si="20"/>
        <v>0</v>
      </c>
    </row>
    <row r="252" spans="1:13" x14ac:dyDescent="0.25">
      <c r="A252">
        <v>251</v>
      </c>
      <c r="B252">
        <v>34</v>
      </c>
      <c r="C252" s="94" t="s">
        <v>556</v>
      </c>
      <c r="D252" s="82" t="s">
        <v>127</v>
      </c>
      <c r="E252" s="82">
        <v>1</v>
      </c>
      <c r="F252" s="83">
        <v>0</v>
      </c>
      <c r="G252" s="127">
        <v>0</v>
      </c>
      <c r="I252" t="str">
        <f t="shared" si="16"/>
        <v>. Alimentation TD poste de montage</v>
      </c>
      <c r="J252" t="str">
        <f t="shared" si="17"/>
        <v>ml</v>
      </c>
      <c r="K252">
        <f t="shared" si="18"/>
        <v>1</v>
      </c>
      <c r="L252">
        <f t="shared" si="19"/>
        <v>0</v>
      </c>
      <c r="M252">
        <f t="shared" si="20"/>
        <v>0</v>
      </c>
    </row>
    <row r="253" spans="1:13" x14ac:dyDescent="0.25">
      <c r="A253">
        <v>252</v>
      </c>
      <c r="B253">
        <v>34</v>
      </c>
      <c r="C253" s="81" t="s">
        <v>557</v>
      </c>
      <c r="D253" s="82">
        <v>0</v>
      </c>
      <c r="E253" s="82">
        <v>0</v>
      </c>
      <c r="F253" s="83">
        <v>0</v>
      </c>
      <c r="G253" s="127">
        <v>0</v>
      </c>
      <c r="I253" t="str">
        <f t="shared" si="16"/>
        <v>. Autres</v>
      </c>
      <c r="J253">
        <f t="shared" si="17"/>
        <v>0</v>
      </c>
      <c r="K253">
        <f t="shared" si="18"/>
        <v>0</v>
      </c>
      <c r="L253">
        <f t="shared" si="19"/>
        <v>0</v>
      </c>
      <c r="M253">
        <f t="shared" si="20"/>
        <v>0</v>
      </c>
    </row>
    <row r="254" spans="1:13" x14ac:dyDescent="0.25">
      <c r="A254">
        <v>253</v>
      </c>
      <c r="B254">
        <v>34</v>
      </c>
      <c r="C254" s="81" t="s">
        <v>558</v>
      </c>
      <c r="D254" s="82" t="s">
        <v>124</v>
      </c>
      <c r="E254" s="82">
        <v>1</v>
      </c>
      <c r="F254" s="83">
        <v>9726.1782000000003</v>
      </c>
      <c r="G254" s="127">
        <v>9726.18</v>
      </c>
      <c r="I254" t="str">
        <f t="shared" si="16"/>
        <v>Alimentation des colonnes</v>
      </c>
      <c r="J254" t="str">
        <f t="shared" si="17"/>
        <v>ens</v>
      </c>
      <c r="K254">
        <f t="shared" si="18"/>
        <v>1</v>
      </c>
      <c r="L254">
        <f t="shared" si="19"/>
        <v>9726.1782000000003</v>
      </c>
      <c r="M254">
        <f t="shared" si="20"/>
        <v>9726.18</v>
      </c>
    </row>
    <row r="255" spans="1:13" x14ac:dyDescent="0.25">
      <c r="A255">
        <v>254</v>
      </c>
      <c r="B255">
        <v>34</v>
      </c>
      <c r="C255" s="81" t="s">
        <v>559</v>
      </c>
      <c r="D255" s="82" t="s">
        <v>127</v>
      </c>
      <c r="E255" s="82">
        <v>90</v>
      </c>
      <c r="F255" s="83">
        <v>15.53815</v>
      </c>
      <c r="G255" s="127">
        <v>1398.43</v>
      </c>
      <c r="I255" t="str">
        <f t="shared" si="16"/>
        <v>CTA 1 - A/B</v>
      </c>
      <c r="J255" t="str">
        <f t="shared" si="17"/>
        <v>ml</v>
      </c>
      <c r="K255">
        <f t="shared" si="18"/>
        <v>90</v>
      </c>
      <c r="L255">
        <f t="shared" si="19"/>
        <v>15.53815</v>
      </c>
      <c r="M255">
        <f t="shared" si="20"/>
        <v>1398.43</v>
      </c>
    </row>
    <row r="256" spans="1:13" x14ac:dyDescent="0.25">
      <c r="A256">
        <v>255</v>
      </c>
      <c r="B256">
        <v>34</v>
      </c>
      <c r="C256" s="81" t="s">
        <v>560</v>
      </c>
      <c r="D256" s="82" t="s">
        <v>127</v>
      </c>
      <c r="E256" s="82">
        <v>90</v>
      </c>
      <c r="F256" s="83">
        <v>10.72575</v>
      </c>
      <c r="G256" s="127">
        <v>965.32</v>
      </c>
      <c r="I256" t="str">
        <f t="shared" si="16"/>
        <v>CTA 2 - B/C</v>
      </c>
      <c r="J256" t="str">
        <f t="shared" si="17"/>
        <v>ml</v>
      </c>
      <c r="K256">
        <f t="shared" si="18"/>
        <v>90</v>
      </c>
      <c r="L256">
        <f t="shared" si="19"/>
        <v>10.72575</v>
      </c>
      <c r="M256">
        <f t="shared" si="20"/>
        <v>965.32</v>
      </c>
    </row>
    <row r="257" spans="1:13" x14ac:dyDescent="0.25">
      <c r="A257">
        <v>256</v>
      </c>
      <c r="B257">
        <v>34</v>
      </c>
      <c r="C257" s="81" t="s">
        <v>561</v>
      </c>
      <c r="D257" s="82" t="s">
        <v>127</v>
      </c>
      <c r="E257" s="82">
        <v>56</v>
      </c>
      <c r="F257" s="83">
        <v>3.9043999999999999</v>
      </c>
      <c r="G257" s="127">
        <v>218.65</v>
      </c>
      <c r="I257" t="str">
        <f t="shared" si="16"/>
        <v>VMC 1</v>
      </c>
      <c r="J257" t="str">
        <f t="shared" si="17"/>
        <v>ml</v>
      </c>
      <c r="K257">
        <f t="shared" si="18"/>
        <v>56</v>
      </c>
      <c r="L257">
        <f t="shared" si="19"/>
        <v>3.9043999999999999</v>
      </c>
      <c r="M257">
        <f t="shared" si="20"/>
        <v>218.65</v>
      </c>
    </row>
    <row r="258" spans="1:13" x14ac:dyDescent="0.25">
      <c r="A258">
        <v>257</v>
      </c>
      <c r="B258">
        <v>34</v>
      </c>
      <c r="C258" s="81" t="s">
        <v>562</v>
      </c>
      <c r="D258" s="82" t="s">
        <v>127</v>
      </c>
      <c r="E258" s="82">
        <v>93</v>
      </c>
      <c r="F258" s="83">
        <v>3.9043999999999999</v>
      </c>
      <c r="G258" s="127">
        <v>363.11</v>
      </c>
      <c r="I258" t="str">
        <f t="shared" si="16"/>
        <v>VMC 2</v>
      </c>
      <c r="J258" t="str">
        <f t="shared" si="17"/>
        <v>ml</v>
      </c>
      <c r="K258">
        <f t="shared" si="18"/>
        <v>93</v>
      </c>
      <c r="L258">
        <f t="shared" si="19"/>
        <v>3.9043999999999999</v>
      </c>
      <c r="M258">
        <f t="shared" si="20"/>
        <v>363.11</v>
      </c>
    </row>
    <row r="259" spans="1:13" x14ac:dyDescent="0.25">
      <c r="A259">
        <v>258</v>
      </c>
      <c r="B259">
        <v>34</v>
      </c>
      <c r="C259" s="81" t="s">
        <v>563</v>
      </c>
      <c r="D259" s="82" t="s">
        <v>127</v>
      </c>
      <c r="E259" s="82">
        <v>115</v>
      </c>
      <c r="F259" s="83">
        <v>3.1666500000000002</v>
      </c>
      <c r="G259" s="127">
        <v>364.16</v>
      </c>
      <c r="I259" t="str">
        <f t="shared" ref="I259:I322" si="21">IF(C259="xxx",0,C259)</f>
        <v>VMC 3</v>
      </c>
      <c r="J259" t="str">
        <f t="shared" ref="J259:J322" si="22">IF(D259="xxx",0,D259)</f>
        <v>ml</v>
      </c>
      <c r="K259">
        <f t="shared" ref="K259:K322" si="23">IF(E259="xxx",0,E259)</f>
        <v>115</v>
      </c>
      <c r="L259">
        <f t="shared" ref="L259:L322" si="24">IF(F259="xxx",0,F259)</f>
        <v>3.1666500000000002</v>
      </c>
      <c r="M259">
        <f t="shared" ref="M259:M322" si="25">IF(G259="",0,G259)</f>
        <v>364.16</v>
      </c>
    </row>
    <row r="260" spans="1:13" x14ac:dyDescent="0.25">
      <c r="A260">
        <v>259</v>
      </c>
      <c r="B260">
        <v>34</v>
      </c>
      <c r="C260" s="81" t="s">
        <v>564</v>
      </c>
      <c r="D260" s="82" t="s">
        <v>127</v>
      </c>
      <c r="E260" s="82">
        <v>67</v>
      </c>
      <c r="F260" s="83">
        <v>3.6660499999999998</v>
      </c>
      <c r="G260" s="127">
        <v>245.63</v>
      </c>
      <c r="I260" t="str">
        <f t="shared" si="21"/>
        <v>. Alimentation GTB PCS</v>
      </c>
      <c r="J260" t="str">
        <f t="shared" si="22"/>
        <v>ml</v>
      </c>
      <c r="K260">
        <f t="shared" si="23"/>
        <v>67</v>
      </c>
      <c r="L260">
        <f t="shared" si="24"/>
        <v>3.6660499999999998</v>
      </c>
      <c r="M260">
        <f t="shared" si="25"/>
        <v>245.63</v>
      </c>
    </row>
    <row r="261" spans="1:13" x14ac:dyDescent="0.25">
      <c r="A261">
        <v>260</v>
      </c>
      <c r="B261">
        <v>34</v>
      </c>
      <c r="C261" s="81" t="s">
        <v>565</v>
      </c>
      <c r="D261" s="82" t="s">
        <v>124</v>
      </c>
      <c r="E261" s="82">
        <v>1</v>
      </c>
      <c r="F261" s="83">
        <v>608.77994999999999</v>
      </c>
      <c r="G261" s="127">
        <v>608.78</v>
      </c>
      <c r="I261" t="str">
        <f t="shared" si="21"/>
        <v>.Alimentation coffret d'étage GTB - colonne</v>
      </c>
      <c r="J261" t="str">
        <f t="shared" si="22"/>
        <v>ens</v>
      </c>
      <c r="K261">
        <f t="shared" si="23"/>
        <v>1</v>
      </c>
      <c r="L261">
        <f t="shared" si="24"/>
        <v>608.77994999999999</v>
      </c>
      <c r="M261">
        <f t="shared" si="25"/>
        <v>608.78</v>
      </c>
    </row>
    <row r="262" spans="1:13" x14ac:dyDescent="0.25">
      <c r="A262">
        <v>261</v>
      </c>
      <c r="B262">
        <v>34</v>
      </c>
      <c r="C262" s="81" t="s">
        <v>566</v>
      </c>
      <c r="D262" s="82" t="s">
        <v>127</v>
      </c>
      <c r="E262" s="82">
        <v>67</v>
      </c>
      <c r="F262" s="83">
        <v>3.6660499999999998</v>
      </c>
      <c r="G262" s="127">
        <v>245.63</v>
      </c>
      <c r="I262" t="str">
        <f t="shared" si="21"/>
        <v>. Alimentation SSI</v>
      </c>
      <c r="J262" t="str">
        <f t="shared" si="22"/>
        <v>ml</v>
      </c>
      <c r="K262">
        <f t="shared" si="23"/>
        <v>67</v>
      </c>
      <c r="L262">
        <f t="shared" si="24"/>
        <v>3.6660499999999998</v>
      </c>
      <c r="M262">
        <f t="shared" si="25"/>
        <v>245.63</v>
      </c>
    </row>
    <row r="263" spans="1:13" x14ac:dyDescent="0.25">
      <c r="A263">
        <v>262</v>
      </c>
      <c r="B263">
        <v>34</v>
      </c>
      <c r="C263" s="81" t="s">
        <v>567</v>
      </c>
      <c r="D263" s="82" t="s">
        <v>127</v>
      </c>
      <c r="E263" s="82">
        <v>20</v>
      </c>
      <c r="F263" s="83">
        <v>3.6660499999999998</v>
      </c>
      <c r="G263" s="127">
        <v>73.319999999999993</v>
      </c>
      <c r="I263" t="str">
        <f t="shared" si="21"/>
        <v>. Alimentation Auxiliaires TD-HT</v>
      </c>
      <c r="J263" t="str">
        <f t="shared" si="22"/>
        <v>ml</v>
      </c>
      <c r="K263">
        <f t="shared" si="23"/>
        <v>20</v>
      </c>
      <c r="L263">
        <f t="shared" si="24"/>
        <v>3.6660499999999998</v>
      </c>
      <c r="M263">
        <f t="shared" si="25"/>
        <v>73.319999999999993</v>
      </c>
    </row>
    <row r="264" spans="1:13" x14ac:dyDescent="0.25">
      <c r="A264">
        <v>263</v>
      </c>
      <c r="B264">
        <v>34</v>
      </c>
      <c r="C264" s="81" t="s">
        <v>568</v>
      </c>
      <c r="D264" s="82" t="s">
        <v>127</v>
      </c>
      <c r="E264" s="82">
        <v>67</v>
      </c>
      <c r="F264" s="83">
        <v>3.9043999999999999</v>
      </c>
      <c r="G264" s="127">
        <v>261.58999999999997</v>
      </c>
      <c r="I264" t="str">
        <f t="shared" si="21"/>
        <v>. Alimentation Extracteur PCS</v>
      </c>
      <c r="J264" t="str">
        <f t="shared" si="22"/>
        <v>ml</v>
      </c>
      <c r="K264">
        <f t="shared" si="23"/>
        <v>67</v>
      </c>
      <c r="L264">
        <f t="shared" si="24"/>
        <v>3.9043999999999999</v>
      </c>
      <c r="M264">
        <f t="shared" si="25"/>
        <v>261.58999999999997</v>
      </c>
    </row>
    <row r="265" spans="1:13" x14ac:dyDescent="0.25">
      <c r="A265">
        <v>264</v>
      </c>
      <c r="B265">
        <v>34</v>
      </c>
      <c r="C265" s="81" t="s">
        <v>569</v>
      </c>
      <c r="D265" s="82" t="s">
        <v>124</v>
      </c>
      <c r="E265" s="82">
        <v>1</v>
      </c>
      <c r="F265" s="83">
        <v>0</v>
      </c>
      <c r="G265" s="127">
        <v>0</v>
      </c>
      <c r="I265" t="str">
        <f t="shared" si="21"/>
        <v>. Alimentation PAC R9</v>
      </c>
      <c r="J265" t="str">
        <f t="shared" si="22"/>
        <v>ens</v>
      </c>
      <c r="K265">
        <f t="shared" si="23"/>
        <v>1</v>
      </c>
      <c r="L265">
        <f t="shared" si="24"/>
        <v>0</v>
      </c>
      <c r="M265">
        <f t="shared" si="25"/>
        <v>0</v>
      </c>
    </row>
    <row r="266" spans="1:13" x14ac:dyDescent="0.25">
      <c r="A266">
        <v>265</v>
      </c>
      <c r="B266">
        <v>34</v>
      </c>
      <c r="C266" s="81" t="s">
        <v>570</v>
      </c>
      <c r="D266" s="82" t="s">
        <v>127</v>
      </c>
      <c r="E266" s="82">
        <v>54</v>
      </c>
      <c r="F266" s="83">
        <v>5.4479999999999995</v>
      </c>
      <c r="G266" s="127">
        <v>294.19</v>
      </c>
      <c r="I266" t="str">
        <f t="shared" si="21"/>
        <v>. Alimentation Aux PAC R9</v>
      </c>
      <c r="J266" t="str">
        <f t="shared" si="22"/>
        <v>ml</v>
      </c>
      <c r="K266">
        <f t="shared" si="23"/>
        <v>54</v>
      </c>
      <c r="L266">
        <f t="shared" si="24"/>
        <v>5.4479999999999995</v>
      </c>
      <c r="M266">
        <f t="shared" si="25"/>
        <v>294.19</v>
      </c>
    </row>
    <row r="267" spans="1:13" x14ac:dyDescent="0.25">
      <c r="A267">
        <v>266</v>
      </c>
      <c r="B267">
        <v>34</v>
      </c>
      <c r="C267" s="81" t="s">
        <v>571</v>
      </c>
      <c r="D267" s="82" t="s">
        <v>127</v>
      </c>
      <c r="E267" s="82">
        <v>86</v>
      </c>
      <c r="F267" s="83">
        <v>3.6660499999999998</v>
      </c>
      <c r="G267" s="127">
        <v>315.27999999999997</v>
      </c>
      <c r="I267" t="str">
        <f t="shared" si="21"/>
        <v>. Alimentation Aux  Groupe froid R+9</v>
      </c>
      <c r="J267" t="str">
        <f t="shared" si="22"/>
        <v>ml</v>
      </c>
      <c r="K267">
        <f t="shared" si="23"/>
        <v>86</v>
      </c>
      <c r="L267">
        <f t="shared" si="24"/>
        <v>3.6660499999999998</v>
      </c>
      <c r="M267">
        <f t="shared" si="25"/>
        <v>315.27999999999997</v>
      </c>
    </row>
    <row r="268" spans="1:13" x14ac:dyDescent="0.25">
      <c r="A268">
        <v>267</v>
      </c>
      <c r="B268">
        <v>34</v>
      </c>
      <c r="C268" s="81" t="s">
        <v>572</v>
      </c>
      <c r="D268" s="82" t="s">
        <v>124</v>
      </c>
      <c r="E268" s="82">
        <v>1</v>
      </c>
      <c r="F268" s="83">
        <v>1320.0844499999998</v>
      </c>
      <c r="G268" s="127">
        <v>1320.08</v>
      </c>
      <c r="I268" t="str">
        <f t="shared" si="21"/>
        <v>. Alimentation Extracteur ascenceur (x3)</v>
      </c>
      <c r="J268" t="str">
        <f t="shared" si="22"/>
        <v>ens</v>
      </c>
      <c r="K268">
        <f t="shared" si="23"/>
        <v>1</v>
      </c>
      <c r="L268">
        <f t="shared" si="24"/>
        <v>1320.0844499999998</v>
      </c>
      <c r="M268">
        <f t="shared" si="25"/>
        <v>1320.08</v>
      </c>
    </row>
    <row r="269" spans="1:13" x14ac:dyDescent="0.25">
      <c r="A269">
        <v>268</v>
      </c>
      <c r="B269">
        <v>34</v>
      </c>
      <c r="C269" s="81" t="s">
        <v>573</v>
      </c>
      <c r="D269" s="82" t="s">
        <v>127</v>
      </c>
      <c r="E269" s="82">
        <v>76</v>
      </c>
      <c r="F269" s="83">
        <v>3.6660499999999998</v>
      </c>
      <c r="G269" s="127">
        <v>278.62</v>
      </c>
      <c r="I269" t="str">
        <f t="shared" si="21"/>
        <v>.Alimentation TD Reserve SS1</v>
      </c>
      <c r="J269" t="str">
        <f t="shared" si="22"/>
        <v>ml</v>
      </c>
      <c r="K269">
        <f t="shared" si="23"/>
        <v>76</v>
      </c>
      <c r="L269">
        <f t="shared" si="24"/>
        <v>3.6660499999999998</v>
      </c>
      <c r="M269">
        <f t="shared" si="25"/>
        <v>278.62</v>
      </c>
    </row>
    <row r="270" spans="1:13" x14ac:dyDescent="0.25">
      <c r="A270">
        <v>269</v>
      </c>
      <c r="B270">
        <v>34</v>
      </c>
      <c r="C270" s="81" t="s">
        <v>574</v>
      </c>
      <c r="D270" s="82" t="s">
        <v>127</v>
      </c>
      <c r="E270" s="82">
        <v>81</v>
      </c>
      <c r="F270" s="83">
        <v>7.5363999999999995</v>
      </c>
      <c r="G270" s="127">
        <v>610.45000000000005</v>
      </c>
      <c r="I270" t="str">
        <f t="shared" si="21"/>
        <v>.Alimentation TD Montage</v>
      </c>
      <c r="J270" t="str">
        <f t="shared" si="22"/>
        <v>ml</v>
      </c>
      <c r="K270">
        <f t="shared" si="23"/>
        <v>81</v>
      </c>
      <c r="L270">
        <f t="shared" si="24"/>
        <v>7.5363999999999995</v>
      </c>
      <c r="M270">
        <f t="shared" si="25"/>
        <v>610.45000000000005</v>
      </c>
    </row>
    <row r="271" spans="1:13" x14ac:dyDescent="0.25">
      <c r="A271">
        <v>270</v>
      </c>
      <c r="B271">
        <v>34</v>
      </c>
      <c r="C271" s="81" t="s">
        <v>575</v>
      </c>
      <c r="D271" s="82" t="s">
        <v>127</v>
      </c>
      <c r="E271" s="82">
        <v>83</v>
      </c>
      <c r="F271" s="83">
        <v>7.5363999999999995</v>
      </c>
      <c r="G271" s="127">
        <v>625.52</v>
      </c>
      <c r="I271" t="str">
        <f t="shared" si="21"/>
        <v>.Alimentation TD Radio</v>
      </c>
      <c r="J271" t="str">
        <f t="shared" si="22"/>
        <v>ml</v>
      </c>
      <c r="K271">
        <f t="shared" si="23"/>
        <v>83</v>
      </c>
      <c r="L271">
        <f t="shared" si="24"/>
        <v>7.5363999999999995</v>
      </c>
      <c r="M271">
        <f t="shared" si="25"/>
        <v>625.52</v>
      </c>
    </row>
    <row r="272" spans="1:13" x14ac:dyDescent="0.25">
      <c r="A272">
        <v>271</v>
      </c>
      <c r="B272">
        <v>34</v>
      </c>
      <c r="C272" s="81" t="s">
        <v>576</v>
      </c>
      <c r="D272" s="82" t="s">
        <v>124</v>
      </c>
      <c r="E272" s="82">
        <v>67</v>
      </c>
      <c r="F272" s="83">
        <v>5.4479999999999995</v>
      </c>
      <c r="G272" s="127">
        <v>365.02</v>
      </c>
      <c r="I272" t="str">
        <f t="shared" si="21"/>
        <v>.Alimentation TD PCN</v>
      </c>
      <c r="J272" t="str">
        <f t="shared" si="22"/>
        <v>ens</v>
      </c>
      <c r="K272">
        <f t="shared" si="23"/>
        <v>67</v>
      </c>
      <c r="L272">
        <f t="shared" si="24"/>
        <v>5.4479999999999995</v>
      </c>
      <c r="M272">
        <f t="shared" si="25"/>
        <v>365.02</v>
      </c>
    </row>
    <row r="273" spans="1:13" x14ac:dyDescent="0.25">
      <c r="A273">
        <v>272</v>
      </c>
      <c r="B273">
        <v>34</v>
      </c>
      <c r="C273" s="81" t="s">
        <v>675</v>
      </c>
      <c r="D273" s="82">
        <v>0</v>
      </c>
      <c r="E273" s="82">
        <v>0</v>
      </c>
      <c r="F273" s="83">
        <v>0</v>
      </c>
      <c r="G273" s="127">
        <v>0</v>
      </c>
      <c r="I273" t="str">
        <f t="shared" si="21"/>
        <v>Fourniture, pose, repérage et raccordement des liaisons BT en câble CR1:</v>
      </c>
      <c r="J273">
        <f t="shared" si="22"/>
        <v>0</v>
      </c>
      <c r="K273">
        <f t="shared" si="23"/>
        <v>0</v>
      </c>
      <c r="L273">
        <f t="shared" si="24"/>
        <v>0</v>
      </c>
      <c r="M273">
        <f t="shared" si="25"/>
        <v>0</v>
      </c>
    </row>
    <row r="274" spans="1:13" x14ac:dyDescent="0.25">
      <c r="A274">
        <v>273</v>
      </c>
      <c r="B274">
        <v>34</v>
      </c>
      <c r="C274" s="81" t="s">
        <v>57</v>
      </c>
      <c r="D274" s="82" t="s">
        <v>127</v>
      </c>
      <c r="E274" s="82">
        <v>84</v>
      </c>
      <c r="F274" s="83">
        <v>3.0872000000000002</v>
      </c>
      <c r="G274" s="127">
        <v>259.32</v>
      </c>
      <c r="I274" t="str">
        <f t="shared" si="21"/>
        <v>. Alimentation Extracteurs cuisine</v>
      </c>
      <c r="J274" t="str">
        <f t="shared" si="22"/>
        <v>ml</v>
      </c>
      <c r="K274">
        <f t="shared" si="23"/>
        <v>84</v>
      </c>
      <c r="L274">
        <f t="shared" si="24"/>
        <v>3.0872000000000002</v>
      </c>
      <c r="M274">
        <f t="shared" si="25"/>
        <v>259.32</v>
      </c>
    </row>
    <row r="275" spans="1:13" x14ac:dyDescent="0.25">
      <c r="A275">
        <v>274</v>
      </c>
      <c r="B275">
        <v>34</v>
      </c>
      <c r="C275" s="81" t="s">
        <v>58</v>
      </c>
      <c r="D275" s="82" t="s">
        <v>127</v>
      </c>
      <c r="E275" s="82">
        <v>43</v>
      </c>
      <c r="F275" s="83">
        <v>3.6660499999999998</v>
      </c>
      <c r="G275" s="127">
        <v>157.63999999999999</v>
      </c>
      <c r="I275" t="str">
        <f t="shared" si="21"/>
        <v>. Alimentation TD PCS</v>
      </c>
      <c r="J275" t="str">
        <f t="shared" si="22"/>
        <v>ml</v>
      </c>
      <c r="K275">
        <f t="shared" si="23"/>
        <v>43</v>
      </c>
      <c r="L275">
        <f t="shared" si="24"/>
        <v>3.6660499999999998</v>
      </c>
      <c r="M275">
        <f t="shared" si="25"/>
        <v>157.63999999999999</v>
      </c>
    </row>
    <row r="276" spans="1:13" x14ac:dyDescent="0.25">
      <c r="A276">
        <v>275</v>
      </c>
      <c r="B276">
        <v>34</v>
      </c>
      <c r="C276" s="81" t="s">
        <v>59</v>
      </c>
      <c r="D276" s="82" t="s">
        <v>127</v>
      </c>
      <c r="E276" s="82">
        <v>186</v>
      </c>
      <c r="F276" s="83">
        <v>5.5842000000000001</v>
      </c>
      <c r="G276" s="127">
        <v>1038.6600000000001</v>
      </c>
      <c r="I276" t="str">
        <f t="shared" si="21"/>
        <v>. Alimentation Extraction PK (x2)</v>
      </c>
      <c r="J276" t="str">
        <f t="shared" si="22"/>
        <v>ml</v>
      </c>
      <c r="K276">
        <f t="shared" si="23"/>
        <v>186</v>
      </c>
      <c r="L276">
        <f t="shared" si="24"/>
        <v>5.5842000000000001</v>
      </c>
      <c r="M276">
        <f t="shared" si="25"/>
        <v>1038.6600000000001</v>
      </c>
    </row>
    <row r="277" spans="1:13" x14ac:dyDescent="0.25">
      <c r="A277">
        <v>276</v>
      </c>
      <c r="B277">
        <v>34</v>
      </c>
      <c r="C277" s="81" t="s">
        <v>577</v>
      </c>
      <c r="D277" s="82" t="s">
        <v>124</v>
      </c>
      <c r="E277" s="82">
        <v>1</v>
      </c>
      <c r="F277" s="83">
        <v>2715.9868999999999</v>
      </c>
      <c r="G277" s="127">
        <v>2715.99</v>
      </c>
      <c r="I277" t="str">
        <f t="shared" si="21"/>
        <v>.Alimentation désenfumage parking (x6)</v>
      </c>
      <c r="J277" t="str">
        <f t="shared" si="22"/>
        <v>ens</v>
      </c>
      <c r="K277">
        <f t="shared" si="23"/>
        <v>1</v>
      </c>
      <c r="L277">
        <f t="shared" si="24"/>
        <v>2715.9868999999999</v>
      </c>
      <c r="M277">
        <f t="shared" si="25"/>
        <v>2715.99</v>
      </c>
    </row>
    <row r="278" spans="1:13" ht="34.200000000000003" x14ac:dyDescent="0.25">
      <c r="A278">
        <v>277</v>
      </c>
      <c r="B278">
        <v>35</v>
      </c>
      <c r="C278" s="81" t="s">
        <v>60</v>
      </c>
      <c r="D278" s="86">
        <v>0</v>
      </c>
      <c r="E278" s="86">
        <v>0</v>
      </c>
      <c r="F278" s="87">
        <v>0</v>
      </c>
      <c r="G278" s="128">
        <v>0</v>
      </c>
      <c r="I278" t="str">
        <f t="shared" si="21"/>
        <v>Câbles C2 : U1000 R2V
Fourniture et pose des câbles y compris repérage et toutes sujétions de mise en œuvre quel que soit le mode de pose</v>
      </c>
      <c r="J278">
        <f t="shared" si="22"/>
        <v>0</v>
      </c>
      <c r="K278">
        <f t="shared" si="23"/>
        <v>0</v>
      </c>
      <c r="L278">
        <f t="shared" si="24"/>
        <v>0</v>
      </c>
      <c r="M278">
        <f t="shared" si="25"/>
        <v>0</v>
      </c>
    </row>
    <row r="279" spans="1:13" x14ac:dyDescent="0.25">
      <c r="A279">
        <v>278</v>
      </c>
      <c r="B279">
        <v>35</v>
      </c>
      <c r="C279" s="91" t="s">
        <v>579</v>
      </c>
      <c r="D279" s="86" t="s">
        <v>127</v>
      </c>
      <c r="E279" s="82">
        <v>7733</v>
      </c>
      <c r="F279" s="87">
        <v>2.8829000000000002</v>
      </c>
      <c r="G279" s="127">
        <v>22293.47</v>
      </c>
      <c r="I279" t="str">
        <f t="shared" si="21"/>
        <v>. Câbles 3G1.5</v>
      </c>
      <c r="J279" t="str">
        <f t="shared" si="22"/>
        <v>ml</v>
      </c>
      <c r="K279">
        <f t="shared" si="23"/>
        <v>7733</v>
      </c>
      <c r="L279">
        <f t="shared" si="24"/>
        <v>2.8829000000000002</v>
      </c>
      <c r="M279">
        <f t="shared" si="25"/>
        <v>22293.47</v>
      </c>
    </row>
    <row r="280" spans="1:13" x14ac:dyDescent="0.25">
      <c r="A280">
        <v>279</v>
      </c>
      <c r="B280">
        <v>35</v>
      </c>
      <c r="C280" s="91" t="s">
        <v>580</v>
      </c>
      <c r="D280" s="86" t="s">
        <v>127</v>
      </c>
      <c r="E280" s="82">
        <v>19790</v>
      </c>
      <c r="F280" s="87">
        <v>3.1666500000000002</v>
      </c>
      <c r="G280" s="127">
        <v>62668</v>
      </c>
      <c r="I280" t="str">
        <f t="shared" si="21"/>
        <v>. Câbles 3G2.5</v>
      </c>
      <c r="J280" t="str">
        <f t="shared" si="22"/>
        <v>ml</v>
      </c>
      <c r="K280">
        <f t="shared" si="23"/>
        <v>19790</v>
      </c>
      <c r="L280">
        <f t="shared" si="24"/>
        <v>3.1666500000000002</v>
      </c>
      <c r="M280">
        <f t="shared" si="25"/>
        <v>62668</v>
      </c>
    </row>
    <row r="281" spans="1:13" x14ac:dyDescent="0.25">
      <c r="A281">
        <v>280</v>
      </c>
      <c r="B281">
        <v>35</v>
      </c>
      <c r="C281" s="91" t="s">
        <v>581</v>
      </c>
      <c r="D281" s="86" t="s">
        <v>127</v>
      </c>
      <c r="E281" s="82">
        <v>40</v>
      </c>
      <c r="F281" s="87">
        <v>3.9043999999999999</v>
      </c>
      <c r="G281" s="127">
        <v>156.18</v>
      </c>
      <c r="I281" t="str">
        <f t="shared" si="21"/>
        <v>. Câbles 3G4</v>
      </c>
      <c r="J281" t="str">
        <f t="shared" si="22"/>
        <v>ml</v>
      </c>
      <c r="K281">
        <f t="shared" si="23"/>
        <v>40</v>
      </c>
      <c r="L281">
        <f t="shared" si="24"/>
        <v>3.9043999999999999</v>
      </c>
      <c r="M281">
        <f t="shared" si="25"/>
        <v>156.18</v>
      </c>
    </row>
    <row r="282" spans="1:13" x14ac:dyDescent="0.25">
      <c r="A282">
        <v>281</v>
      </c>
      <c r="B282">
        <v>35</v>
      </c>
      <c r="C282" s="91" t="s">
        <v>582</v>
      </c>
      <c r="D282" s="86" t="s">
        <v>127</v>
      </c>
      <c r="E282" s="82">
        <v>10966</v>
      </c>
      <c r="F282" s="87">
        <v>3.1779999999999999</v>
      </c>
      <c r="G282" s="127">
        <v>34849.949999999997</v>
      </c>
      <c r="I282" t="str">
        <f t="shared" si="21"/>
        <v>. Câbles 5G1.5</v>
      </c>
      <c r="J282" t="str">
        <f t="shared" si="22"/>
        <v>ml</v>
      </c>
      <c r="K282">
        <f t="shared" si="23"/>
        <v>10966</v>
      </c>
      <c r="L282">
        <f t="shared" si="24"/>
        <v>3.1779999999999999</v>
      </c>
      <c r="M282">
        <f t="shared" si="25"/>
        <v>34849.949999999997</v>
      </c>
    </row>
    <row r="283" spans="1:13" x14ac:dyDescent="0.25">
      <c r="A283">
        <v>282</v>
      </c>
      <c r="B283">
        <v>35</v>
      </c>
      <c r="C283" s="91" t="s">
        <v>583</v>
      </c>
      <c r="D283" s="86" t="s">
        <v>127</v>
      </c>
      <c r="E283" s="82">
        <v>95</v>
      </c>
      <c r="F283" s="87">
        <v>3.6660499999999998</v>
      </c>
      <c r="G283" s="127">
        <v>348.27</v>
      </c>
      <c r="I283" t="str">
        <f t="shared" si="21"/>
        <v>. Câbles 5G2.5</v>
      </c>
      <c r="J283" t="str">
        <f t="shared" si="22"/>
        <v>ml</v>
      </c>
      <c r="K283">
        <f t="shared" si="23"/>
        <v>95</v>
      </c>
      <c r="L283">
        <f t="shared" si="24"/>
        <v>3.6660499999999998</v>
      </c>
      <c r="M283">
        <f t="shared" si="25"/>
        <v>348.27</v>
      </c>
    </row>
    <row r="284" spans="1:13" x14ac:dyDescent="0.25">
      <c r="A284">
        <v>283</v>
      </c>
      <c r="B284">
        <v>35</v>
      </c>
      <c r="C284" s="91" t="s">
        <v>584</v>
      </c>
      <c r="D284" s="86" t="s">
        <v>127</v>
      </c>
      <c r="E284" s="82">
        <v>120</v>
      </c>
      <c r="F284" s="87">
        <v>4.54</v>
      </c>
      <c r="G284" s="127">
        <v>544.79999999999995</v>
      </c>
      <c r="I284" t="str">
        <f t="shared" si="21"/>
        <v>. Câbles 5G4</v>
      </c>
      <c r="J284" t="str">
        <f t="shared" si="22"/>
        <v>ml</v>
      </c>
      <c r="K284">
        <f t="shared" si="23"/>
        <v>120</v>
      </c>
      <c r="L284">
        <f t="shared" si="24"/>
        <v>4.54</v>
      </c>
      <c r="M284">
        <f t="shared" si="25"/>
        <v>544.79999999999995</v>
      </c>
    </row>
    <row r="285" spans="1:13" x14ac:dyDescent="0.25">
      <c r="A285">
        <v>284</v>
      </c>
      <c r="B285">
        <v>35</v>
      </c>
      <c r="C285" s="91" t="s">
        <v>585</v>
      </c>
      <c r="D285" s="86" t="s">
        <v>127</v>
      </c>
      <c r="E285" s="82">
        <v>80</v>
      </c>
      <c r="F285" s="87">
        <v>5.4479999999999995</v>
      </c>
      <c r="G285" s="127">
        <v>435.84</v>
      </c>
      <c r="I285" t="str">
        <f t="shared" si="21"/>
        <v>. Câbles 5G6</v>
      </c>
      <c r="J285" t="str">
        <f t="shared" si="22"/>
        <v>ml</v>
      </c>
      <c r="K285">
        <f t="shared" si="23"/>
        <v>80</v>
      </c>
      <c r="L285">
        <f t="shared" si="24"/>
        <v>5.4479999999999995</v>
      </c>
      <c r="M285">
        <f t="shared" si="25"/>
        <v>435.84</v>
      </c>
    </row>
    <row r="286" spans="1:13" x14ac:dyDescent="0.25">
      <c r="A286">
        <v>285</v>
      </c>
      <c r="B286">
        <v>35</v>
      </c>
      <c r="C286" s="91" t="s">
        <v>586</v>
      </c>
      <c r="D286" s="86" t="s">
        <v>124</v>
      </c>
      <c r="E286" s="86">
        <v>1</v>
      </c>
      <c r="F286" s="87">
        <v>4914.6294499999995</v>
      </c>
      <c r="G286" s="127">
        <v>4914.63</v>
      </c>
      <c r="I286" t="str">
        <f t="shared" si="21"/>
        <v>.Gaine ict</v>
      </c>
      <c r="J286" t="str">
        <f t="shared" si="22"/>
        <v>ens</v>
      </c>
      <c r="K286">
        <f t="shared" si="23"/>
        <v>1</v>
      </c>
      <c r="L286">
        <f t="shared" si="24"/>
        <v>4914.6294499999995</v>
      </c>
      <c r="M286">
        <f t="shared" si="25"/>
        <v>4914.63</v>
      </c>
    </row>
    <row r="287" spans="1:13" x14ac:dyDescent="0.25">
      <c r="A287">
        <v>286</v>
      </c>
      <c r="B287">
        <v>35</v>
      </c>
      <c r="C287" s="91" t="s">
        <v>587</v>
      </c>
      <c r="D287" s="86" t="s">
        <v>124</v>
      </c>
      <c r="E287" s="86">
        <v>1</v>
      </c>
      <c r="F287" s="87">
        <v>9297.8632500000003</v>
      </c>
      <c r="G287" s="127">
        <v>9297.86</v>
      </c>
      <c r="I287" t="str">
        <f t="shared" si="21"/>
        <v>.Tube irl</v>
      </c>
      <c r="J287" t="str">
        <f t="shared" si="22"/>
        <v>ens</v>
      </c>
      <c r="K287">
        <f t="shared" si="23"/>
        <v>1</v>
      </c>
      <c r="L287">
        <f t="shared" si="24"/>
        <v>9297.8632500000003</v>
      </c>
      <c r="M287">
        <f t="shared" si="25"/>
        <v>9297.86</v>
      </c>
    </row>
    <row r="288" spans="1:13" x14ac:dyDescent="0.25">
      <c r="A288">
        <v>287</v>
      </c>
      <c r="B288">
        <v>35</v>
      </c>
      <c r="C288" s="91" t="s">
        <v>588</v>
      </c>
      <c r="D288" s="86" t="s">
        <v>124</v>
      </c>
      <c r="E288" s="86">
        <v>1</v>
      </c>
      <c r="F288" s="87">
        <v>32880.495999999999</v>
      </c>
      <c r="G288" s="127">
        <v>32880.5</v>
      </c>
      <c r="I288" t="str">
        <f t="shared" si="21"/>
        <v>.Boite de dérivation</v>
      </c>
      <c r="J288" t="str">
        <f t="shared" si="22"/>
        <v>ens</v>
      </c>
      <c r="K288">
        <f t="shared" si="23"/>
        <v>1</v>
      </c>
      <c r="L288">
        <f t="shared" si="24"/>
        <v>32880.495999999999</v>
      </c>
      <c r="M288">
        <f t="shared" si="25"/>
        <v>32880.5</v>
      </c>
    </row>
    <row r="289" spans="1:13" x14ac:dyDescent="0.25">
      <c r="A289">
        <v>288</v>
      </c>
      <c r="B289">
        <v>35</v>
      </c>
      <c r="C289" s="91" t="s">
        <v>589</v>
      </c>
      <c r="D289" s="86" t="s">
        <v>124</v>
      </c>
      <c r="E289" s="86">
        <v>1</v>
      </c>
      <c r="F289" s="87">
        <v>24772.078699999998</v>
      </c>
      <c r="G289" s="127">
        <v>24772.080000000002</v>
      </c>
      <c r="I289" t="str">
        <f t="shared" si="21"/>
        <v>.Saignées + rebouchage</v>
      </c>
      <c r="J289" t="str">
        <f t="shared" si="22"/>
        <v>ens</v>
      </c>
      <c r="K289">
        <f t="shared" si="23"/>
        <v>1</v>
      </c>
      <c r="L289">
        <f t="shared" si="24"/>
        <v>24772.078699999998</v>
      </c>
      <c r="M289">
        <f t="shared" si="25"/>
        <v>24772.080000000002</v>
      </c>
    </row>
    <row r="290" spans="1:13" ht="22.8" x14ac:dyDescent="0.25">
      <c r="A290">
        <v>289</v>
      </c>
      <c r="B290">
        <v>35</v>
      </c>
      <c r="C290" s="91" t="s">
        <v>590</v>
      </c>
      <c r="D290" s="86" t="s">
        <v>124</v>
      </c>
      <c r="E290" s="86">
        <v>1</v>
      </c>
      <c r="F290" s="87">
        <v>57084.041850000001</v>
      </c>
      <c r="G290" s="127">
        <v>57084.04</v>
      </c>
      <c r="I290" t="str">
        <f t="shared" si="21"/>
        <v>Distribution au plafond prècâblée 
Bureau et circulation</v>
      </c>
      <c r="J290" t="str">
        <f t="shared" si="22"/>
        <v>ens</v>
      </c>
      <c r="K290">
        <f t="shared" si="23"/>
        <v>1</v>
      </c>
      <c r="L290">
        <f t="shared" si="24"/>
        <v>57084.041850000001</v>
      </c>
      <c r="M290">
        <f t="shared" si="25"/>
        <v>57084.04</v>
      </c>
    </row>
    <row r="291" spans="1:13" ht="34.200000000000003" x14ac:dyDescent="0.25">
      <c r="A291">
        <v>290</v>
      </c>
      <c r="B291">
        <v>36</v>
      </c>
      <c r="C291" s="81" t="s">
        <v>62</v>
      </c>
      <c r="D291" s="86">
        <v>0</v>
      </c>
      <c r="E291" s="86">
        <v>0</v>
      </c>
      <c r="F291" s="87">
        <v>0</v>
      </c>
      <c r="G291" s="128">
        <v>0</v>
      </c>
      <c r="I291" t="str">
        <f t="shared" si="21"/>
        <v>Fourniture, pose et raccordement de chemins de câbles CFO comprenant les fixations, la mise à la terre et toutes sujétions de mise en œuvre (fixation au sol ou au plafond):</v>
      </c>
      <c r="J291">
        <f t="shared" si="22"/>
        <v>0</v>
      </c>
      <c r="K291">
        <f t="shared" si="23"/>
        <v>0</v>
      </c>
      <c r="L291">
        <f t="shared" si="24"/>
        <v>0</v>
      </c>
      <c r="M291">
        <f t="shared" si="25"/>
        <v>0</v>
      </c>
    </row>
    <row r="292" spans="1:13" x14ac:dyDescent="0.25">
      <c r="A292">
        <v>291</v>
      </c>
      <c r="B292">
        <v>36</v>
      </c>
      <c r="C292" s="91" t="s">
        <v>592</v>
      </c>
      <c r="D292" s="86" t="s">
        <v>127</v>
      </c>
      <c r="E292" s="86">
        <v>72</v>
      </c>
      <c r="F292" s="83">
        <v>25.84395</v>
      </c>
      <c r="G292" s="127">
        <v>1860.76</v>
      </c>
      <c r="I292" t="str">
        <f t="shared" si="21"/>
        <v xml:space="preserve">. Chemins de câbles de type cablofil (100x50) </v>
      </c>
      <c r="J292" t="str">
        <f t="shared" si="22"/>
        <v>ml</v>
      </c>
      <c r="K292">
        <f t="shared" si="23"/>
        <v>72</v>
      </c>
      <c r="L292">
        <f t="shared" si="24"/>
        <v>25.84395</v>
      </c>
      <c r="M292">
        <f t="shared" si="25"/>
        <v>1860.76</v>
      </c>
    </row>
    <row r="293" spans="1:13" x14ac:dyDescent="0.25">
      <c r="A293">
        <v>292</v>
      </c>
      <c r="B293">
        <v>36</v>
      </c>
      <c r="C293" s="91" t="s">
        <v>593</v>
      </c>
      <c r="D293" s="86" t="s">
        <v>127</v>
      </c>
      <c r="E293" s="86">
        <v>1022</v>
      </c>
      <c r="F293" s="83">
        <v>26.70655</v>
      </c>
      <c r="G293" s="127">
        <v>27294.09</v>
      </c>
      <c r="I293" t="str">
        <f t="shared" si="21"/>
        <v xml:space="preserve">. Chemins de câbles de type cablofil (150x50) </v>
      </c>
      <c r="J293" t="str">
        <f t="shared" si="22"/>
        <v>ml</v>
      </c>
      <c r="K293">
        <f t="shared" si="23"/>
        <v>1022</v>
      </c>
      <c r="L293">
        <f t="shared" si="24"/>
        <v>26.70655</v>
      </c>
      <c r="M293">
        <f t="shared" si="25"/>
        <v>27294.09</v>
      </c>
    </row>
    <row r="294" spans="1:13" x14ac:dyDescent="0.25">
      <c r="A294">
        <v>293</v>
      </c>
      <c r="B294">
        <v>36</v>
      </c>
      <c r="C294" s="91" t="s">
        <v>594</v>
      </c>
      <c r="D294" s="86" t="s">
        <v>127</v>
      </c>
      <c r="E294" s="86">
        <v>1600</v>
      </c>
      <c r="F294" s="83">
        <v>28.386350000000004</v>
      </c>
      <c r="G294" s="127">
        <v>45418.16</v>
      </c>
      <c r="I294" t="str">
        <f t="shared" si="21"/>
        <v>. Chemins de câbles de type cablofil (200x50)</v>
      </c>
      <c r="J294" t="str">
        <f t="shared" si="22"/>
        <v>ml</v>
      </c>
      <c r="K294">
        <f t="shared" si="23"/>
        <v>1600</v>
      </c>
      <c r="L294">
        <f t="shared" si="24"/>
        <v>28.386350000000004</v>
      </c>
      <c r="M294">
        <f t="shared" si="25"/>
        <v>45418.16</v>
      </c>
    </row>
    <row r="295" spans="1:13" x14ac:dyDescent="0.25">
      <c r="A295">
        <v>294</v>
      </c>
      <c r="B295">
        <v>36</v>
      </c>
      <c r="C295" s="91" t="s">
        <v>595</v>
      </c>
      <c r="D295" s="86" t="s">
        <v>127</v>
      </c>
      <c r="E295" s="86">
        <v>36</v>
      </c>
      <c r="F295" s="83">
        <v>36.138399999999997</v>
      </c>
      <c r="G295" s="127">
        <v>1300.98</v>
      </c>
      <c r="I295" t="str">
        <f t="shared" si="21"/>
        <v>. Chemins de câbles de type cablofil (300x50)</v>
      </c>
      <c r="J295" t="str">
        <f t="shared" si="22"/>
        <v>ml</v>
      </c>
      <c r="K295">
        <f t="shared" si="23"/>
        <v>36</v>
      </c>
      <c r="L295">
        <f t="shared" si="24"/>
        <v>36.138399999999997</v>
      </c>
      <c r="M295">
        <f t="shared" si="25"/>
        <v>1300.98</v>
      </c>
    </row>
    <row r="296" spans="1:13" x14ac:dyDescent="0.25">
      <c r="A296">
        <v>295</v>
      </c>
      <c r="B296">
        <v>36</v>
      </c>
      <c r="C296" s="91" t="s">
        <v>596</v>
      </c>
      <c r="D296" s="86" t="s">
        <v>127</v>
      </c>
      <c r="E296" s="86">
        <v>100</v>
      </c>
      <c r="F296" s="83">
        <v>45.172999999999995</v>
      </c>
      <c r="G296" s="127">
        <v>4517.3</v>
      </c>
      <c r="I296" t="str">
        <f t="shared" si="21"/>
        <v>. Chemins de câbles de type cablofil (500x50)</v>
      </c>
      <c r="J296" t="str">
        <f t="shared" si="22"/>
        <v>ml</v>
      </c>
      <c r="K296">
        <f t="shared" si="23"/>
        <v>100</v>
      </c>
      <c r="L296">
        <f t="shared" si="24"/>
        <v>45.172999999999995</v>
      </c>
      <c r="M296">
        <f t="shared" si="25"/>
        <v>4517.3</v>
      </c>
    </row>
    <row r="297" spans="1:13" ht="34.200000000000003" x14ac:dyDescent="0.25">
      <c r="A297">
        <v>296</v>
      </c>
      <c r="B297">
        <v>36</v>
      </c>
      <c r="C297" s="85" t="s">
        <v>597</v>
      </c>
      <c r="D297" s="82">
        <v>0</v>
      </c>
      <c r="E297" s="82">
        <v>0</v>
      </c>
      <c r="F297" s="83">
        <v>0</v>
      </c>
      <c r="G297" s="127">
        <v>0</v>
      </c>
      <c r="I297" t="str">
        <f t="shared" si="21"/>
        <v>Fourniture, pose et raccordement de goulotte deux compartiments ALU de type cablofil en Zinc comprenant les fixation, la mise à la terre et toutes sujétions de mise en œuvre (R8) :</v>
      </c>
      <c r="J297">
        <f t="shared" si="22"/>
        <v>0</v>
      </c>
      <c r="K297">
        <f t="shared" si="23"/>
        <v>0</v>
      </c>
      <c r="L297">
        <f t="shared" si="24"/>
        <v>0</v>
      </c>
      <c r="M297">
        <f t="shared" si="25"/>
        <v>0</v>
      </c>
    </row>
    <row r="298" spans="1:13" x14ac:dyDescent="0.25">
      <c r="A298">
        <v>297</v>
      </c>
      <c r="B298">
        <v>36</v>
      </c>
      <c r="C298" s="91" t="s">
        <v>598</v>
      </c>
      <c r="D298" s="82" t="s">
        <v>127</v>
      </c>
      <c r="E298" s="82">
        <v>74</v>
      </c>
      <c r="F298" s="83">
        <v>83.297650000000004</v>
      </c>
      <c r="G298" s="127">
        <v>6164.03</v>
      </c>
      <c r="I298" t="str">
        <f t="shared" si="21"/>
        <v>. Goulotte deux compartiments CFO-CFA</v>
      </c>
      <c r="J298" t="str">
        <f t="shared" si="22"/>
        <v>ml</v>
      </c>
      <c r="K298">
        <f t="shared" si="23"/>
        <v>74</v>
      </c>
      <c r="L298">
        <f t="shared" si="24"/>
        <v>83.297650000000004</v>
      </c>
      <c r="M298">
        <f t="shared" si="25"/>
        <v>6164.03</v>
      </c>
    </row>
    <row r="299" spans="1:13" x14ac:dyDescent="0.25">
      <c r="A299">
        <v>298</v>
      </c>
      <c r="B299">
        <v>38</v>
      </c>
      <c r="C299" s="81" t="s">
        <v>601</v>
      </c>
      <c r="D299" s="86">
        <v>0</v>
      </c>
      <c r="E299" s="86">
        <v>0</v>
      </c>
      <c r="F299" s="87">
        <v>0</v>
      </c>
      <c r="G299" s="128">
        <v>0</v>
      </c>
      <c r="I299" t="str">
        <f t="shared" si="21"/>
        <v>Fourniture, installation et raccordement des prises de courant y compris câbles :</v>
      </c>
      <c r="J299">
        <f t="shared" si="22"/>
        <v>0</v>
      </c>
      <c r="K299">
        <f t="shared" si="23"/>
        <v>0</v>
      </c>
      <c r="L299">
        <f t="shared" si="24"/>
        <v>0</v>
      </c>
      <c r="M299">
        <f t="shared" si="25"/>
        <v>0</v>
      </c>
    </row>
    <row r="300" spans="1:13" x14ac:dyDescent="0.25">
      <c r="A300">
        <v>299</v>
      </c>
      <c r="B300">
        <v>38</v>
      </c>
      <c r="C300" s="91" t="s">
        <v>64</v>
      </c>
      <c r="D300" s="82" t="s">
        <v>140</v>
      </c>
      <c r="E300" s="86">
        <v>92</v>
      </c>
      <c r="F300" s="83">
        <v>34.844499999999996</v>
      </c>
      <c r="G300" s="127">
        <v>3205.69</v>
      </c>
      <c r="I300" t="str">
        <f t="shared" si="21"/>
        <v>. PC 16A encastré ménage</v>
      </c>
      <c r="J300" t="str">
        <f t="shared" si="22"/>
        <v>u</v>
      </c>
      <c r="K300">
        <f t="shared" si="23"/>
        <v>92</v>
      </c>
      <c r="L300">
        <f t="shared" si="24"/>
        <v>34.844499999999996</v>
      </c>
      <c r="M300">
        <f t="shared" si="25"/>
        <v>3205.69</v>
      </c>
    </row>
    <row r="301" spans="1:13" x14ac:dyDescent="0.25">
      <c r="A301">
        <v>300</v>
      </c>
      <c r="B301">
        <v>38</v>
      </c>
      <c r="C301" s="91" t="s">
        <v>65</v>
      </c>
      <c r="D301" s="82" t="s">
        <v>140</v>
      </c>
      <c r="E301" s="86">
        <v>167</v>
      </c>
      <c r="F301" s="83">
        <v>30.100200000000001</v>
      </c>
      <c r="G301" s="127">
        <v>5026.7299999999996</v>
      </c>
      <c r="I301" t="str">
        <f t="shared" si="21"/>
        <v>. PC 16A en saillie IP55 en LT et sous-sols</v>
      </c>
      <c r="J301" t="str">
        <f t="shared" si="22"/>
        <v>u</v>
      </c>
      <c r="K301">
        <f t="shared" si="23"/>
        <v>167</v>
      </c>
      <c r="L301">
        <f t="shared" si="24"/>
        <v>30.100200000000001</v>
      </c>
      <c r="M301">
        <f t="shared" si="25"/>
        <v>5026.7299999999996</v>
      </c>
    </row>
    <row r="302" spans="1:13" x14ac:dyDescent="0.25">
      <c r="A302">
        <v>301</v>
      </c>
      <c r="B302">
        <v>38</v>
      </c>
      <c r="C302" s="91" t="s">
        <v>602</v>
      </c>
      <c r="D302" s="82" t="s">
        <v>140</v>
      </c>
      <c r="E302" s="86">
        <v>9</v>
      </c>
      <c r="F302" s="83">
        <v>39.316400000000002</v>
      </c>
      <c r="G302" s="127">
        <v>353.85</v>
      </c>
      <c r="I302" t="str">
        <f t="shared" si="21"/>
        <v>. PC 16A encastré IP 55 et gamme antibacterien (zone cuisine)</v>
      </c>
      <c r="J302" t="str">
        <f t="shared" si="22"/>
        <v>u</v>
      </c>
      <c r="K302">
        <f t="shared" si="23"/>
        <v>9</v>
      </c>
      <c r="L302">
        <f t="shared" si="24"/>
        <v>39.316400000000002</v>
      </c>
      <c r="M302">
        <f t="shared" si="25"/>
        <v>353.85</v>
      </c>
    </row>
    <row r="303" spans="1:13" x14ac:dyDescent="0.25">
      <c r="A303">
        <v>302</v>
      </c>
      <c r="B303">
        <v>38</v>
      </c>
      <c r="C303" s="91" t="s">
        <v>70</v>
      </c>
      <c r="D303" s="82" t="s">
        <v>96</v>
      </c>
      <c r="E303" s="86">
        <v>99</v>
      </c>
      <c r="F303" s="83">
        <v>50.439399999999999</v>
      </c>
      <c r="G303" s="127">
        <v>4993.5</v>
      </c>
      <c r="I303" t="str">
        <f t="shared" si="21"/>
        <v>. Attentes électriques (sèches main, autres, CVC….) depuis TD d'étages</v>
      </c>
      <c r="J303" t="str">
        <f t="shared" si="22"/>
        <v>U</v>
      </c>
      <c r="K303">
        <f t="shared" si="23"/>
        <v>99</v>
      </c>
      <c r="L303">
        <f t="shared" si="24"/>
        <v>50.439399999999999</v>
      </c>
      <c r="M303">
        <f t="shared" si="25"/>
        <v>4993.5</v>
      </c>
    </row>
    <row r="304" spans="1:13" x14ac:dyDescent="0.25">
      <c r="A304">
        <v>303</v>
      </c>
      <c r="B304">
        <v>38</v>
      </c>
      <c r="C304" s="91" t="s">
        <v>71</v>
      </c>
      <c r="D304" s="82" t="s">
        <v>96</v>
      </c>
      <c r="E304" s="86">
        <v>5</v>
      </c>
      <c r="F304" s="83">
        <v>392.10845000000006</v>
      </c>
      <c r="G304" s="127">
        <v>1960.54</v>
      </c>
      <c r="I304" t="str">
        <f t="shared" si="21"/>
        <v>. Arrêt d'urgence déporté (y compris protection et bobine MX associées)</v>
      </c>
      <c r="J304" t="str">
        <f t="shared" si="22"/>
        <v>U</v>
      </c>
      <c r="K304">
        <f t="shared" si="23"/>
        <v>5</v>
      </c>
      <c r="L304">
        <f t="shared" si="24"/>
        <v>392.10845000000006</v>
      </c>
      <c r="M304">
        <f t="shared" si="25"/>
        <v>1960.54</v>
      </c>
    </row>
    <row r="305" spans="1:13" x14ac:dyDescent="0.25">
      <c r="A305">
        <v>304</v>
      </c>
      <c r="B305">
        <v>38</v>
      </c>
      <c r="C305" s="91" t="s">
        <v>603</v>
      </c>
      <c r="D305" s="82" t="s">
        <v>96</v>
      </c>
      <c r="E305" s="86">
        <v>16</v>
      </c>
      <c r="F305" s="83">
        <v>58.84975</v>
      </c>
      <c r="G305" s="127">
        <v>941.6</v>
      </c>
      <c r="I305" t="str">
        <f t="shared" si="21"/>
        <v>.PCN 16A encastré</v>
      </c>
      <c r="J305" t="str">
        <f t="shared" si="22"/>
        <v>U</v>
      </c>
      <c r="K305">
        <f t="shared" si="23"/>
        <v>16</v>
      </c>
      <c r="L305">
        <f t="shared" si="24"/>
        <v>58.84975</v>
      </c>
      <c r="M305">
        <f t="shared" si="25"/>
        <v>941.6</v>
      </c>
    </row>
    <row r="306" spans="1:13" x14ac:dyDescent="0.25">
      <c r="A306">
        <v>305</v>
      </c>
      <c r="B306">
        <v>38</v>
      </c>
      <c r="C306" s="91" t="s">
        <v>604</v>
      </c>
      <c r="D306" s="82" t="s">
        <v>96</v>
      </c>
      <c r="E306" s="86">
        <v>14</v>
      </c>
      <c r="F306" s="83">
        <v>58.84975</v>
      </c>
      <c r="G306" s="127">
        <v>823.9</v>
      </c>
      <c r="I306" t="str">
        <f t="shared" si="21"/>
        <v>.PCO 16A encastré</v>
      </c>
      <c r="J306" t="str">
        <f t="shared" si="22"/>
        <v>U</v>
      </c>
      <c r="K306">
        <f t="shared" si="23"/>
        <v>14</v>
      </c>
      <c r="L306">
        <f t="shared" si="24"/>
        <v>58.84975</v>
      </c>
      <c r="M306">
        <f t="shared" si="25"/>
        <v>823.9</v>
      </c>
    </row>
    <row r="307" spans="1:13" x14ac:dyDescent="0.25">
      <c r="A307">
        <v>306</v>
      </c>
      <c r="B307">
        <v>38</v>
      </c>
      <c r="C307" s="81" t="s">
        <v>605</v>
      </c>
      <c r="D307" s="82">
        <v>0</v>
      </c>
      <c r="E307" s="82">
        <v>0</v>
      </c>
      <c r="F307" s="83">
        <v>0</v>
      </c>
      <c r="G307" s="127">
        <v>0</v>
      </c>
      <c r="I307" t="str">
        <f t="shared" si="21"/>
        <v>Distribution Force bureautique, Fourniture, installation et raccordement de :</v>
      </c>
      <c r="J307">
        <f t="shared" si="22"/>
        <v>0</v>
      </c>
      <c r="K307">
        <f t="shared" si="23"/>
        <v>0</v>
      </c>
      <c r="L307">
        <f t="shared" si="24"/>
        <v>0</v>
      </c>
      <c r="M307">
        <f t="shared" si="25"/>
        <v>0</v>
      </c>
    </row>
    <row r="308" spans="1:13" ht="22.8" x14ac:dyDescent="0.25">
      <c r="A308">
        <v>307</v>
      </c>
      <c r="B308">
        <v>38</v>
      </c>
      <c r="C308" s="91" t="s">
        <v>72</v>
      </c>
      <c r="D308" s="82" t="s">
        <v>96</v>
      </c>
      <c r="E308" s="86">
        <v>970</v>
      </c>
      <c r="F308" s="83">
        <v>90.697850000000003</v>
      </c>
      <c r="G308" s="127">
        <v>87976.91</v>
      </c>
      <c r="I308" t="str">
        <f t="shared" si="21"/>
        <v>. Nourrices 2 PCN + 2 PCO y compris cordons souples 7m et connectiques rapides</v>
      </c>
      <c r="J308" t="str">
        <f t="shared" si="22"/>
        <v>U</v>
      </c>
      <c r="K308">
        <f t="shared" si="23"/>
        <v>970</v>
      </c>
      <c r="L308">
        <f t="shared" si="24"/>
        <v>90.697850000000003</v>
      </c>
      <c r="M308">
        <f t="shared" si="25"/>
        <v>87976.91</v>
      </c>
    </row>
    <row r="309" spans="1:13" ht="22.8" x14ac:dyDescent="0.25">
      <c r="A309">
        <v>308</v>
      </c>
      <c r="B309">
        <v>38</v>
      </c>
      <c r="C309" s="91" t="s">
        <v>72</v>
      </c>
      <c r="D309" s="82" t="s">
        <v>96</v>
      </c>
      <c r="E309" s="86">
        <v>21</v>
      </c>
      <c r="F309" s="83">
        <v>59.462650000000004</v>
      </c>
      <c r="G309" s="127">
        <v>1248.72</v>
      </c>
      <c r="I309" t="str">
        <f t="shared" si="21"/>
        <v>. Nourrices 2 PCN + 2 PCO y compris cordons souples 7m et connectiques rapides</v>
      </c>
      <c r="J309" t="str">
        <f t="shared" si="22"/>
        <v>U</v>
      </c>
      <c r="K309">
        <f t="shared" si="23"/>
        <v>21</v>
      </c>
      <c r="L309">
        <f t="shared" si="24"/>
        <v>59.462650000000004</v>
      </c>
      <c r="M309">
        <f t="shared" si="25"/>
        <v>1248.72</v>
      </c>
    </row>
    <row r="310" spans="1:13" x14ac:dyDescent="0.25">
      <c r="A310">
        <v>309</v>
      </c>
      <c r="B310">
        <v>38</v>
      </c>
      <c r="C310" s="91" t="s">
        <v>74</v>
      </c>
      <c r="D310" s="82" t="s">
        <v>96</v>
      </c>
      <c r="E310" s="86">
        <v>243</v>
      </c>
      <c r="F310" s="83">
        <v>58.452500000000001</v>
      </c>
      <c r="G310" s="127">
        <v>14203.96</v>
      </c>
      <c r="I310" t="str">
        <f t="shared" si="21"/>
        <v>. Boitiers de raccordement "Normal" en faux plancher</v>
      </c>
      <c r="J310" t="str">
        <f t="shared" si="22"/>
        <v>U</v>
      </c>
      <c r="K310">
        <f t="shared" si="23"/>
        <v>243</v>
      </c>
      <c r="L310">
        <f t="shared" si="24"/>
        <v>58.452500000000001</v>
      </c>
      <c r="M310">
        <f t="shared" si="25"/>
        <v>14203.96</v>
      </c>
    </row>
    <row r="311" spans="1:13" x14ac:dyDescent="0.25">
      <c r="A311">
        <v>310</v>
      </c>
      <c r="B311">
        <v>38</v>
      </c>
      <c r="C311" s="91" t="s">
        <v>75</v>
      </c>
      <c r="D311" s="82" t="s">
        <v>96</v>
      </c>
      <c r="E311" s="86">
        <v>239</v>
      </c>
      <c r="F311" s="83">
        <v>59.905300000000004</v>
      </c>
      <c r="G311" s="127">
        <v>14317.37</v>
      </c>
      <c r="I311" t="str">
        <f t="shared" si="21"/>
        <v>. Boitiers de raccordement "Ondulable" en faux plancher</v>
      </c>
      <c r="J311" t="str">
        <f t="shared" si="22"/>
        <v>U</v>
      </c>
      <c r="K311">
        <f t="shared" si="23"/>
        <v>239</v>
      </c>
      <c r="L311">
        <f t="shared" si="24"/>
        <v>59.905300000000004</v>
      </c>
      <c r="M311">
        <f t="shared" si="25"/>
        <v>14317.37</v>
      </c>
    </row>
    <row r="312" spans="1:13" x14ac:dyDescent="0.25">
      <c r="A312">
        <v>311</v>
      </c>
      <c r="B312">
        <v>39</v>
      </c>
      <c r="C312" s="91" t="s">
        <v>625</v>
      </c>
      <c r="D312" s="82" t="s">
        <v>124</v>
      </c>
      <c r="E312" s="82">
        <v>210</v>
      </c>
      <c r="F312" s="83">
        <v>10.72575</v>
      </c>
      <c r="G312" s="127">
        <v>2252.41</v>
      </c>
      <c r="I312" t="str">
        <f t="shared" si="21"/>
        <v>TD DSI (x8)</v>
      </c>
      <c r="J312" t="str">
        <f t="shared" si="22"/>
        <v>ens</v>
      </c>
      <c r="K312">
        <f t="shared" si="23"/>
        <v>210</v>
      </c>
      <c r="L312">
        <f t="shared" si="24"/>
        <v>10.72575</v>
      </c>
      <c r="M312">
        <f t="shared" si="25"/>
        <v>2252.41</v>
      </c>
    </row>
    <row r="313" spans="1:13" x14ac:dyDescent="0.25">
      <c r="A313">
        <v>312</v>
      </c>
      <c r="B313">
        <v>39</v>
      </c>
      <c r="C313" s="91" t="s">
        <v>83</v>
      </c>
      <c r="D313" s="82" t="s">
        <v>127</v>
      </c>
      <c r="E313" s="82">
        <v>0</v>
      </c>
      <c r="F313" s="83">
        <v>0</v>
      </c>
      <c r="G313" s="127">
        <v>0</v>
      </c>
      <c r="I313" t="str">
        <f t="shared" si="21"/>
        <v>. Alimentation TDHQ radio, poste de montage</v>
      </c>
      <c r="J313" t="str">
        <f t="shared" si="22"/>
        <v>ml</v>
      </c>
      <c r="K313">
        <f t="shared" si="23"/>
        <v>0</v>
      </c>
      <c r="L313">
        <f t="shared" si="24"/>
        <v>0</v>
      </c>
      <c r="M313">
        <f t="shared" si="25"/>
        <v>0</v>
      </c>
    </row>
    <row r="314" spans="1:13" x14ac:dyDescent="0.25">
      <c r="A314">
        <v>313</v>
      </c>
      <c r="B314">
        <v>39</v>
      </c>
      <c r="C314" s="91" t="s">
        <v>84</v>
      </c>
      <c r="D314" s="82" t="s">
        <v>124</v>
      </c>
      <c r="E314" s="95">
        <v>351</v>
      </c>
      <c r="F314" s="83">
        <v>3.6660499999999998</v>
      </c>
      <c r="G314" s="127">
        <v>1286.78</v>
      </c>
      <c r="I314" t="str">
        <f t="shared" si="21"/>
        <v>. Alimentation TDHQ LTE</v>
      </c>
      <c r="J314" t="str">
        <f t="shared" si="22"/>
        <v>ens</v>
      </c>
      <c r="K314">
        <f t="shared" si="23"/>
        <v>351</v>
      </c>
      <c r="L314">
        <f t="shared" si="24"/>
        <v>3.6660499999999998</v>
      </c>
      <c r="M314">
        <f t="shared" si="25"/>
        <v>1286.78</v>
      </c>
    </row>
    <row r="315" spans="1:13" x14ac:dyDescent="0.25">
      <c r="A315">
        <v>314</v>
      </c>
      <c r="B315">
        <v>39</v>
      </c>
      <c r="C315" s="91" t="s">
        <v>85</v>
      </c>
      <c r="D315" s="82" t="s">
        <v>124</v>
      </c>
      <c r="E315" s="95">
        <v>43</v>
      </c>
      <c r="F315" s="83">
        <v>3.6660499999999998</v>
      </c>
      <c r="G315" s="127">
        <v>157.63999999999999</v>
      </c>
      <c r="I315" t="str">
        <f t="shared" si="21"/>
        <v>. Alimentation TD PCS et Sureté</v>
      </c>
      <c r="J315" t="str">
        <f t="shared" si="22"/>
        <v>ens</v>
      </c>
      <c r="K315">
        <f t="shared" si="23"/>
        <v>43</v>
      </c>
      <c r="L315">
        <f t="shared" si="24"/>
        <v>3.6660499999999998</v>
      </c>
      <c r="M315">
        <f t="shared" si="25"/>
        <v>157.63999999999999</v>
      </c>
    </row>
    <row r="316" spans="1:13" x14ac:dyDescent="0.25">
      <c r="A316">
        <v>315</v>
      </c>
      <c r="B316">
        <v>39</v>
      </c>
      <c r="C316" s="91" t="s">
        <v>626</v>
      </c>
      <c r="D316" s="82" t="s">
        <v>124</v>
      </c>
      <c r="E316" s="95">
        <v>10</v>
      </c>
      <c r="F316" s="83">
        <v>3.6660499999999998</v>
      </c>
      <c r="G316" s="127">
        <v>36.659999999999997</v>
      </c>
      <c r="I316" t="str">
        <f t="shared" si="21"/>
        <v>. Alimentation Equipements CVC en sous-sol</v>
      </c>
      <c r="J316" t="str">
        <f t="shared" si="22"/>
        <v>ens</v>
      </c>
      <c r="K316">
        <f t="shared" si="23"/>
        <v>10</v>
      </c>
      <c r="L316">
        <f t="shared" si="24"/>
        <v>3.6660499999999998</v>
      </c>
      <c r="M316">
        <f t="shared" si="25"/>
        <v>36.659999999999997</v>
      </c>
    </row>
    <row r="317" spans="1:13" x14ac:dyDescent="0.25">
      <c r="A317">
        <v>316</v>
      </c>
      <c r="B317">
        <v>39</v>
      </c>
      <c r="C317" s="91" t="s">
        <v>86</v>
      </c>
      <c r="D317" s="82" t="s">
        <v>124</v>
      </c>
      <c r="E317" s="95">
        <v>86</v>
      </c>
      <c r="F317" s="83">
        <v>10.72575</v>
      </c>
      <c r="G317" s="127">
        <v>922.41</v>
      </c>
      <c r="I317" t="str">
        <f t="shared" si="21"/>
        <v>. Alimentation GF DSI au R+9</v>
      </c>
      <c r="J317" t="str">
        <f t="shared" si="22"/>
        <v>ens</v>
      </c>
      <c r="K317">
        <f t="shared" si="23"/>
        <v>86</v>
      </c>
      <c r="L317">
        <f t="shared" si="24"/>
        <v>10.72575</v>
      </c>
      <c r="M317">
        <f t="shared" si="25"/>
        <v>922.41</v>
      </c>
    </row>
    <row r="318" spans="1:13" ht="22.8" x14ac:dyDescent="0.25">
      <c r="A318">
        <v>317</v>
      </c>
      <c r="B318">
        <v>40</v>
      </c>
      <c r="C318" s="85" t="s">
        <v>627</v>
      </c>
      <c r="D318" s="82" t="s">
        <v>124</v>
      </c>
      <c r="E318" s="95">
        <v>160</v>
      </c>
      <c r="F318" s="83">
        <v>31.677849999999999</v>
      </c>
      <c r="G318" s="127">
        <v>5068.46</v>
      </c>
      <c r="I318" t="str">
        <f t="shared" si="21"/>
        <v xml:space="preserve">Fourniture, installation et raccordement des liaisons BT et bandeaux de prise pour alimentation des baies serveurs </v>
      </c>
      <c r="J318" t="str">
        <f t="shared" si="22"/>
        <v>ens</v>
      </c>
      <c r="K318">
        <f t="shared" si="23"/>
        <v>160</v>
      </c>
      <c r="L318">
        <f t="shared" si="24"/>
        <v>31.677849999999999</v>
      </c>
      <c r="M318">
        <f t="shared" si="25"/>
        <v>5068.46</v>
      </c>
    </row>
    <row r="319" spans="1:13" ht="13.2" customHeight="1" x14ac:dyDescent="0.25">
      <c r="A319">
        <v>318</v>
      </c>
      <c r="B319">
        <v>41</v>
      </c>
      <c r="C319" s="102" t="s">
        <v>661</v>
      </c>
      <c r="D319" s="96">
        <v>0</v>
      </c>
      <c r="E319" s="97">
        <v>0</v>
      </c>
      <c r="F319" s="98">
        <v>0</v>
      </c>
      <c r="G319" s="129">
        <v>0</v>
      </c>
      <c r="H319" s="96"/>
      <c r="I319" t="str">
        <f t="shared" si="21"/>
        <v>Fourniture, pose, repérage et raccordement des câbles unipolaires U1000 AR2V ou câbles U1000 RO2V depuis local TGBT:</v>
      </c>
      <c r="J319">
        <f t="shared" si="22"/>
        <v>0</v>
      </c>
      <c r="K319">
        <f t="shared" si="23"/>
        <v>0</v>
      </c>
      <c r="L319">
        <f t="shared" si="24"/>
        <v>0</v>
      </c>
      <c r="M319">
        <f t="shared" si="25"/>
        <v>0</v>
      </c>
    </row>
    <row r="320" spans="1:13" x14ac:dyDescent="0.25">
      <c r="A320">
        <v>319</v>
      </c>
      <c r="B320">
        <v>41</v>
      </c>
      <c r="C320" s="99" t="s">
        <v>36</v>
      </c>
      <c r="D320" s="96" t="s">
        <v>140</v>
      </c>
      <c r="E320" s="97">
        <v>23</v>
      </c>
      <c r="F320" s="98">
        <v>439.24</v>
      </c>
      <c r="G320" s="129">
        <v>10102.52</v>
      </c>
      <c r="H320" s="96"/>
      <c r="I320" t="str">
        <f t="shared" si="21"/>
        <v>. Grille de dérivation aux TD et raccordement sur les grilles</v>
      </c>
      <c r="J320" t="str">
        <f t="shared" si="22"/>
        <v>u</v>
      </c>
      <c r="K320">
        <f t="shared" si="23"/>
        <v>23</v>
      </c>
      <c r="L320">
        <f t="shared" si="24"/>
        <v>439.24</v>
      </c>
      <c r="M320">
        <f t="shared" si="25"/>
        <v>10102.52</v>
      </c>
    </row>
    <row r="321" spans="1:13" x14ac:dyDescent="0.25">
      <c r="A321">
        <v>320</v>
      </c>
      <c r="B321">
        <v>41</v>
      </c>
      <c r="C321" s="99" t="s">
        <v>37</v>
      </c>
      <c r="D321" s="96" t="s">
        <v>127</v>
      </c>
      <c r="E321" s="97">
        <v>18</v>
      </c>
      <c r="F321" s="98">
        <v>2.81</v>
      </c>
      <c r="G321" s="129">
        <v>50.58</v>
      </c>
      <c r="H321" s="96"/>
      <c r="I321" t="str">
        <f t="shared" si="21"/>
        <v xml:space="preserve">. Alimentation Pompe Relevage </v>
      </c>
      <c r="J321" t="str">
        <f t="shared" si="22"/>
        <v>ml</v>
      </c>
      <c r="K321">
        <f t="shared" si="23"/>
        <v>18</v>
      </c>
      <c r="L321">
        <f t="shared" si="24"/>
        <v>2.81</v>
      </c>
      <c r="M321">
        <f t="shared" si="25"/>
        <v>50.58</v>
      </c>
    </row>
    <row r="322" spans="1:13" x14ac:dyDescent="0.25">
      <c r="A322">
        <v>321</v>
      </c>
      <c r="B322">
        <v>41</v>
      </c>
      <c r="C322" s="99" t="s">
        <v>662</v>
      </c>
      <c r="D322" s="96" t="s">
        <v>127</v>
      </c>
      <c r="E322" s="97">
        <v>100</v>
      </c>
      <c r="F322" s="98">
        <v>35.880000000000003</v>
      </c>
      <c r="G322" s="129">
        <v>3588</v>
      </c>
      <c r="H322" s="96"/>
      <c r="I322" t="str">
        <f t="shared" si="21"/>
        <v>. Alimentation PAC Géothermie (50 kW et non 110 kW)</v>
      </c>
      <c r="J322" t="str">
        <f t="shared" si="22"/>
        <v>ml</v>
      </c>
      <c r="K322">
        <f t="shared" si="23"/>
        <v>100</v>
      </c>
      <c r="L322">
        <f t="shared" si="24"/>
        <v>35.880000000000003</v>
      </c>
      <c r="M322">
        <f t="shared" si="25"/>
        <v>3588</v>
      </c>
    </row>
    <row r="323" spans="1:13" x14ac:dyDescent="0.25">
      <c r="A323">
        <v>322</v>
      </c>
      <c r="B323">
        <v>41</v>
      </c>
      <c r="C323" s="99" t="s">
        <v>663</v>
      </c>
      <c r="D323" s="96" t="s">
        <v>127</v>
      </c>
      <c r="E323" s="97">
        <v>210</v>
      </c>
      <c r="F323" s="98">
        <v>12.27</v>
      </c>
      <c r="G323" s="129">
        <v>2576.6999999999998</v>
      </c>
      <c r="H323" s="96"/>
      <c r="I323" t="str">
        <f t="shared" ref="I323:I386" si="26">IF(C323="xxx",0,C323)</f>
        <v>. Alimentation CTA Bureaux (x2 et non x3)</v>
      </c>
      <c r="J323" t="str">
        <f t="shared" ref="J323:J386" si="27">IF(D323="xxx",0,D323)</f>
        <v>ml</v>
      </c>
      <c r="K323">
        <f t="shared" ref="K323:K386" si="28">IF(E323="xxx",0,E323)</f>
        <v>210</v>
      </c>
      <c r="L323">
        <f t="shared" ref="L323:L386" si="29">IF(F323="xxx",0,F323)</f>
        <v>12.27</v>
      </c>
      <c r="M323">
        <f t="shared" ref="M323:M386" si="30">IF(G323="",0,G323)</f>
        <v>2576.6999999999998</v>
      </c>
    </row>
    <row r="324" spans="1:13" x14ac:dyDescent="0.25">
      <c r="A324">
        <v>323</v>
      </c>
      <c r="B324">
        <v>41</v>
      </c>
      <c r="C324" s="99" t="s">
        <v>41</v>
      </c>
      <c r="D324" s="96" t="s">
        <v>127</v>
      </c>
      <c r="E324" s="97">
        <v>340</v>
      </c>
      <c r="F324" s="98">
        <v>3.11</v>
      </c>
      <c r="G324" s="129">
        <v>1057.4000000000001</v>
      </c>
      <c r="H324" s="96"/>
      <c r="I324" t="str">
        <f t="shared" si="26"/>
        <v>. Alimentation VMC (x3)</v>
      </c>
      <c r="J324" t="str">
        <f t="shared" si="27"/>
        <v>ml</v>
      </c>
      <c r="K324">
        <f t="shared" si="28"/>
        <v>340</v>
      </c>
      <c r="L324">
        <f t="shared" si="29"/>
        <v>3.11</v>
      </c>
      <c r="M324">
        <f t="shared" si="30"/>
        <v>1057.4000000000001</v>
      </c>
    </row>
    <row r="325" spans="1:13" x14ac:dyDescent="0.25">
      <c r="A325">
        <v>324</v>
      </c>
      <c r="B325">
        <v>41</v>
      </c>
      <c r="C325" s="100" t="s">
        <v>42</v>
      </c>
      <c r="D325" s="96" t="s">
        <v>664</v>
      </c>
      <c r="E325" s="97">
        <v>0</v>
      </c>
      <c r="F325" s="98">
        <v>0</v>
      </c>
      <c r="G325" s="129">
        <v>0</v>
      </c>
      <c r="H325" s="96"/>
      <c r="I325" t="str">
        <f t="shared" si="26"/>
        <v>. Alimentation TD parkings (x2)</v>
      </c>
      <c r="J325" t="str">
        <f t="shared" si="27"/>
        <v>supprimé</v>
      </c>
      <c r="K325">
        <f t="shared" si="28"/>
        <v>0</v>
      </c>
      <c r="L325">
        <f t="shared" si="29"/>
        <v>0</v>
      </c>
      <c r="M325">
        <f t="shared" si="30"/>
        <v>0</v>
      </c>
    </row>
    <row r="326" spans="1:13" x14ac:dyDescent="0.25">
      <c r="A326">
        <v>325</v>
      </c>
      <c r="B326">
        <v>41</v>
      </c>
      <c r="C326" s="100" t="s">
        <v>43</v>
      </c>
      <c r="D326" s="96" t="s">
        <v>127</v>
      </c>
      <c r="E326" s="101">
        <v>260</v>
      </c>
      <c r="F326" s="98">
        <v>9.84</v>
      </c>
      <c r="G326" s="129">
        <v>2558.4</v>
      </c>
      <c r="H326" s="96"/>
      <c r="I326" t="str">
        <f t="shared" si="26"/>
        <v>. Alimentation Ascenseur noyau A (x2)</v>
      </c>
      <c r="J326" t="str">
        <f t="shared" si="27"/>
        <v>ml</v>
      </c>
      <c r="K326">
        <f t="shared" si="28"/>
        <v>260</v>
      </c>
      <c r="L326">
        <f t="shared" si="29"/>
        <v>9.84</v>
      </c>
      <c r="M326">
        <f t="shared" si="30"/>
        <v>2558.4</v>
      </c>
    </row>
    <row r="327" spans="1:13" x14ac:dyDescent="0.25">
      <c r="A327">
        <v>326</v>
      </c>
      <c r="B327">
        <v>41</v>
      </c>
      <c r="C327" s="99" t="s">
        <v>44</v>
      </c>
      <c r="D327" s="96" t="s">
        <v>127</v>
      </c>
      <c r="E327" s="97">
        <v>185</v>
      </c>
      <c r="F327" s="98">
        <v>9.84</v>
      </c>
      <c r="G327" s="129">
        <v>1820.4</v>
      </c>
      <c r="H327" s="96"/>
      <c r="I327" t="str">
        <f t="shared" si="26"/>
        <v>. Alimentation Ascenseur noyau B (x2)</v>
      </c>
      <c r="J327" t="str">
        <f t="shared" si="27"/>
        <v>ml</v>
      </c>
      <c r="K327">
        <f t="shared" si="28"/>
        <v>185</v>
      </c>
      <c r="L327">
        <f t="shared" si="29"/>
        <v>9.84</v>
      </c>
      <c r="M327">
        <f t="shared" si="30"/>
        <v>1820.4</v>
      </c>
    </row>
    <row r="328" spans="1:13" x14ac:dyDescent="0.25">
      <c r="A328">
        <v>327</v>
      </c>
      <c r="B328">
        <v>41</v>
      </c>
      <c r="C328" s="99" t="s">
        <v>45</v>
      </c>
      <c r="D328" s="96" t="s">
        <v>127</v>
      </c>
      <c r="E328" s="97">
        <v>260</v>
      </c>
      <c r="F328" s="98">
        <v>9.84</v>
      </c>
      <c r="G328" s="129">
        <v>2558.4</v>
      </c>
      <c r="H328" s="96"/>
      <c r="I328" t="str">
        <f t="shared" si="26"/>
        <v>. Alimentation Ascenseur noyau C (x2)</v>
      </c>
      <c r="J328" t="str">
        <f t="shared" si="27"/>
        <v>ml</v>
      </c>
      <c r="K328">
        <f t="shared" si="28"/>
        <v>260</v>
      </c>
      <c r="L328">
        <f t="shared" si="29"/>
        <v>9.84</v>
      </c>
      <c r="M328">
        <f t="shared" si="30"/>
        <v>2558.4</v>
      </c>
    </row>
    <row r="329" spans="1:13" x14ac:dyDescent="0.25">
      <c r="A329">
        <v>328</v>
      </c>
      <c r="B329">
        <v>41</v>
      </c>
      <c r="C329" s="99" t="s">
        <v>553</v>
      </c>
      <c r="D329" s="96" t="s">
        <v>399</v>
      </c>
      <c r="E329" s="97">
        <v>0</v>
      </c>
      <c r="F329" s="98">
        <v>0</v>
      </c>
      <c r="G329" s="129">
        <v>0</v>
      </c>
      <c r="H329" s="96"/>
      <c r="I329" t="str">
        <f t="shared" si="26"/>
        <v>. Alimentation Plateforme élévatrice PMR</v>
      </c>
      <c r="J329" t="str">
        <f t="shared" si="27"/>
        <v>SO</v>
      </c>
      <c r="K329">
        <f t="shared" si="28"/>
        <v>0</v>
      </c>
      <c r="L329">
        <f t="shared" si="29"/>
        <v>0</v>
      </c>
      <c r="M329">
        <f t="shared" si="30"/>
        <v>0</v>
      </c>
    </row>
    <row r="330" spans="1:13" x14ac:dyDescent="0.25">
      <c r="A330">
        <v>329</v>
      </c>
      <c r="B330">
        <v>41</v>
      </c>
      <c r="C330" s="99" t="s">
        <v>554</v>
      </c>
      <c r="D330" s="96" t="s">
        <v>399</v>
      </c>
      <c r="E330" s="97">
        <v>0</v>
      </c>
      <c r="F330" s="98">
        <v>0</v>
      </c>
      <c r="G330" s="129">
        <v>0</v>
      </c>
      <c r="H330" s="96"/>
      <c r="I330" t="str">
        <f t="shared" si="26"/>
        <v>. Alimentation Monte-Charge Cuisine (depuis TD cuisine)</v>
      </c>
      <c r="J330" t="str">
        <f t="shared" si="27"/>
        <v>SO</v>
      </c>
      <c r="K330">
        <f t="shared" si="28"/>
        <v>0</v>
      </c>
      <c r="L330">
        <f t="shared" si="29"/>
        <v>0</v>
      </c>
      <c r="M330">
        <f t="shared" si="30"/>
        <v>0</v>
      </c>
    </row>
    <row r="331" spans="1:13" x14ac:dyDescent="0.25">
      <c r="A331">
        <v>330</v>
      </c>
      <c r="B331">
        <v>41</v>
      </c>
      <c r="C331" s="99" t="s">
        <v>46</v>
      </c>
      <c r="D331" s="96" t="s">
        <v>127</v>
      </c>
      <c r="E331" s="97">
        <v>95</v>
      </c>
      <c r="F331" s="98">
        <v>6.26</v>
      </c>
      <c r="G331" s="129">
        <v>594.70000000000005</v>
      </c>
      <c r="H331" s="96"/>
      <c r="I331" t="str">
        <f t="shared" si="26"/>
        <v>. Alimentation TD Terrasse</v>
      </c>
      <c r="J331" t="str">
        <f t="shared" si="27"/>
        <v>ml</v>
      </c>
      <c r="K331">
        <f t="shared" si="28"/>
        <v>95</v>
      </c>
      <c r="L331">
        <f t="shared" si="29"/>
        <v>6.26</v>
      </c>
      <c r="M331">
        <f t="shared" si="30"/>
        <v>594.70000000000005</v>
      </c>
    </row>
    <row r="332" spans="1:13" x14ac:dyDescent="0.25">
      <c r="A332">
        <v>331</v>
      </c>
      <c r="B332">
        <v>41</v>
      </c>
      <c r="C332" s="99" t="s">
        <v>47</v>
      </c>
      <c r="D332" s="96" t="s">
        <v>127</v>
      </c>
      <c r="E332" s="97">
        <v>90</v>
      </c>
      <c r="F332" s="98">
        <v>14.09</v>
      </c>
      <c r="G332" s="129">
        <v>1268.0999999999999</v>
      </c>
      <c r="H332" s="96"/>
      <c r="I332" t="str">
        <f t="shared" si="26"/>
        <v>. Alimentation TD Cuisine/service</v>
      </c>
      <c r="J332" t="str">
        <f t="shared" si="27"/>
        <v>ml</v>
      </c>
      <c r="K332">
        <f t="shared" si="28"/>
        <v>90</v>
      </c>
      <c r="L332">
        <f t="shared" si="29"/>
        <v>14.09</v>
      </c>
      <c r="M332">
        <f t="shared" si="30"/>
        <v>1268.0999999999999</v>
      </c>
    </row>
    <row r="333" spans="1:13" x14ac:dyDescent="0.25">
      <c r="A333">
        <v>332</v>
      </c>
      <c r="B333">
        <v>41</v>
      </c>
      <c r="C333" s="99" t="s">
        <v>48</v>
      </c>
      <c r="D333" s="96" t="s">
        <v>127</v>
      </c>
      <c r="E333" s="97">
        <v>90</v>
      </c>
      <c r="F333" s="98">
        <v>12.27</v>
      </c>
      <c r="G333" s="129">
        <v>1104.3</v>
      </c>
      <c r="H333" s="96"/>
      <c r="I333" t="str">
        <f t="shared" si="26"/>
        <v>. Alimentation TD Restaurant</v>
      </c>
      <c r="J333" t="str">
        <f t="shared" si="27"/>
        <v>ml</v>
      </c>
      <c r="K333">
        <f t="shared" si="28"/>
        <v>90</v>
      </c>
      <c r="L333">
        <f t="shared" si="29"/>
        <v>12.27</v>
      </c>
      <c r="M333">
        <f t="shared" si="30"/>
        <v>1104.3</v>
      </c>
    </row>
    <row r="334" spans="1:13" x14ac:dyDescent="0.25">
      <c r="A334">
        <v>333</v>
      </c>
      <c r="B334">
        <v>41</v>
      </c>
      <c r="C334" s="99" t="s">
        <v>49</v>
      </c>
      <c r="D334" s="96" t="s">
        <v>127</v>
      </c>
      <c r="E334" s="97">
        <v>110</v>
      </c>
      <c r="F334" s="98">
        <v>3.11</v>
      </c>
      <c r="G334" s="129">
        <v>342.1</v>
      </c>
      <c r="H334" s="96"/>
      <c r="I334" t="str">
        <f t="shared" si="26"/>
        <v>. Alimentation Compensation cuisine</v>
      </c>
      <c r="J334" t="str">
        <f t="shared" si="27"/>
        <v>ml</v>
      </c>
      <c r="K334">
        <f t="shared" si="28"/>
        <v>110</v>
      </c>
      <c r="L334">
        <f t="shared" si="29"/>
        <v>3.11</v>
      </c>
      <c r="M334">
        <f t="shared" si="30"/>
        <v>342.1</v>
      </c>
    </row>
    <row r="335" spans="1:13" x14ac:dyDescent="0.25">
      <c r="A335">
        <v>334</v>
      </c>
      <c r="B335">
        <v>41</v>
      </c>
      <c r="C335" s="99" t="s">
        <v>50</v>
      </c>
      <c r="D335" s="96" t="s">
        <v>127</v>
      </c>
      <c r="E335" s="97">
        <v>250</v>
      </c>
      <c r="F335" s="98">
        <v>14.09</v>
      </c>
      <c r="G335" s="129">
        <v>3522.5</v>
      </c>
      <c r="H335" s="96"/>
      <c r="I335" t="str">
        <f t="shared" si="26"/>
        <v>. Alimentation Onduleur x2</v>
      </c>
      <c r="J335" t="str">
        <f t="shared" si="27"/>
        <v>ml</v>
      </c>
      <c r="K335">
        <f t="shared" si="28"/>
        <v>250</v>
      </c>
      <c r="L335">
        <f t="shared" si="29"/>
        <v>14.09</v>
      </c>
      <c r="M335">
        <f t="shared" si="30"/>
        <v>3522.5</v>
      </c>
    </row>
    <row r="336" spans="1:13" x14ac:dyDescent="0.25">
      <c r="A336">
        <v>335</v>
      </c>
      <c r="B336">
        <v>41</v>
      </c>
      <c r="C336" s="100" t="s">
        <v>665</v>
      </c>
      <c r="D336" s="96" t="s">
        <v>127</v>
      </c>
      <c r="E336" s="97">
        <v>60</v>
      </c>
      <c r="F336" s="98">
        <v>14.09</v>
      </c>
      <c r="G336" s="129">
        <v>845.4</v>
      </c>
      <c r="H336" s="96"/>
      <c r="I336" t="str">
        <f t="shared" si="26"/>
        <v>. Alimentation Onduleur depuis TD GE</v>
      </c>
      <c r="J336" t="str">
        <f t="shared" si="27"/>
        <v>ml</v>
      </c>
      <c r="K336">
        <f t="shared" si="28"/>
        <v>60</v>
      </c>
      <c r="L336">
        <f t="shared" si="29"/>
        <v>14.09</v>
      </c>
      <c r="M336">
        <f t="shared" si="30"/>
        <v>845.4</v>
      </c>
    </row>
    <row r="337" spans="1:13" x14ac:dyDescent="0.25">
      <c r="A337">
        <v>336</v>
      </c>
      <c r="B337">
        <v>41</v>
      </c>
      <c r="C337" s="99" t="s">
        <v>51</v>
      </c>
      <c r="D337" s="96" t="s">
        <v>127</v>
      </c>
      <c r="E337" s="97">
        <v>115</v>
      </c>
      <c r="F337" s="98">
        <v>9.84</v>
      </c>
      <c r="G337" s="129">
        <v>1131.5999999999999</v>
      </c>
      <c r="H337" s="96"/>
      <c r="I337" t="str">
        <f t="shared" si="26"/>
        <v>. Alimentation CTA Restau</v>
      </c>
      <c r="J337" t="str">
        <f t="shared" si="27"/>
        <v>ml</v>
      </c>
      <c r="K337">
        <f t="shared" si="28"/>
        <v>115</v>
      </c>
      <c r="L337">
        <f t="shared" si="29"/>
        <v>9.84</v>
      </c>
      <c r="M337">
        <f t="shared" si="30"/>
        <v>1131.5999999999999</v>
      </c>
    </row>
    <row r="338" spans="1:13" x14ac:dyDescent="0.25">
      <c r="A338">
        <v>337</v>
      </c>
      <c r="B338">
        <v>41</v>
      </c>
      <c r="C338" s="99" t="s">
        <v>52</v>
      </c>
      <c r="D338" s="96" t="s">
        <v>127</v>
      </c>
      <c r="E338" s="97">
        <v>120</v>
      </c>
      <c r="F338" s="98">
        <v>35.880000000000003</v>
      </c>
      <c r="G338" s="129">
        <v>4305.6000000000004</v>
      </c>
      <c r="H338" s="96"/>
      <c r="I338" t="str">
        <f t="shared" si="26"/>
        <v xml:space="preserve">. Alimentation PAC complémentaire 1 - R+9 </v>
      </c>
      <c r="J338" t="str">
        <f t="shared" si="27"/>
        <v>ml</v>
      </c>
      <c r="K338">
        <f t="shared" si="28"/>
        <v>120</v>
      </c>
      <c r="L338">
        <f t="shared" si="29"/>
        <v>35.880000000000003</v>
      </c>
      <c r="M338">
        <f t="shared" si="30"/>
        <v>4305.6000000000004</v>
      </c>
    </row>
    <row r="339" spans="1:13" x14ac:dyDescent="0.25">
      <c r="A339">
        <v>338</v>
      </c>
      <c r="B339">
        <v>41</v>
      </c>
      <c r="C339" s="99" t="s">
        <v>53</v>
      </c>
      <c r="D339" s="96" t="s">
        <v>666</v>
      </c>
      <c r="E339" s="97">
        <v>0</v>
      </c>
      <c r="F339" s="98">
        <v>0</v>
      </c>
      <c r="G339" s="129">
        <v>0</v>
      </c>
      <c r="H339" s="96"/>
      <c r="I339" t="str">
        <f t="shared" si="26"/>
        <v>. Alimentation Auxiliaire PAC 1</v>
      </c>
      <c r="J339" t="str">
        <f t="shared" si="27"/>
        <v>Cis</v>
      </c>
      <c r="K339">
        <f t="shared" si="28"/>
        <v>0</v>
      </c>
      <c r="L339">
        <f t="shared" si="29"/>
        <v>0</v>
      </c>
      <c r="M339">
        <f t="shared" si="30"/>
        <v>0</v>
      </c>
    </row>
    <row r="340" spans="1:13" x14ac:dyDescent="0.25">
      <c r="A340">
        <v>339</v>
      </c>
      <c r="B340">
        <v>41</v>
      </c>
      <c r="C340" s="99" t="s">
        <v>54</v>
      </c>
      <c r="D340" s="96" t="s">
        <v>127</v>
      </c>
      <c r="E340" s="97">
        <v>70</v>
      </c>
      <c r="F340" s="98">
        <v>9.84</v>
      </c>
      <c r="G340" s="129">
        <v>688.8</v>
      </c>
      <c r="H340" s="96"/>
      <c r="I340" t="str">
        <f t="shared" si="26"/>
        <v>. Rideau d'air chaud - hall B</v>
      </c>
      <c r="J340" t="str">
        <f t="shared" si="27"/>
        <v>ml</v>
      </c>
      <c r="K340">
        <f t="shared" si="28"/>
        <v>70</v>
      </c>
      <c r="L340">
        <f t="shared" si="29"/>
        <v>9.84</v>
      </c>
      <c r="M340">
        <f t="shared" si="30"/>
        <v>688.8</v>
      </c>
    </row>
    <row r="341" spans="1:13" x14ac:dyDescent="0.25">
      <c r="A341">
        <v>340</v>
      </c>
      <c r="B341">
        <v>41</v>
      </c>
      <c r="C341" s="99" t="s">
        <v>667</v>
      </c>
      <c r="D341" s="96">
        <v>0</v>
      </c>
      <c r="E341" s="97">
        <v>0</v>
      </c>
      <c r="F341" s="98">
        <v>0</v>
      </c>
      <c r="G341" s="129">
        <v>0</v>
      </c>
      <c r="H341" s="96"/>
      <c r="I341" t="str">
        <f t="shared" si="26"/>
        <v>. Autres alimentations</v>
      </c>
      <c r="J341">
        <f t="shared" si="27"/>
        <v>0</v>
      </c>
      <c r="K341">
        <f t="shared" si="28"/>
        <v>0</v>
      </c>
      <c r="L341">
        <f t="shared" si="29"/>
        <v>0</v>
      </c>
      <c r="M341">
        <f t="shared" si="30"/>
        <v>0</v>
      </c>
    </row>
    <row r="342" spans="1:13" x14ac:dyDescent="0.25">
      <c r="A342">
        <v>341</v>
      </c>
      <c r="B342">
        <v>41</v>
      </c>
      <c r="C342" s="99" t="s">
        <v>668</v>
      </c>
      <c r="D342" s="96" t="s">
        <v>127</v>
      </c>
      <c r="E342" s="97">
        <v>80</v>
      </c>
      <c r="F342" s="98">
        <v>6.26</v>
      </c>
      <c r="G342" s="129">
        <v>500.8</v>
      </c>
      <c r="H342" s="96"/>
      <c r="I342" t="str">
        <f t="shared" si="26"/>
        <v>TD Reserve SS1</v>
      </c>
      <c r="J342" t="str">
        <f t="shared" si="27"/>
        <v>ml</v>
      </c>
      <c r="K342">
        <f t="shared" si="28"/>
        <v>80</v>
      </c>
      <c r="L342">
        <f t="shared" si="29"/>
        <v>6.26</v>
      </c>
      <c r="M342">
        <f t="shared" si="30"/>
        <v>500.8</v>
      </c>
    </row>
    <row r="343" spans="1:13" x14ac:dyDescent="0.25">
      <c r="A343">
        <v>342</v>
      </c>
      <c r="B343">
        <v>41</v>
      </c>
      <c r="C343" s="99" t="s">
        <v>669</v>
      </c>
      <c r="D343" s="96" t="s">
        <v>127</v>
      </c>
      <c r="E343" s="97">
        <v>100</v>
      </c>
      <c r="F343" s="98">
        <v>6.26</v>
      </c>
      <c r="G343" s="129">
        <v>626</v>
      </c>
      <c r="H343" s="96"/>
      <c r="I343" t="str">
        <f t="shared" si="26"/>
        <v>TD Montage</v>
      </c>
      <c r="J343" t="str">
        <f t="shared" si="27"/>
        <v>ml</v>
      </c>
      <c r="K343">
        <f t="shared" si="28"/>
        <v>100</v>
      </c>
      <c r="L343">
        <f t="shared" si="29"/>
        <v>6.26</v>
      </c>
      <c r="M343">
        <f t="shared" si="30"/>
        <v>626</v>
      </c>
    </row>
    <row r="344" spans="1:13" x14ac:dyDescent="0.25">
      <c r="A344">
        <v>343</v>
      </c>
      <c r="B344">
        <v>41</v>
      </c>
      <c r="C344" s="99" t="s">
        <v>546</v>
      </c>
      <c r="D344" s="96" t="s">
        <v>127</v>
      </c>
      <c r="E344" s="97">
        <v>114</v>
      </c>
      <c r="F344" s="98">
        <v>9.84</v>
      </c>
      <c r="G344" s="129">
        <v>1121.76</v>
      </c>
      <c r="H344" s="96"/>
      <c r="I344" t="str">
        <f t="shared" si="26"/>
        <v>TD Radio</v>
      </c>
      <c r="J344" t="str">
        <f t="shared" si="27"/>
        <v>ml</v>
      </c>
      <c r="K344">
        <f t="shared" si="28"/>
        <v>114</v>
      </c>
      <c r="L344">
        <f t="shared" si="29"/>
        <v>9.84</v>
      </c>
      <c r="M344">
        <f t="shared" si="30"/>
        <v>1121.76</v>
      </c>
    </row>
    <row r="345" spans="1:13" x14ac:dyDescent="0.25">
      <c r="A345">
        <v>344</v>
      </c>
      <c r="B345">
        <v>41</v>
      </c>
      <c r="C345" s="99" t="s">
        <v>670</v>
      </c>
      <c r="D345" s="96" t="s">
        <v>127</v>
      </c>
      <c r="E345" s="97">
        <v>45</v>
      </c>
      <c r="F345" s="98">
        <v>4.5599999999999996</v>
      </c>
      <c r="G345" s="129">
        <v>205.2</v>
      </c>
      <c r="H345" s="96"/>
      <c r="I345" t="str">
        <f t="shared" si="26"/>
        <v>poste GTB</v>
      </c>
      <c r="J345" t="str">
        <f t="shared" si="27"/>
        <v>ml</v>
      </c>
      <c r="K345">
        <f t="shared" si="28"/>
        <v>45</v>
      </c>
      <c r="L345">
        <f t="shared" si="29"/>
        <v>4.5599999999999996</v>
      </c>
      <c r="M345">
        <f t="shared" si="30"/>
        <v>205.2</v>
      </c>
    </row>
    <row r="346" spans="1:13" x14ac:dyDescent="0.25">
      <c r="A346">
        <v>345</v>
      </c>
      <c r="B346">
        <v>41</v>
      </c>
      <c r="C346" s="99" t="s">
        <v>671</v>
      </c>
      <c r="D346" s="96" t="s">
        <v>127</v>
      </c>
      <c r="E346" s="97">
        <v>45</v>
      </c>
      <c r="F346" s="98">
        <v>4.5599999999999996</v>
      </c>
      <c r="G346" s="129">
        <v>205.2</v>
      </c>
      <c r="H346" s="96"/>
      <c r="I346" t="str">
        <f t="shared" si="26"/>
        <v>poste SSI</v>
      </c>
      <c r="J346" t="str">
        <f t="shared" si="27"/>
        <v>ml</v>
      </c>
      <c r="K346">
        <f t="shared" si="28"/>
        <v>45</v>
      </c>
      <c r="L346">
        <f t="shared" si="29"/>
        <v>4.5599999999999996</v>
      </c>
      <c r="M346">
        <f t="shared" si="30"/>
        <v>205.2</v>
      </c>
    </row>
    <row r="347" spans="1:13" x14ac:dyDescent="0.25">
      <c r="A347">
        <v>346</v>
      </c>
      <c r="B347">
        <v>41</v>
      </c>
      <c r="C347" s="99" t="s">
        <v>672</v>
      </c>
      <c r="D347" s="96" t="s">
        <v>127</v>
      </c>
      <c r="E347" s="97">
        <v>45</v>
      </c>
      <c r="F347" s="98">
        <v>2.81</v>
      </c>
      <c r="G347" s="129">
        <v>126.45</v>
      </c>
      <c r="H347" s="96"/>
      <c r="I347" t="str">
        <f t="shared" si="26"/>
        <v>VMC PCS</v>
      </c>
      <c r="J347" t="str">
        <f t="shared" si="27"/>
        <v>ml</v>
      </c>
      <c r="K347">
        <f t="shared" si="28"/>
        <v>45</v>
      </c>
      <c r="L347">
        <f t="shared" si="29"/>
        <v>2.81</v>
      </c>
      <c r="M347">
        <f t="shared" si="30"/>
        <v>126.45</v>
      </c>
    </row>
    <row r="348" spans="1:13" x14ac:dyDescent="0.25">
      <c r="A348">
        <v>347</v>
      </c>
      <c r="B348">
        <v>41</v>
      </c>
      <c r="C348" s="99" t="s">
        <v>673</v>
      </c>
      <c r="D348" s="96" t="s">
        <v>127</v>
      </c>
      <c r="E348" s="97">
        <v>100</v>
      </c>
      <c r="F348" s="98">
        <v>16.079999999999998</v>
      </c>
      <c r="G348" s="129">
        <v>1608</v>
      </c>
      <c r="H348" s="96"/>
      <c r="I348" t="str">
        <f t="shared" si="26"/>
        <v>GF Clim</v>
      </c>
      <c r="J348" t="str">
        <f t="shared" si="27"/>
        <v>ml</v>
      </c>
      <c r="K348">
        <f t="shared" si="28"/>
        <v>100</v>
      </c>
      <c r="L348">
        <f t="shared" si="29"/>
        <v>16.079999999999998</v>
      </c>
      <c r="M348">
        <f t="shared" si="30"/>
        <v>1608</v>
      </c>
    </row>
    <row r="349" spans="1:13" x14ac:dyDescent="0.25">
      <c r="A349">
        <v>348</v>
      </c>
      <c r="B349">
        <v>41</v>
      </c>
      <c r="C349" s="99" t="s">
        <v>674</v>
      </c>
      <c r="D349" s="96" t="s">
        <v>127</v>
      </c>
      <c r="E349" s="97">
        <v>100</v>
      </c>
      <c r="F349" s="98">
        <v>16.079999999999998</v>
      </c>
      <c r="G349" s="129">
        <v>1608</v>
      </c>
      <c r="H349" s="96"/>
      <c r="I349" t="str">
        <f t="shared" si="26"/>
        <v>GF Clim secours</v>
      </c>
      <c r="J349" t="str">
        <f t="shared" si="27"/>
        <v>ml</v>
      </c>
      <c r="K349">
        <f t="shared" si="28"/>
        <v>100</v>
      </c>
      <c r="L349">
        <f t="shared" si="29"/>
        <v>16.079999999999998</v>
      </c>
      <c r="M349">
        <f t="shared" si="30"/>
        <v>1608</v>
      </c>
    </row>
    <row r="350" spans="1:13" x14ac:dyDescent="0.25">
      <c r="A350">
        <v>349</v>
      </c>
      <c r="B350">
        <v>41</v>
      </c>
      <c r="C350" s="99">
        <v>0</v>
      </c>
      <c r="D350" s="96">
        <v>0</v>
      </c>
      <c r="E350" s="97">
        <v>0</v>
      </c>
      <c r="F350" s="98">
        <v>0</v>
      </c>
      <c r="G350" s="129">
        <v>0</v>
      </c>
      <c r="H350" s="96"/>
      <c r="I350">
        <f t="shared" si="26"/>
        <v>0</v>
      </c>
      <c r="J350">
        <f t="shared" si="27"/>
        <v>0</v>
      </c>
      <c r="K350">
        <f t="shared" si="28"/>
        <v>0</v>
      </c>
      <c r="L350">
        <f t="shared" si="29"/>
        <v>0</v>
      </c>
      <c r="M350">
        <f t="shared" si="30"/>
        <v>0</v>
      </c>
    </row>
    <row r="351" spans="1:13" x14ac:dyDescent="0.25">
      <c r="A351">
        <v>350</v>
      </c>
      <c r="B351">
        <v>41</v>
      </c>
      <c r="C351" s="99" t="s">
        <v>675</v>
      </c>
      <c r="D351" s="96">
        <v>0</v>
      </c>
      <c r="E351" s="97">
        <v>0</v>
      </c>
      <c r="F351" s="98">
        <v>0</v>
      </c>
      <c r="G351" s="129">
        <v>0</v>
      </c>
      <c r="H351" s="96"/>
      <c r="I351" t="str">
        <f t="shared" si="26"/>
        <v>Fourniture, pose, repérage et raccordement des liaisons BT en câble CR1:</v>
      </c>
      <c r="J351">
        <f t="shared" si="27"/>
        <v>0</v>
      </c>
      <c r="K351">
        <f t="shared" si="28"/>
        <v>0</v>
      </c>
      <c r="L351">
        <f t="shared" si="29"/>
        <v>0</v>
      </c>
      <c r="M351">
        <f t="shared" si="30"/>
        <v>0</v>
      </c>
    </row>
    <row r="352" spans="1:13" x14ac:dyDescent="0.25">
      <c r="A352">
        <v>351</v>
      </c>
      <c r="B352">
        <v>41</v>
      </c>
      <c r="C352" s="99" t="s">
        <v>57</v>
      </c>
      <c r="D352" s="96" t="s">
        <v>127</v>
      </c>
      <c r="E352" s="97">
        <v>100</v>
      </c>
      <c r="F352" s="98">
        <v>4.13</v>
      </c>
      <c r="G352" s="129">
        <v>413</v>
      </c>
      <c r="H352" s="96"/>
      <c r="I352" t="str">
        <f t="shared" si="26"/>
        <v>. Alimentation Extracteurs cuisine</v>
      </c>
      <c r="J352" t="str">
        <f t="shared" si="27"/>
        <v>ml</v>
      </c>
      <c r="K352">
        <f t="shared" si="28"/>
        <v>100</v>
      </c>
      <c r="L352">
        <f t="shared" si="29"/>
        <v>4.13</v>
      </c>
      <c r="M352">
        <f t="shared" si="30"/>
        <v>413</v>
      </c>
    </row>
    <row r="353" spans="1:13" x14ac:dyDescent="0.25">
      <c r="A353">
        <v>352</v>
      </c>
      <c r="B353">
        <v>41</v>
      </c>
      <c r="C353" s="99" t="s">
        <v>58</v>
      </c>
      <c r="D353" s="96" t="s">
        <v>127</v>
      </c>
      <c r="E353" s="97">
        <v>45</v>
      </c>
      <c r="F353" s="98">
        <v>6.84</v>
      </c>
      <c r="G353" s="129">
        <v>307.8</v>
      </c>
      <c r="H353" s="96"/>
      <c r="I353" t="str">
        <f t="shared" si="26"/>
        <v>. Alimentation TD PCS</v>
      </c>
      <c r="J353" t="str">
        <f t="shared" si="27"/>
        <v>ml</v>
      </c>
      <c r="K353">
        <f t="shared" si="28"/>
        <v>45</v>
      </c>
      <c r="L353">
        <f t="shared" si="29"/>
        <v>6.84</v>
      </c>
      <c r="M353">
        <f t="shared" si="30"/>
        <v>307.8</v>
      </c>
    </row>
    <row r="354" spans="1:13" x14ac:dyDescent="0.25">
      <c r="A354">
        <v>353</v>
      </c>
      <c r="B354">
        <v>41</v>
      </c>
      <c r="C354" s="99" t="s">
        <v>59</v>
      </c>
      <c r="D354" s="96" t="s">
        <v>666</v>
      </c>
      <c r="E354" s="97">
        <v>0</v>
      </c>
      <c r="F354" s="98">
        <v>0</v>
      </c>
      <c r="G354" s="129">
        <v>0</v>
      </c>
      <c r="H354" s="96"/>
      <c r="I354" t="str">
        <f t="shared" si="26"/>
        <v>. Alimentation Extraction PK (x2)</v>
      </c>
      <c r="J354" t="str">
        <f t="shared" si="27"/>
        <v>Cis</v>
      </c>
      <c r="K354">
        <f t="shared" si="28"/>
        <v>0</v>
      </c>
      <c r="L354">
        <f t="shared" si="29"/>
        <v>0</v>
      </c>
      <c r="M354">
        <f t="shared" si="30"/>
        <v>0</v>
      </c>
    </row>
    <row r="355" spans="1:13" x14ac:dyDescent="0.25">
      <c r="A355">
        <v>354</v>
      </c>
      <c r="B355">
        <v>41</v>
      </c>
      <c r="C355" s="99" t="s">
        <v>676</v>
      </c>
      <c r="D355" s="96" t="s">
        <v>127</v>
      </c>
      <c r="E355" s="97">
        <v>400</v>
      </c>
      <c r="F355" s="98">
        <v>6.84</v>
      </c>
      <c r="G355" s="129">
        <v>2736</v>
      </c>
      <c r="H355" s="96"/>
      <c r="I355" t="str">
        <f t="shared" si="26"/>
        <v>. Alimentation DSF</v>
      </c>
      <c r="J355" t="str">
        <f t="shared" si="27"/>
        <v>ml</v>
      </c>
      <c r="K355">
        <f t="shared" si="28"/>
        <v>400</v>
      </c>
      <c r="L355">
        <f t="shared" si="29"/>
        <v>6.84</v>
      </c>
      <c r="M355">
        <f t="shared" si="30"/>
        <v>2736</v>
      </c>
    </row>
    <row r="356" spans="1:13" x14ac:dyDescent="0.25">
      <c r="A356">
        <v>355</v>
      </c>
      <c r="B356">
        <v>41</v>
      </c>
      <c r="C356" s="100" t="s">
        <v>677</v>
      </c>
      <c r="D356" s="96" t="s">
        <v>127</v>
      </c>
      <c r="E356" s="97">
        <v>100</v>
      </c>
      <c r="F356" s="98">
        <v>26.53</v>
      </c>
      <c r="G356" s="129">
        <v>2653</v>
      </c>
      <c r="H356" s="96"/>
      <c r="I356" t="str">
        <f t="shared" si="26"/>
        <v>. Alimentation DSF hall restaurant</v>
      </c>
      <c r="J356" t="str">
        <f t="shared" si="27"/>
        <v>ml</v>
      </c>
      <c r="K356">
        <f t="shared" si="28"/>
        <v>100</v>
      </c>
      <c r="L356">
        <f t="shared" si="29"/>
        <v>26.53</v>
      </c>
      <c r="M356">
        <f t="shared" si="30"/>
        <v>2653</v>
      </c>
    </row>
    <row r="357" spans="1:13" x14ac:dyDescent="0.25">
      <c r="A357">
        <v>356</v>
      </c>
      <c r="B357">
        <v>42</v>
      </c>
      <c r="C357" s="100" t="s">
        <v>680</v>
      </c>
      <c r="D357" s="96" t="s">
        <v>127</v>
      </c>
      <c r="E357" s="97">
        <v>2261</v>
      </c>
      <c r="F357" s="98">
        <v>2.2400000000000002</v>
      </c>
      <c r="G357" s="129">
        <v>5064.6400000000003</v>
      </c>
      <c r="I357" t="str">
        <f t="shared" si="26"/>
        <v>. Câbles 2*1.5</v>
      </c>
      <c r="J357" t="str">
        <f t="shared" si="27"/>
        <v>ml</v>
      </c>
      <c r="K357">
        <f t="shared" si="28"/>
        <v>2261</v>
      </c>
      <c r="L357">
        <f t="shared" si="29"/>
        <v>2.2400000000000002</v>
      </c>
      <c r="M357">
        <f t="shared" si="30"/>
        <v>5064.6400000000003</v>
      </c>
    </row>
    <row r="358" spans="1:13" x14ac:dyDescent="0.25">
      <c r="A358">
        <v>357</v>
      </c>
      <c r="B358">
        <v>42</v>
      </c>
      <c r="C358" s="99" t="s">
        <v>579</v>
      </c>
      <c r="D358" s="96" t="s">
        <v>127</v>
      </c>
      <c r="E358" s="97">
        <v>10342</v>
      </c>
      <c r="F358" s="98">
        <v>2.36</v>
      </c>
      <c r="G358" s="129">
        <v>24407.119999999999</v>
      </c>
      <c r="I358" t="str">
        <f t="shared" si="26"/>
        <v>. Câbles 3G1.5</v>
      </c>
      <c r="J358" t="str">
        <f t="shared" si="27"/>
        <v>ml</v>
      </c>
      <c r="K358">
        <f t="shared" si="28"/>
        <v>10342</v>
      </c>
      <c r="L358">
        <f t="shared" si="29"/>
        <v>2.36</v>
      </c>
      <c r="M358">
        <f t="shared" si="30"/>
        <v>24407.119999999999</v>
      </c>
    </row>
    <row r="359" spans="1:13" x14ac:dyDescent="0.25">
      <c r="A359">
        <v>358</v>
      </c>
      <c r="B359">
        <v>42</v>
      </c>
      <c r="C359" s="99" t="s">
        <v>580</v>
      </c>
      <c r="D359" s="96" t="s">
        <v>127</v>
      </c>
      <c r="E359" s="97">
        <v>20842</v>
      </c>
      <c r="F359" s="98">
        <v>2.66</v>
      </c>
      <c r="G359" s="129">
        <v>55439.72</v>
      </c>
      <c r="I359" t="str">
        <f t="shared" si="26"/>
        <v>. Câbles 3G2.5</v>
      </c>
      <c r="J359" t="str">
        <f t="shared" si="27"/>
        <v>ml</v>
      </c>
      <c r="K359">
        <f t="shared" si="28"/>
        <v>20842</v>
      </c>
      <c r="L359">
        <f t="shared" si="29"/>
        <v>2.66</v>
      </c>
      <c r="M359">
        <f t="shared" si="30"/>
        <v>55439.72</v>
      </c>
    </row>
    <row r="360" spans="1:13" x14ac:dyDescent="0.25">
      <c r="A360">
        <v>359</v>
      </c>
      <c r="B360">
        <v>42</v>
      </c>
      <c r="C360" s="99" t="s">
        <v>581</v>
      </c>
      <c r="D360" s="96" t="s">
        <v>399</v>
      </c>
      <c r="E360" s="97">
        <v>0</v>
      </c>
      <c r="F360" s="98">
        <v>0</v>
      </c>
      <c r="G360" s="129">
        <v>0</v>
      </c>
      <c r="I360" t="str">
        <f t="shared" si="26"/>
        <v>. Câbles 3G4</v>
      </c>
      <c r="J360" t="str">
        <f t="shared" si="27"/>
        <v>SO</v>
      </c>
      <c r="K360">
        <f t="shared" si="28"/>
        <v>0</v>
      </c>
      <c r="L360">
        <f t="shared" si="29"/>
        <v>0</v>
      </c>
      <c r="M360">
        <f t="shared" si="30"/>
        <v>0</v>
      </c>
    </row>
    <row r="361" spans="1:13" x14ac:dyDescent="0.25">
      <c r="A361">
        <v>360</v>
      </c>
      <c r="B361">
        <v>42</v>
      </c>
      <c r="C361" s="99" t="s">
        <v>681</v>
      </c>
      <c r="D361" s="96" t="s">
        <v>399</v>
      </c>
      <c r="E361" s="97">
        <v>0</v>
      </c>
      <c r="F361" s="98">
        <v>0</v>
      </c>
      <c r="G361" s="129">
        <v>0</v>
      </c>
      <c r="I361" t="str">
        <f t="shared" si="26"/>
        <v>. Câbles 3G6</v>
      </c>
      <c r="J361" t="str">
        <f t="shared" si="27"/>
        <v>SO</v>
      </c>
      <c r="K361">
        <f t="shared" si="28"/>
        <v>0</v>
      </c>
      <c r="L361">
        <f t="shared" si="29"/>
        <v>0</v>
      </c>
      <c r="M361">
        <f t="shared" si="30"/>
        <v>0</v>
      </c>
    </row>
    <row r="362" spans="1:13" x14ac:dyDescent="0.25">
      <c r="A362">
        <v>361</v>
      </c>
      <c r="B362">
        <v>42</v>
      </c>
      <c r="C362" s="99" t="s">
        <v>682</v>
      </c>
      <c r="D362" s="96" t="s">
        <v>399</v>
      </c>
      <c r="E362" s="97">
        <v>0</v>
      </c>
      <c r="F362" s="98">
        <v>0</v>
      </c>
      <c r="G362" s="129">
        <v>0</v>
      </c>
      <c r="I362" t="str">
        <f t="shared" si="26"/>
        <v>. Câbles 4G2.5</v>
      </c>
      <c r="J362" t="str">
        <f t="shared" si="27"/>
        <v>SO</v>
      </c>
      <c r="K362">
        <f t="shared" si="28"/>
        <v>0</v>
      </c>
      <c r="L362">
        <f t="shared" si="29"/>
        <v>0</v>
      </c>
      <c r="M362">
        <f t="shared" si="30"/>
        <v>0</v>
      </c>
    </row>
    <row r="363" spans="1:13" x14ac:dyDescent="0.25">
      <c r="A363">
        <v>362</v>
      </c>
      <c r="B363">
        <v>42</v>
      </c>
      <c r="C363" s="99" t="s">
        <v>683</v>
      </c>
      <c r="D363" s="96" t="s">
        <v>399</v>
      </c>
      <c r="E363" s="97">
        <v>0</v>
      </c>
      <c r="F363" s="98">
        <v>0</v>
      </c>
      <c r="G363" s="129">
        <v>0</v>
      </c>
      <c r="I363" t="str">
        <f t="shared" si="26"/>
        <v>. Câbles 4G4</v>
      </c>
      <c r="J363" t="str">
        <f t="shared" si="27"/>
        <v>SO</v>
      </c>
      <c r="K363">
        <f t="shared" si="28"/>
        <v>0</v>
      </c>
      <c r="L363">
        <f t="shared" si="29"/>
        <v>0</v>
      </c>
      <c r="M363">
        <f t="shared" si="30"/>
        <v>0</v>
      </c>
    </row>
    <row r="364" spans="1:13" x14ac:dyDescent="0.25">
      <c r="A364">
        <v>363</v>
      </c>
      <c r="B364">
        <v>42</v>
      </c>
      <c r="C364" s="99" t="s">
        <v>684</v>
      </c>
      <c r="D364" s="96" t="s">
        <v>127</v>
      </c>
      <c r="E364" s="97">
        <v>940</v>
      </c>
      <c r="F364" s="98">
        <v>5.24</v>
      </c>
      <c r="G364" s="129">
        <v>4925.6000000000004</v>
      </c>
      <c r="I364" t="str">
        <f t="shared" si="26"/>
        <v>. Câbles 4G6</v>
      </c>
      <c r="J364" t="str">
        <f t="shared" si="27"/>
        <v>ml</v>
      </c>
      <c r="K364">
        <f t="shared" si="28"/>
        <v>940</v>
      </c>
      <c r="L364">
        <f t="shared" si="29"/>
        <v>5.24</v>
      </c>
      <c r="M364">
        <f t="shared" si="30"/>
        <v>4925.6000000000004</v>
      </c>
    </row>
    <row r="365" spans="1:13" x14ac:dyDescent="0.25">
      <c r="A365">
        <v>364</v>
      </c>
      <c r="B365">
        <v>42</v>
      </c>
      <c r="C365" s="99" t="s">
        <v>685</v>
      </c>
      <c r="D365" s="96" t="s">
        <v>399</v>
      </c>
      <c r="E365" s="97">
        <v>0</v>
      </c>
      <c r="F365" s="98">
        <v>0</v>
      </c>
      <c r="G365" s="129">
        <v>0</v>
      </c>
      <c r="I365" t="str">
        <f t="shared" si="26"/>
        <v>. Câbles 4G10</v>
      </c>
      <c r="J365" t="str">
        <f t="shared" si="27"/>
        <v>SO</v>
      </c>
      <c r="K365">
        <f t="shared" si="28"/>
        <v>0</v>
      </c>
      <c r="L365">
        <f t="shared" si="29"/>
        <v>0</v>
      </c>
      <c r="M365">
        <f t="shared" si="30"/>
        <v>0</v>
      </c>
    </row>
    <row r="366" spans="1:13" x14ac:dyDescent="0.25">
      <c r="A366">
        <v>365</v>
      </c>
      <c r="B366">
        <v>42</v>
      </c>
      <c r="C366" s="99" t="s">
        <v>686</v>
      </c>
      <c r="D366" s="96" t="s">
        <v>399</v>
      </c>
      <c r="E366" s="97">
        <v>0</v>
      </c>
      <c r="F366" s="98">
        <v>0</v>
      </c>
      <c r="G366" s="129">
        <v>0</v>
      </c>
      <c r="I366" t="str">
        <f t="shared" si="26"/>
        <v>. Câbles 4G16</v>
      </c>
      <c r="J366" t="str">
        <f t="shared" si="27"/>
        <v>SO</v>
      </c>
      <c r="K366">
        <f t="shared" si="28"/>
        <v>0</v>
      </c>
      <c r="L366">
        <f t="shared" si="29"/>
        <v>0</v>
      </c>
      <c r="M366">
        <f t="shared" si="30"/>
        <v>0</v>
      </c>
    </row>
    <row r="367" spans="1:13" x14ac:dyDescent="0.25">
      <c r="A367">
        <v>366</v>
      </c>
      <c r="B367">
        <v>42</v>
      </c>
      <c r="C367" s="99" t="s">
        <v>687</v>
      </c>
      <c r="D367" s="96" t="s">
        <v>399</v>
      </c>
      <c r="E367" s="97">
        <v>0</v>
      </c>
      <c r="F367" s="98">
        <v>0</v>
      </c>
      <c r="G367" s="129">
        <v>0</v>
      </c>
      <c r="I367" t="str">
        <f t="shared" si="26"/>
        <v>. Câbles 4G25</v>
      </c>
      <c r="J367" t="str">
        <f t="shared" si="27"/>
        <v>SO</v>
      </c>
      <c r="K367">
        <f t="shared" si="28"/>
        <v>0</v>
      </c>
      <c r="L367">
        <f t="shared" si="29"/>
        <v>0</v>
      </c>
      <c r="M367">
        <f t="shared" si="30"/>
        <v>0</v>
      </c>
    </row>
    <row r="368" spans="1:13" x14ac:dyDescent="0.25">
      <c r="A368">
        <v>367</v>
      </c>
      <c r="B368">
        <v>42</v>
      </c>
      <c r="C368" s="99" t="s">
        <v>688</v>
      </c>
      <c r="D368" s="96" t="s">
        <v>399</v>
      </c>
      <c r="E368" s="97">
        <v>0</v>
      </c>
      <c r="F368" s="98">
        <v>0</v>
      </c>
      <c r="G368" s="129">
        <v>0</v>
      </c>
      <c r="I368" t="str">
        <f t="shared" si="26"/>
        <v>. Câbles 4G35</v>
      </c>
      <c r="J368" t="str">
        <f t="shared" si="27"/>
        <v>SO</v>
      </c>
      <c r="K368">
        <f t="shared" si="28"/>
        <v>0</v>
      </c>
      <c r="L368">
        <f t="shared" si="29"/>
        <v>0</v>
      </c>
      <c r="M368">
        <f t="shared" si="30"/>
        <v>0</v>
      </c>
    </row>
    <row r="369" spans="1:13" x14ac:dyDescent="0.25">
      <c r="A369">
        <v>368</v>
      </c>
      <c r="B369">
        <v>42</v>
      </c>
      <c r="C369" s="99" t="s">
        <v>689</v>
      </c>
      <c r="D369" s="96" t="s">
        <v>399</v>
      </c>
      <c r="E369" s="97">
        <v>0</v>
      </c>
      <c r="F369" s="98">
        <v>0</v>
      </c>
      <c r="G369" s="129">
        <v>0</v>
      </c>
      <c r="I369" t="str">
        <f t="shared" si="26"/>
        <v>. Câbles 4G50</v>
      </c>
      <c r="J369" t="str">
        <f t="shared" si="27"/>
        <v>SO</v>
      </c>
      <c r="K369">
        <f t="shared" si="28"/>
        <v>0</v>
      </c>
      <c r="L369">
        <f t="shared" si="29"/>
        <v>0</v>
      </c>
      <c r="M369">
        <f t="shared" si="30"/>
        <v>0</v>
      </c>
    </row>
    <row r="370" spans="1:13" x14ac:dyDescent="0.25">
      <c r="A370">
        <v>369</v>
      </c>
      <c r="B370">
        <v>42</v>
      </c>
      <c r="C370" s="99" t="s">
        <v>582</v>
      </c>
      <c r="D370" s="96" t="s">
        <v>127</v>
      </c>
      <c r="E370" s="97">
        <v>6752</v>
      </c>
      <c r="F370" s="98">
        <v>2.71</v>
      </c>
      <c r="G370" s="129">
        <v>18297.919999999998</v>
      </c>
      <c r="I370" t="str">
        <f t="shared" si="26"/>
        <v>. Câbles 5G1.5</v>
      </c>
      <c r="J370" t="str">
        <f t="shared" si="27"/>
        <v>ml</v>
      </c>
      <c r="K370">
        <f t="shared" si="28"/>
        <v>6752</v>
      </c>
      <c r="L370">
        <f t="shared" si="29"/>
        <v>2.71</v>
      </c>
      <c r="M370">
        <f t="shared" si="30"/>
        <v>18297.919999999998</v>
      </c>
    </row>
    <row r="371" spans="1:13" x14ac:dyDescent="0.25">
      <c r="A371">
        <v>370</v>
      </c>
      <c r="B371">
        <v>42</v>
      </c>
      <c r="C371" s="99" t="s">
        <v>583</v>
      </c>
      <c r="D371" s="96" t="s">
        <v>399</v>
      </c>
      <c r="E371" s="97">
        <v>0</v>
      </c>
      <c r="F371" s="98">
        <v>0</v>
      </c>
      <c r="G371" s="129">
        <v>0</v>
      </c>
      <c r="I371" t="str">
        <f t="shared" si="26"/>
        <v>. Câbles 5G2.5</v>
      </c>
      <c r="J371" t="str">
        <f t="shared" si="27"/>
        <v>SO</v>
      </c>
      <c r="K371">
        <f t="shared" si="28"/>
        <v>0</v>
      </c>
      <c r="L371">
        <f t="shared" si="29"/>
        <v>0</v>
      </c>
      <c r="M371">
        <f t="shared" si="30"/>
        <v>0</v>
      </c>
    </row>
    <row r="372" spans="1:13" x14ac:dyDescent="0.25">
      <c r="A372">
        <v>371</v>
      </c>
      <c r="B372">
        <v>42</v>
      </c>
      <c r="C372" s="99" t="s">
        <v>584</v>
      </c>
      <c r="D372" s="96" t="s">
        <v>399</v>
      </c>
      <c r="E372" s="97">
        <v>0</v>
      </c>
      <c r="F372" s="98">
        <v>0</v>
      </c>
      <c r="G372" s="129">
        <v>0</v>
      </c>
      <c r="I372" t="str">
        <f t="shared" si="26"/>
        <v>. Câbles 5G4</v>
      </c>
      <c r="J372" t="str">
        <f t="shared" si="27"/>
        <v>SO</v>
      </c>
      <c r="K372">
        <f t="shared" si="28"/>
        <v>0</v>
      </c>
      <c r="L372">
        <f t="shared" si="29"/>
        <v>0</v>
      </c>
      <c r="M372">
        <f t="shared" si="30"/>
        <v>0</v>
      </c>
    </row>
    <row r="373" spans="1:13" x14ac:dyDescent="0.25">
      <c r="A373">
        <v>372</v>
      </c>
      <c r="B373">
        <v>42</v>
      </c>
      <c r="C373" s="99" t="s">
        <v>585</v>
      </c>
      <c r="D373" s="96" t="s">
        <v>399</v>
      </c>
      <c r="E373" s="97">
        <v>0</v>
      </c>
      <c r="F373" s="98">
        <v>0</v>
      </c>
      <c r="G373" s="129">
        <v>0</v>
      </c>
      <c r="I373" t="str">
        <f t="shared" si="26"/>
        <v>. Câbles 5G6</v>
      </c>
      <c r="J373" t="str">
        <f t="shared" si="27"/>
        <v>SO</v>
      </c>
      <c r="K373">
        <f t="shared" si="28"/>
        <v>0</v>
      </c>
      <c r="L373">
        <f t="shared" si="29"/>
        <v>0</v>
      </c>
      <c r="M373">
        <f t="shared" si="30"/>
        <v>0</v>
      </c>
    </row>
    <row r="374" spans="1:13" x14ac:dyDescent="0.25">
      <c r="A374">
        <v>373</v>
      </c>
      <c r="B374">
        <v>42</v>
      </c>
      <c r="C374" s="99" t="s">
        <v>690</v>
      </c>
      <c r="D374" s="96" t="s">
        <v>399</v>
      </c>
      <c r="E374" s="97">
        <v>0</v>
      </c>
      <c r="F374" s="98">
        <v>0</v>
      </c>
      <c r="G374" s="129">
        <v>0</v>
      </c>
      <c r="I374" t="str">
        <f t="shared" si="26"/>
        <v>. Câbles 5G10</v>
      </c>
      <c r="J374" t="str">
        <f t="shared" si="27"/>
        <v>SO</v>
      </c>
      <c r="K374">
        <f t="shared" si="28"/>
        <v>0</v>
      </c>
      <c r="L374">
        <f t="shared" si="29"/>
        <v>0</v>
      </c>
      <c r="M374">
        <f t="shared" si="30"/>
        <v>0</v>
      </c>
    </row>
    <row r="375" spans="1:13" x14ac:dyDescent="0.25">
      <c r="A375">
        <v>374</v>
      </c>
      <c r="B375">
        <v>42</v>
      </c>
      <c r="C375" s="99" t="s">
        <v>691</v>
      </c>
      <c r="D375" s="96" t="s">
        <v>399</v>
      </c>
      <c r="E375" s="97">
        <v>0</v>
      </c>
      <c r="F375" s="98">
        <v>0</v>
      </c>
      <c r="G375" s="129">
        <v>0</v>
      </c>
      <c r="I375" t="str">
        <f t="shared" si="26"/>
        <v>. Câbles 5G16</v>
      </c>
      <c r="J375" t="str">
        <f t="shared" si="27"/>
        <v>SO</v>
      </c>
      <c r="K375">
        <f t="shared" si="28"/>
        <v>0</v>
      </c>
      <c r="L375">
        <f t="shared" si="29"/>
        <v>0</v>
      </c>
      <c r="M375">
        <f t="shared" si="30"/>
        <v>0</v>
      </c>
    </row>
    <row r="376" spans="1:13" x14ac:dyDescent="0.25">
      <c r="A376">
        <v>375</v>
      </c>
      <c r="B376">
        <v>42</v>
      </c>
      <c r="C376" s="99" t="s">
        <v>692</v>
      </c>
      <c r="D376" s="96" t="s">
        <v>399</v>
      </c>
      <c r="E376" s="97">
        <v>0</v>
      </c>
      <c r="F376" s="98">
        <v>0</v>
      </c>
      <c r="G376" s="129">
        <v>0</v>
      </c>
      <c r="I376" t="str">
        <f t="shared" si="26"/>
        <v>. Câbles 5G25</v>
      </c>
      <c r="J376" t="str">
        <f t="shared" si="27"/>
        <v>SO</v>
      </c>
      <c r="K376">
        <f t="shared" si="28"/>
        <v>0</v>
      </c>
      <c r="L376">
        <f t="shared" si="29"/>
        <v>0</v>
      </c>
      <c r="M376">
        <f t="shared" si="30"/>
        <v>0</v>
      </c>
    </row>
    <row r="377" spans="1:13" ht="13.8" thickBot="1" x14ac:dyDescent="0.3">
      <c r="A377">
        <v>376</v>
      </c>
      <c r="B377">
        <v>42</v>
      </c>
      <c r="C377" s="103" t="s">
        <v>693</v>
      </c>
      <c r="D377" s="105" t="s">
        <v>399</v>
      </c>
      <c r="E377" s="106">
        <v>0</v>
      </c>
      <c r="F377" s="107">
        <v>0</v>
      </c>
      <c r="G377" s="130">
        <v>0</v>
      </c>
      <c r="I377" t="str">
        <f t="shared" si="26"/>
        <v>. Câbles 5G35</v>
      </c>
      <c r="J377" t="str">
        <f t="shared" si="27"/>
        <v>SO</v>
      </c>
      <c r="K377">
        <f t="shared" si="28"/>
        <v>0</v>
      </c>
      <c r="L377">
        <f t="shared" si="29"/>
        <v>0</v>
      </c>
      <c r="M377">
        <f t="shared" si="30"/>
        <v>0</v>
      </c>
    </row>
    <row r="378" spans="1:13" x14ac:dyDescent="0.25">
      <c r="A378">
        <v>377</v>
      </c>
      <c r="B378">
        <v>42</v>
      </c>
      <c r="C378" s="104" t="s">
        <v>694</v>
      </c>
      <c r="D378" s="108" t="s">
        <v>127</v>
      </c>
      <c r="E378" s="109">
        <v>1497</v>
      </c>
      <c r="F378" s="110">
        <v>3.75</v>
      </c>
      <c r="G378" s="131">
        <v>5613.75</v>
      </c>
      <c r="I378" t="str">
        <f t="shared" si="26"/>
        <v>. Gaines ICT 20</v>
      </c>
      <c r="J378" t="str">
        <f t="shared" si="27"/>
        <v>ml</v>
      </c>
      <c r="K378">
        <f t="shared" si="28"/>
        <v>1497</v>
      </c>
      <c r="L378">
        <f t="shared" si="29"/>
        <v>3.75</v>
      </c>
      <c r="M378">
        <f t="shared" si="30"/>
        <v>5613.75</v>
      </c>
    </row>
    <row r="379" spans="1:13" x14ac:dyDescent="0.25">
      <c r="A379">
        <v>378</v>
      </c>
      <c r="B379">
        <v>42</v>
      </c>
      <c r="C379" s="99" t="s">
        <v>695</v>
      </c>
      <c r="D379" s="96" t="s">
        <v>127</v>
      </c>
      <c r="E379" s="97">
        <v>150</v>
      </c>
      <c r="F379" s="98">
        <v>13.09</v>
      </c>
      <c r="G379" s="129">
        <v>1963.5</v>
      </c>
      <c r="I379" t="str">
        <f t="shared" si="26"/>
        <v>. Tubes IRL 20</v>
      </c>
      <c r="J379" t="str">
        <f t="shared" si="27"/>
        <v>ml</v>
      </c>
      <c r="K379">
        <f t="shared" si="28"/>
        <v>150</v>
      </c>
      <c r="L379">
        <f t="shared" si="29"/>
        <v>13.09</v>
      </c>
      <c r="M379">
        <f t="shared" si="30"/>
        <v>1963.5</v>
      </c>
    </row>
    <row r="380" spans="1:13" x14ac:dyDescent="0.25">
      <c r="A380">
        <v>379</v>
      </c>
      <c r="B380">
        <v>42</v>
      </c>
      <c r="C380" s="99" t="s">
        <v>696</v>
      </c>
      <c r="D380" s="96" t="s">
        <v>127</v>
      </c>
      <c r="E380" s="97">
        <v>150</v>
      </c>
      <c r="F380" s="98">
        <v>4.6100000000000003</v>
      </c>
      <c r="G380" s="129">
        <v>691.5</v>
      </c>
      <c r="I380" t="str">
        <f t="shared" si="26"/>
        <v>. Fourreaux diam 32</v>
      </c>
      <c r="J380" t="str">
        <f t="shared" si="27"/>
        <v>ml</v>
      </c>
      <c r="K380">
        <f t="shared" si="28"/>
        <v>150</v>
      </c>
      <c r="L380">
        <f t="shared" si="29"/>
        <v>4.6100000000000003</v>
      </c>
      <c r="M380">
        <f t="shared" si="30"/>
        <v>691.5</v>
      </c>
    </row>
    <row r="381" spans="1:13" x14ac:dyDescent="0.25">
      <c r="A381">
        <v>380</v>
      </c>
      <c r="B381">
        <v>42</v>
      </c>
      <c r="C381" s="99" t="s">
        <v>697</v>
      </c>
      <c r="D381" s="96" t="s">
        <v>127</v>
      </c>
      <c r="E381" s="97">
        <v>150</v>
      </c>
      <c r="F381" s="98">
        <v>5.77</v>
      </c>
      <c r="G381" s="129">
        <v>865.5</v>
      </c>
      <c r="I381" t="str">
        <f t="shared" si="26"/>
        <v>. Fourreaux diam 50</v>
      </c>
      <c r="J381" t="str">
        <f t="shared" si="27"/>
        <v>ml</v>
      </c>
      <c r="K381">
        <f t="shared" si="28"/>
        <v>150</v>
      </c>
      <c r="L381">
        <f t="shared" si="29"/>
        <v>5.77</v>
      </c>
      <c r="M381">
        <f t="shared" si="30"/>
        <v>865.5</v>
      </c>
    </row>
    <row r="382" spans="1:13" x14ac:dyDescent="0.25">
      <c r="A382">
        <v>381</v>
      </c>
      <c r="B382">
        <v>42</v>
      </c>
      <c r="C382" s="99" t="s">
        <v>698</v>
      </c>
      <c r="D382" s="96" t="s">
        <v>140</v>
      </c>
      <c r="E382" s="97">
        <v>220</v>
      </c>
      <c r="F382" s="98">
        <v>15.47</v>
      </c>
      <c r="G382" s="129">
        <v>3403.4</v>
      </c>
      <c r="I382" t="str">
        <f t="shared" si="26"/>
        <v>. Boîte de connexion "Force" poutres Wieland</v>
      </c>
      <c r="J382" t="str">
        <f t="shared" si="27"/>
        <v>u</v>
      </c>
      <c r="K382">
        <f t="shared" si="28"/>
        <v>220</v>
      </c>
      <c r="L382">
        <f t="shared" si="29"/>
        <v>15.47</v>
      </c>
      <c r="M382">
        <f t="shared" si="30"/>
        <v>3403.4</v>
      </c>
    </row>
    <row r="383" spans="1:13" x14ac:dyDescent="0.25">
      <c r="A383">
        <v>382</v>
      </c>
      <c r="B383">
        <v>42</v>
      </c>
      <c r="C383" s="99" t="s">
        <v>699</v>
      </c>
      <c r="D383" s="96" t="s">
        <v>140</v>
      </c>
      <c r="E383" s="97">
        <v>220</v>
      </c>
      <c r="F383" s="98">
        <v>15.47</v>
      </c>
      <c r="G383" s="129">
        <v>3403.4</v>
      </c>
      <c r="I383" t="str">
        <f t="shared" si="26"/>
        <v>. Boîte de connexion "Eclairage" poutres Wieland</v>
      </c>
      <c r="J383" t="str">
        <f t="shared" si="27"/>
        <v>u</v>
      </c>
      <c r="K383">
        <f t="shared" si="28"/>
        <v>220</v>
      </c>
      <c r="L383">
        <f t="shared" si="29"/>
        <v>15.47</v>
      </c>
      <c r="M383">
        <f t="shared" si="30"/>
        <v>3403.4</v>
      </c>
    </row>
    <row r="384" spans="1:13" x14ac:dyDescent="0.25">
      <c r="A384">
        <v>383</v>
      </c>
      <c r="B384">
        <v>42</v>
      </c>
      <c r="C384" s="99" t="s">
        <v>700</v>
      </c>
      <c r="D384" s="96" t="s">
        <v>140</v>
      </c>
      <c r="E384" s="97">
        <v>504</v>
      </c>
      <c r="F384" s="98">
        <v>10.94</v>
      </c>
      <c r="G384" s="129">
        <v>5513.76</v>
      </c>
      <c r="I384" t="str">
        <f t="shared" si="26"/>
        <v>. Bretelle - Boîte de connexion "Force" poutres et poutre</v>
      </c>
      <c r="J384" t="str">
        <f t="shared" si="27"/>
        <v>u</v>
      </c>
      <c r="K384">
        <f t="shared" si="28"/>
        <v>504</v>
      </c>
      <c r="L384">
        <f t="shared" si="29"/>
        <v>10.94</v>
      </c>
      <c r="M384">
        <f t="shared" si="30"/>
        <v>5513.76</v>
      </c>
    </row>
    <row r="385" spans="1:13" x14ac:dyDescent="0.25">
      <c r="A385">
        <v>384</v>
      </c>
      <c r="B385">
        <v>42</v>
      </c>
      <c r="C385" s="99" t="s">
        <v>701</v>
      </c>
      <c r="D385" s="96" t="s">
        <v>140</v>
      </c>
      <c r="E385" s="97">
        <v>936</v>
      </c>
      <c r="F385" s="98">
        <v>10.94</v>
      </c>
      <c r="G385" s="129">
        <v>10239.84</v>
      </c>
      <c r="I385" t="str">
        <f t="shared" si="26"/>
        <v>. Bretelle -Boîte de connexion "Eclairage" poutres et poutre</v>
      </c>
      <c r="J385" t="str">
        <f t="shared" si="27"/>
        <v>u</v>
      </c>
      <c r="K385">
        <f t="shared" si="28"/>
        <v>936</v>
      </c>
      <c r="L385">
        <f t="shared" si="29"/>
        <v>10.94</v>
      </c>
      <c r="M385">
        <f t="shared" si="30"/>
        <v>10239.84</v>
      </c>
    </row>
    <row r="386" spans="1:13" x14ac:dyDescent="0.25">
      <c r="A386">
        <v>385</v>
      </c>
      <c r="B386">
        <v>42</v>
      </c>
      <c r="C386" s="99" t="s">
        <v>702</v>
      </c>
      <c r="D386" s="96" t="s">
        <v>140</v>
      </c>
      <c r="E386" s="97">
        <v>458</v>
      </c>
      <c r="F386" s="98">
        <v>6.6</v>
      </c>
      <c r="G386" s="129">
        <v>3022.8</v>
      </c>
      <c r="I386" t="str">
        <f t="shared" si="26"/>
        <v>. Bretelle - entre Boîtes de connexion "Force" poutres</v>
      </c>
      <c r="J386" t="str">
        <f t="shared" si="27"/>
        <v>u</v>
      </c>
      <c r="K386">
        <f t="shared" si="28"/>
        <v>458</v>
      </c>
      <c r="L386">
        <f t="shared" si="29"/>
        <v>6.6</v>
      </c>
      <c r="M386">
        <f t="shared" si="30"/>
        <v>3022.8</v>
      </c>
    </row>
    <row r="387" spans="1:13" x14ac:dyDescent="0.25">
      <c r="A387">
        <v>386</v>
      </c>
      <c r="B387">
        <v>42</v>
      </c>
      <c r="C387" s="99" t="s">
        <v>703</v>
      </c>
      <c r="D387" s="96" t="s">
        <v>140</v>
      </c>
      <c r="E387" s="97">
        <v>890</v>
      </c>
      <c r="F387" s="98">
        <v>6.6</v>
      </c>
      <c r="G387" s="129">
        <v>5874</v>
      </c>
      <c r="I387" t="str">
        <f t="shared" ref="I387:I445" si="31">IF(C387="xxx",0,C387)</f>
        <v>. Bretelle - entre Boîte de connexion "Eclairage" poutres</v>
      </c>
      <c r="J387" t="str">
        <f t="shared" ref="J387:J445" si="32">IF(D387="xxx",0,D387)</f>
        <v>u</v>
      </c>
      <c r="K387">
        <f t="shared" ref="K387:K445" si="33">IF(E387="xxx",0,E387)</f>
        <v>890</v>
      </c>
      <c r="L387">
        <f t="shared" ref="L387:L445" si="34">IF(F387="xxx",0,F387)</f>
        <v>6.6</v>
      </c>
      <c r="M387">
        <f t="shared" ref="M387:M445" si="35">IF(G387="",0,G387)</f>
        <v>5874</v>
      </c>
    </row>
    <row r="388" spans="1:13" x14ac:dyDescent="0.25">
      <c r="A388">
        <v>387</v>
      </c>
      <c r="B388">
        <v>42</v>
      </c>
      <c r="C388" s="99" t="s">
        <v>704</v>
      </c>
      <c r="D388" s="96" t="s">
        <v>140</v>
      </c>
      <c r="E388" s="97">
        <v>475</v>
      </c>
      <c r="F388" s="98">
        <v>18.190000000000001</v>
      </c>
      <c r="G388" s="129">
        <v>8640.25</v>
      </c>
      <c r="I388" t="str">
        <f t="shared" si="31"/>
        <v>. Boîtes de dérivation 80*80 Plexo</v>
      </c>
      <c r="J388" t="str">
        <f t="shared" si="32"/>
        <v>u</v>
      </c>
      <c r="K388">
        <f t="shared" si="33"/>
        <v>475</v>
      </c>
      <c r="L388">
        <f t="shared" si="34"/>
        <v>18.190000000000001</v>
      </c>
      <c r="M388">
        <f t="shared" si="35"/>
        <v>8640.25</v>
      </c>
    </row>
    <row r="389" spans="1:13" x14ac:dyDescent="0.25">
      <c r="A389">
        <v>388</v>
      </c>
      <c r="B389">
        <v>42</v>
      </c>
      <c r="C389" s="99" t="s">
        <v>705</v>
      </c>
      <c r="D389" s="96" t="s">
        <v>140</v>
      </c>
      <c r="E389" s="97">
        <v>91</v>
      </c>
      <c r="F389" s="98">
        <v>23.96</v>
      </c>
      <c r="G389" s="129">
        <v>2180.36</v>
      </c>
      <c r="I389" t="str">
        <f t="shared" si="31"/>
        <v>. Boîtes de dérivation 80*80 Plexo 960°C</v>
      </c>
      <c r="J389" t="str">
        <f t="shared" si="32"/>
        <v>u</v>
      </c>
      <c r="K389">
        <f t="shared" si="33"/>
        <v>91</v>
      </c>
      <c r="L389">
        <f t="shared" si="34"/>
        <v>23.96</v>
      </c>
      <c r="M389">
        <f t="shared" si="35"/>
        <v>2180.36</v>
      </c>
    </row>
    <row r="390" spans="1:13" x14ac:dyDescent="0.25">
      <c r="A390">
        <v>389</v>
      </c>
      <c r="B390">
        <v>42</v>
      </c>
      <c r="C390" s="99" t="s">
        <v>706</v>
      </c>
      <c r="D390" s="96">
        <v>0</v>
      </c>
      <c r="E390" s="97">
        <v>0</v>
      </c>
      <c r="F390" s="98">
        <v>0</v>
      </c>
      <c r="G390" s="129">
        <v>0</v>
      </c>
      <c r="I390" t="str">
        <f t="shared" si="31"/>
        <v>. Câble bus</v>
      </c>
      <c r="J390">
        <f t="shared" si="32"/>
        <v>0</v>
      </c>
      <c r="K390">
        <f t="shared" si="33"/>
        <v>0</v>
      </c>
      <c r="L390">
        <f t="shared" si="34"/>
        <v>0</v>
      </c>
      <c r="M390">
        <f t="shared" si="35"/>
        <v>0</v>
      </c>
    </row>
    <row r="391" spans="1:13" x14ac:dyDescent="0.25">
      <c r="A391">
        <v>390</v>
      </c>
      <c r="B391">
        <v>42</v>
      </c>
      <c r="C391" s="99" t="s">
        <v>706</v>
      </c>
      <c r="D391" s="96">
        <v>0</v>
      </c>
      <c r="E391" s="97">
        <v>0</v>
      </c>
      <c r="F391" s="98">
        <v>0</v>
      </c>
      <c r="G391" s="129">
        <v>0</v>
      </c>
      <c r="I391" t="str">
        <f t="shared" si="31"/>
        <v>. Câble bus</v>
      </c>
      <c r="J391">
        <f t="shared" si="32"/>
        <v>0</v>
      </c>
      <c r="K391">
        <f t="shared" si="33"/>
        <v>0</v>
      </c>
      <c r="L391">
        <f t="shared" si="34"/>
        <v>0</v>
      </c>
      <c r="M391">
        <f t="shared" si="35"/>
        <v>0</v>
      </c>
    </row>
    <row r="392" spans="1:13" x14ac:dyDescent="0.25">
      <c r="A392">
        <v>391</v>
      </c>
      <c r="B392">
        <v>42</v>
      </c>
      <c r="C392" s="99" t="s">
        <v>707</v>
      </c>
      <c r="D392" s="96" t="s">
        <v>666</v>
      </c>
      <c r="E392" s="97">
        <v>0</v>
      </c>
      <c r="F392" s="98">
        <v>0</v>
      </c>
      <c r="G392" s="129">
        <v>0</v>
      </c>
      <c r="I392" t="str">
        <f t="shared" si="31"/>
        <v>. Câble multicapteur</v>
      </c>
      <c r="J392" t="str">
        <f t="shared" si="32"/>
        <v>Cis</v>
      </c>
      <c r="K392">
        <f t="shared" si="33"/>
        <v>0</v>
      </c>
      <c r="L392">
        <f t="shared" si="34"/>
        <v>0</v>
      </c>
      <c r="M392">
        <f t="shared" si="35"/>
        <v>0</v>
      </c>
    </row>
    <row r="393" spans="1:13" x14ac:dyDescent="0.25">
      <c r="A393">
        <v>392</v>
      </c>
      <c r="B393">
        <v>42</v>
      </c>
      <c r="C393" s="99" t="s">
        <v>708</v>
      </c>
      <c r="D393" s="96" t="s">
        <v>666</v>
      </c>
      <c r="E393" s="97">
        <v>0</v>
      </c>
      <c r="F393" s="98">
        <v>0</v>
      </c>
      <c r="G393" s="129">
        <v>0</v>
      </c>
      <c r="I393" t="str">
        <f t="shared" si="31"/>
        <v>. Câble DALI luminaire</v>
      </c>
      <c r="J393" t="str">
        <f t="shared" si="32"/>
        <v>Cis</v>
      </c>
      <c r="K393">
        <f t="shared" si="33"/>
        <v>0</v>
      </c>
      <c r="L393">
        <f t="shared" si="34"/>
        <v>0</v>
      </c>
      <c r="M393">
        <f t="shared" si="35"/>
        <v>0</v>
      </c>
    </row>
    <row r="394" spans="1:13" x14ac:dyDescent="0.25">
      <c r="A394">
        <v>393</v>
      </c>
      <c r="B394">
        <v>42</v>
      </c>
      <c r="C394" s="99" t="s">
        <v>709</v>
      </c>
      <c r="D394" s="96" t="s">
        <v>666</v>
      </c>
      <c r="E394" s="97">
        <v>0</v>
      </c>
      <c r="F394" s="98">
        <v>0</v>
      </c>
      <c r="G394" s="129">
        <v>0</v>
      </c>
      <c r="I394" t="str">
        <f t="shared" si="31"/>
        <v>. Câble Bornier vers DALI</v>
      </c>
      <c r="J394" t="str">
        <f t="shared" si="32"/>
        <v>Cis</v>
      </c>
      <c r="K394">
        <f t="shared" si="33"/>
        <v>0</v>
      </c>
      <c r="L394">
        <f t="shared" si="34"/>
        <v>0</v>
      </c>
      <c r="M394">
        <f t="shared" si="35"/>
        <v>0</v>
      </c>
    </row>
    <row r="395" spans="1:13" x14ac:dyDescent="0.25">
      <c r="A395">
        <v>394</v>
      </c>
      <c r="B395">
        <v>43</v>
      </c>
      <c r="C395" s="99" t="s">
        <v>592</v>
      </c>
      <c r="D395" s="96" t="s">
        <v>127</v>
      </c>
      <c r="E395" s="97">
        <v>1200</v>
      </c>
      <c r="F395" s="98">
        <v>24.42</v>
      </c>
      <c r="G395" s="129">
        <v>29304</v>
      </c>
      <c r="I395" t="str">
        <f t="shared" si="31"/>
        <v xml:space="preserve">. Chemins de câbles de type cablofil (100x50) </v>
      </c>
      <c r="J395" t="str">
        <f t="shared" si="32"/>
        <v>ml</v>
      </c>
      <c r="K395">
        <f t="shared" si="33"/>
        <v>1200</v>
      </c>
      <c r="L395">
        <f t="shared" si="34"/>
        <v>24.42</v>
      </c>
      <c r="M395">
        <f t="shared" si="35"/>
        <v>29304</v>
      </c>
    </row>
    <row r="396" spans="1:13" x14ac:dyDescent="0.25">
      <c r="A396">
        <v>395</v>
      </c>
      <c r="B396">
        <v>43</v>
      </c>
      <c r="C396" s="99" t="s">
        <v>593</v>
      </c>
      <c r="D396" s="96" t="s">
        <v>127</v>
      </c>
      <c r="E396" s="97">
        <v>1600</v>
      </c>
      <c r="F396" s="98">
        <v>27.38</v>
      </c>
      <c r="G396" s="129">
        <v>43808</v>
      </c>
      <c r="I396" t="str">
        <f t="shared" si="31"/>
        <v xml:space="preserve">. Chemins de câbles de type cablofil (150x50) </v>
      </c>
      <c r="J396" t="str">
        <f t="shared" si="32"/>
        <v>ml</v>
      </c>
      <c r="K396">
        <f t="shared" si="33"/>
        <v>1600</v>
      </c>
      <c r="L396">
        <f t="shared" si="34"/>
        <v>27.38</v>
      </c>
      <c r="M396">
        <f t="shared" si="35"/>
        <v>43808</v>
      </c>
    </row>
    <row r="397" spans="1:13" x14ac:dyDescent="0.25">
      <c r="A397">
        <v>396</v>
      </c>
      <c r="B397">
        <v>43</v>
      </c>
      <c r="C397" s="99" t="s">
        <v>594</v>
      </c>
      <c r="D397" s="96" t="s">
        <v>127</v>
      </c>
      <c r="E397" s="97">
        <v>1025</v>
      </c>
      <c r="F397" s="98">
        <v>29.82</v>
      </c>
      <c r="G397" s="129">
        <v>30565.5</v>
      </c>
      <c r="I397" t="str">
        <f t="shared" si="31"/>
        <v>. Chemins de câbles de type cablofil (200x50)</v>
      </c>
      <c r="J397" t="str">
        <f t="shared" si="32"/>
        <v>ml</v>
      </c>
      <c r="K397">
        <f t="shared" si="33"/>
        <v>1025</v>
      </c>
      <c r="L397">
        <f t="shared" si="34"/>
        <v>29.82</v>
      </c>
      <c r="M397">
        <f t="shared" si="35"/>
        <v>30565.5</v>
      </c>
    </row>
    <row r="398" spans="1:13" x14ac:dyDescent="0.25">
      <c r="A398">
        <v>397</v>
      </c>
      <c r="B398">
        <v>43</v>
      </c>
      <c r="C398" s="99" t="s">
        <v>595</v>
      </c>
      <c r="D398" s="96" t="s">
        <v>127</v>
      </c>
      <c r="E398" s="97">
        <v>50</v>
      </c>
      <c r="F398" s="98">
        <v>39.119999999999997</v>
      </c>
      <c r="G398" s="129">
        <v>1956</v>
      </c>
      <c r="I398" t="str">
        <f t="shared" si="31"/>
        <v>. Chemins de câbles de type cablofil (300x50)</v>
      </c>
      <c r="J398" t="str">
        <f t="shared" si="32"/>
        <v>ml</v>
      </c>
      <c r="K398">
        <f t="shared" si="33"/>
        <v>50</v>
      </c>
      <c r="L398">
        <f t="shared" si="34"/>
        <v>39.119999999999997</v>
      </c>
      <c r="M398">
        <f t="shared" si="35"/>
        <v>1956</v>
      </c>
    </row>
    <row r="399" spans="1:13" x14ac:dyDescent="0.25">
      <c r="A399">
        <v>398</v>
      </c>
      <c r="B399">
        <v>43</v>
      </c>
      <c r="C399" s="99" t="s">
        <v>596</v>
      </c>
      <c r="D399" s="96" t="s">
        <v>127</v>
      </c>
      <c r="E399" s="97">
        <v>81</v>
      </c>
      <c r="F399" s="98">
        <v>54.31</v>
      </c>
      <c r="G399" s="129">
        <v>4399.1099999999997</v>
      </c>
      <c r="I399" t="str">
        <f t="shared" si="31"/>
        <v>. Chemins de câbles de type cablofil (500x50)</v>
      </c>
      <c r="J399" t="str">
        <f t="shared" si="32"/>
        <v>ml</v>
      </c>
      <c r="K399">
        <f t="shared" si="33"/>
        <v>81</v>
      </c>
      <c r="L399">
        <f t="shared" si="34"/>
        <v>54.31</v>
      </c>
      <c r="M399">
        <f t="shared" si="35"/>
        <v>4399.1099999999997</v>
      </c>
    </row>
    <row r="400" spans="1:13" x14ac:dyDescent="0.25">
      <c r="A400">
        <v>399</v>
      </c>
      <c r="B400">
        <v>43</v>
      </c>
      <c r="C400" s="99" t="s">
        <v>711</v>
      </c>
      <c r="D400" s="96" t="s">
        <v>127</v>
      </c>
      <c r="E400" s="97">
        <v>0</v>
      </c>
      <c r="F400" s="98">
        <v>11.84</v>
      </c>
      <c r="G400" s="129">
        <v>0</v>
      </c>
      <c r="I400" t="str">
        <f t="shared" si="31"/>
        <v>. Capotage pour cheminement extérieure (100x50) - en terrasse</v>
      </c>
      <c r="J400" t="str">
        <f t="shared" si="32"/>
        <v>ml</v>
      </c>
      <c r="K400">
        <f t="shared" si="33"/>
        <v>0</v>
      </c>
      <c r="L400">
        <f t="shared" si="34"/>
        <v>11.84</v>
      </c>
      <c r="M400">
        <f t="shared" si="35"/>
        <v>0</v>
      </c>
    </row>
    <row r="401" spans="1:13" x14ac:dyDescent="0.25">
      <c r="A401">
        <v>400</v>
      </c>
      <c r="B401">
        <v>43</v>
      </c>
      <c r="C401" s="99" t="s">
        <v>712</v>
      </c>
      <c r="D401" s="96" t="s">
        <v>140</v>
      </c>
      <c r="E401" s="97">
        <v>0</v>
      </c>
      <c r="F401" s="98">
        <v>53.24</v>
      </c>
      <c r="G401" s="129">
        <v>0</v>
      </c>
      <c r="I401" t="str">
        <f t="shared" si="31"/>
        <v>. Dalle de fixation de chemin de câble - en terrasse</v>
      </c>
      <c r="J401" t="str">
        <f t="shared" si="32"/>
        <v>u</v>
      </c>
      <c r="K401">
        <f t="shared" si="33"/>
        <v>0</v>
      </c>
      <c r="L401">
        <f t="shared" si="34"/>
        <v>53.24</v>
      </c>
      <c r="M401">
        <f t="shared" si="35"/>
        <v>0</v>
      </c>
    </row>
    <row r="402" spans="1:13" ht="13.2" customHeight="1" x14ac:dyDescent="0.25">
      <c r="A402">
        <v>401</v>
      </c>
      <c r="B402">
        <v>43</v>
      </c>
      <c r="C402" s="102" t="s">
        <v>597</v>
      </c>
      <c r="D402" s="96">
        <v>0</v>
      </c>
      <c r="E402" s="97">
        <v>0</v>
      </c>
      <c r="F402" s="98">
        <v>0</v>
      </c>
      <c r="G402" s="129">
        <v>0</v>
      </c>
      <c r="H402" s="96"/>
      <c r="I402" t="str">
        <f t="shared" si="31"/>
        <v>Fourniture, pose et raccordement de goulotte deux compartiments ALU de type cablofil en Zinc comprenant les fixation, la mise à la terre et toutes sujétions de mise en œuvre (R8) :</v>
      </c>
      <c r="J402">
        <f t="shared" si="32"/>
        <v>0</v>
      </c>
      <c r="K402">
        <f t="shared" si="33"/>
        <v>0</v>
      </c>
      <c r="L402">
        <f t="shared" si="34"/>
        <v>0</v>
      </c>
      <c r="M402">
        <f t="shared" si="35"/>
        <v>0</v>
      </c>
    </row>
    <row r="403" spans="1:13" x14ac:dyDescent="0.25">
      <c r="A403">
        <v>402</v>
      </c>
      <c r="B403">
        <v>43</v>
      </c>
      <c r="C403" s="99" t="s">
        <v>598</v>
      </c>
      <c r="D403" s="96" t="s">
        <v>127</v>
      </c>
      <c r="E403" s="97">
        <v>65</v>
      </c>
      <c r="F403" s="98">
        <v>97.4</v>
      </c>
      <c r="G403" s="129">
        <v>6331</v>
      </c>
      <c r="H403" s="96" t="s">
        <v>127</v>
      </c>
      <c r="I403" t="str">
        <f t="shared" si="31"/>
        <v>. Goulotte deux compartiments CFO-CFA</v>
      </c>
      <c r="J403" t="str">
        <f t="shared" si="32"/>
        <v>ml</v>
      </c>
      <c r="K403">
        <f t="shared" si="33"/>
        <v>65</v>
      </c>
      <c r="L403">
        <f t="shared" si="34"/>
        <v>97.4</v>
      </c>
      <c r="M403">
        <f t="shared" si="35"/>
        <v>6331</v>
      </c>
    </row>
    <row r="404" spans="1:13" x14ac:dyDescent="0.25">
      <c r="A404">
        <v>403</v>
      </c>
      <c r="B404">
        <v>46</v>
      </c>
      <c r="C404" s="99" t="s">
        <v>601</v>
      </c>
      <c r="D404">
        <v>0</v>
      </c>
      <c r="E404">
        <v>0</v>
      </c>
      <c r="F404">
        <v>0</v>
      </c>
      <c r="G404" s="9">
        <v>0</v>
      </c>
      <c r="I404" t="str">
        <f t="shared" si="31"/>
        <v>Fourniture, installation et raccordement des prises de courant y compris câbles :</v>
      </c>
      <c r="J404">
        <f t="shared" si="32"/>
        <v>0</v>
      </c>
      <c r="K404">
        <f t="shared" si="33"/>
        <v>0</v>
      </c>
      <c r="L404">
        <f t="shared" si="34"/>
        <v>0</v>
      </c>
      <c r="M404">
        <f t="shared" si="35"/>
        <v>0</v>
      </c>
    </row>
    <row r="405" spans="1:13" x14ac:dyDescent="0.25">
      <c r="A405">
        <v>404</v>
      </c>
      <c r="B405">
        <v>46</v>
      </c>
      <c r="C405" s="99" t="s">
        <v>714</v>
      </c>
      <c r="D405" s="96" t="s">
        <v>96</v>
      </c>
      <c r="E405" s="97">
        <v>97</v>
      </c>
      <c r="F405" s="98">
        <v>21.92</v>
      </c>
      <c r="G405" s="129">
        <v>2126.2399999999998</v>
      </c>
      <c r="I405" t="str">
        <f t="shared" si="31"/>
        <v>. PC 16A encastré ménage  LEGRAND CELIANE</v>
      </c>
      <c r="J405" t="str">
        <f t="shared" si="32"/>
        <v>U</v>
      </c>
      <c r="K405">
        <f t="shared" si="33"/>
        <v>97</v>
      </c>
      <c r="L405">
        <f t="shared" si="34"/>
        <v>21.92</v>
      </c>
      <c r="M405">
        <f t="shared" si="35"/>
        <v>2126.2399999999998</v>
      </c>
    </row>
    <row r="406" spans="1:13" x14ac:dyDescent="0.25">
      <c r="A406">
        <v>405</v>
      </c>
      <c r="B406">
        <v>46</v>
      </c>
      <c r="C406" s="99" t="s">
        <v>65</v>
      </c>
      <c r="D406" s="96" t="s">
        <v>96</v>
      </c>
      <c r="E406" s="97">
        <v>144</v>
      </c>
      <c r="F406" s="98">
        <v>22.18</v>
      </c>
      <c r="G406" s="129">
        <v>3193.92</v>
      </c>
      <c r="I406" t="str">
        <f t="shared" si="31"/>
        <v>. PC 16A en saillie IP55 en LT et sous-sols</v>
      </c>
      <c r="J406" t="str">
        <f t="shared" si="32"/>
        <v>U</v>
      </c>
      <c r="K406">
        <f t="shared" si="33"/>
        <v>144</v>
      </c>
      <c r="L406">
        <f t="shared" si="34"/>
        <v>22.18</v>
      </c>
      <c r="M406">
        <f t="shared" si="35"/>
        <v>3193.92</v>
      </c>
    </row>
    <row r="407" spans="1:13" x14ac:dyDescent="0.25">
      <c r="A407">
        <v>406</v>
      </c>
      <c r="B407">
        <v>46</v>
      </c>
      <c r="C407" s="99" t="s">
        <v>715</v>
      </c>
      <c r="D407" s="96" t="s">
        <v>96</v>
      </c>
      <c r="E407" s="97">
        <v>40</v>
      </c>
      <c r="F407" s="98">
        <v>28.48</v>
      </c>
      <c r="G407" s="129">
        <v>1139.2</v>
      </c>
      <c r="I407" t="str">
        <f t="shared" si="31"/>
        <v>. PC 16A encastré IP 55 et gamme antibacterien (zone cuisine) Mono</v>
      </c>
      <c r="J407" t="str">
        <f t="shared" si="32"/>
        <v>U</v>
      </c>
      <c r="K407">
        <f t="shared" si="33"/>
        <v>40</v>
      </c>
      <c r="L407">
        <f t="shared" si="34"/>
        <v>28.48</v>
      </c>
      <c r="M407">
        <f t="shared" si="35"/>
        <v>1139.2</v>
      </c>
    </row>
    <row r="408" spans="1:13" x14ac:dyDescent="0.25">
      <c r="A408">
        <v>407</v>
      </c>
      <c r="B408">
        <v>46</v>
      </c>
      <c r="C408" s="99" t="s">
        <v>70</v>
      </c>
      <c r="D408" s="96">
        <v>0</v>
      </c>
      <c r="E408" s="97">
        <v>0</v>
      </c>
      <c r="F408" s="98">
        <v>0</v>
      </c>
      <c r="G408" s="129">
        <v>0</v>
      </c>
      <c r="I408" t="str">
        <f t="shared" si="31"/>
        <v>. Attentes électriques (sèches main, autres, CVC….) depuis TD d'étages</v>
      </c>
      <c r="J408">
        <f t="shared" si="32"/>
        <v>0</v>
      </c>
      <c r="K408">
        <f t="shared" si="33"/>
        <v>0</v>
      </c>
      <c r="L408">
        <f t="shared" si="34"/>
        <v>0</v>
      </c>
      <c r="M408">
        <f t="shared" si="35"/>
        <v>0</v>
      </c>
    </row>
    <row r="409" spans="1:13" x14ac:dyDescent="0.25">
      <c r="A409">
        <v>408</v>
      </c>
      <c r="B409">
        <v>46</v>
      </c>
      <c r="C409" s="99" t="s">
        <v>716</v>
      </c>
      <c r="D409" s="96" t="s">
        <v>96</v>
      </c>
      <c r="E409" s="97">
        <v>19</v>
      </c>
      <c r="F409" s="98">
        <v>21.92</v>
      </c>
      <c r="G409" s="129">
        <v>416.48</v>
      </c>
      <c r="I409" t="str">
        <f t="shared" si="31"/>
        <v>affichage +1 Rrj</v>
      </c>
      <c r="J409" t="str">
        <f t="shared" si="32"/>
        <v>U</v>
      </c>
      <c r="K409">
        <f t="shared" si="33"/>
        <v>19</v>
      </c>
      <c r="L409">
        <f t="shared" si="34"/>
        <v>21.92</v>
      </c>
      <c r="M409">
        <f t="shared" si="35"/>
        <v>416.48</v>
      </c>
    </row>
    <row r="410" spans="1:13" x14ac:dyDescent="0.25">
      <c r="A410">
        <v>409</v>
      </c>
      <c r="B410">
        <v>46</v>
      </c>
      <c r="C410" s="99" t="s">
        <v>717</v>
      </c>
      <c r="D410" s="96" t="s">
        <v>96</v>
      </c>
      <c r="E410" s="97">
        <v>16</v>
      </c>
      <c r="F410" s="98">
        <v>167.11</v>
      </c>
      <c r="G410" s="129">
        <v>2673.76</v>
      </c>
      <c r="I410" t="str">
        <f t="shared" si="31"/>
        <v>PC sol N</v>
      </c>
      <c r="J410" t="str">
        <f t="shared" si="32"/>
        <v>U</v>
      </c>
      <c r="K410">
        <f t="shared" si="33"/>
        <v>16</v>
      </c>
      <c r="L410">
        <f t="shared" si="34"/>
        <v>167.11</v>
      </c>
      <c r="M410">
        <f t="shared" si="35"/>
        <v>2673.76</v>
      </c>
    </row>
    <row r="411" spans="1:13" x14ac:dyDescent="0.25">
      <c r="A411">
        <v>410</v>
      </c>
      <c r="B411">
        <v>46</v>
      </c>
      <c r="C411" s="99" t="s">
        <v>718</v>
      </c>
      <c r="D411" s="96" t="s">
        <v>96</v>
      </c>
      <c r="E411" s="97">
        <v>14</v>
      </c>
      <c r="F411" s="98">
        <v>170.82</v>
      </c>
      <c r="G411" s="129">
        <v>2391.48</v>
      </c>
      <c r="I411" t="str">
        <f t="shared" si="31"/>
        <v>PC sol O</v>
      </c>
      <c r="J411" t="str">
        <f t="shared" si="32"/>
        <v>U</v>
      </c>
      <c r="K411">
        <f t="shared" si="33"/>
        <v>14</v>
      </c>
      <c r="L411">
        <f t="shared" si="34"/>
        <v>170.82</v>
      </c>
      <c r="M411">
        <f t="shared" si="35"/>
        <v>2391.48</v>
      </c>
    </row>
    <row r="412" spans="1:13" x14ac:dyDescent="0.25">
      <c r="A412">
        <v>411</v>
      </c>
      <c r="B412">
        <v>46</v>
      </c>
      <c r="C412" s="99" t="s">
        <v>719</v>
      </c>
      <c r="D412" s="96" t="s">
        <v>96</v>
      </c>
      <c r="E412" s="97">
        <v>4</v>
      </c>
      <c r="F412" s="98">
        <v>17.64</v>
      </c>
      <c r="G412" s="129">
        <v>70.56</v>
      </c>
      <c r="I412" t="str">
        <f t="shared" si="31"/>
        <v>Convct</v>
      </c>
      <c r="J412" t="str">
        <f t="shared" si="32"/>
        <v>U</v>
      </c>
      <c r="K412">
        <f t="shared" si="33"/>
        <v>4</v>
      </c>
      <c r="L412">
        <f t="shared" si="34"/>
        <v>17.64</v>
      </c>
      <c r="M412">
        <f t="shared" si="35"/>
        <v>70.56</v>
      </c>
    </row>
    <row r="413" spans="1:13" x14ac:dyDescent="0.25">
      <c r="A413">
        <v>412</v>
      </c>
      <c r="B413">
        <v>46</v>
      </c>
      <c r="C413" s="99" t="s">
        <v>720</v>
      </c>
      <c r="D413" s="96" t="s">
        <v>96</v>
      </c>
      <c r="E413" s="97">
        <v>21</v>
      </c>
      <c r="F413" s="98">
        <v>17.64</v>
      </c>
      <c r="G413" s="129">
        <v>370.44</v>
      </c>
      <c r="I413" t="str">
        <f t="shared" si="31"/>
        <v>VC</v>
      </c>
      <c r="J413" t="str">
        <f t="shared" si="32"/>
        <v>U</v>
      </c>
      <c r="K413">
        <f t="shared" si="33"/>
        <v>21</v>
      </c>
      <c r="L413">
        <f t="shared" si="34"/>
        <v>17.64</v>
      </c>
      <c r="M413">
        <f t="shared" si="35"/>
        <v>370.44</v>
      </c>
    </row>
    <row r="414" spans="1:13" x14ac:dyDescent="0.25">
      <c r="A414">
        <v>413</v>
      </c>
      <c r="B414">
        <v>46</v>
      </c>
      <c r="C414" s="99" t="s">
        <v>721</v>
      </c>
      <c r="D414" s="96" t="s">
        <v>96</v>
      </c>
      <c r="E414" s="97">
        <v>40</v>
      </c>
      <c r="F414" s="98">
        <v>17.64</v>
      </c>
      <c r="G414" s="129">
        <v>705.6</v>
      </c>
      <c r="I414" t="str">
        <f t="shared" si="31"/>
        <v>SM</v>
      </c>
      <c r="J414" t="str">
        <f t="shared" si="32"/>
        <v>U</v>
      </c>
      <c r="K414">
        <f t="shared" si="33"/>
        <v>40</v>
      </c>
      <c r="L414">
        <f t="shared" si="34"/>
        <v>17.64</v>
      </c>
      <c r="M414">
        <f t="shared" si="35"/>
        <v>705.6</v>
      </c>
    </row>
    <row r="415" spans="1:13" x14ac:dyDescent="0.25">
      <c r="A415">
        <v>414</v>
      </c>
      <c r="B415">
        <v>46</v>
      </c>
      <c r="C415" s="99" t="s">
        <v>722</v>
      </c>
      <c r="D415" s="96" t="s">
        <v>96</v>
      </c>
      <c r="E415" s="97">
        <v>47</v>
      </c>
      <c r="F415" s="98">
        <v>17.64</v>
      </c>
      <c r="G415" s="129">
        <v>829.08</v>
      </c>
      <c r="I415" t="str">
        <f t="shared" si="31"/>
        <v>BECS</v>
      </c>
      <c r="J415" t="str">
        <f t="shared" si="32"/>
        <v>U</v>
      </c>
      <c r="K415">
        <f t="shared" si="33"/>
        <v>47</v>
      </c>
      <c r="L415">
        <f t="shared" si="34"/>
        <v>17.64</v>
      </c>
      <c r="M415">
        <f t="shared" si="35"/>
        <v>829.08</v>
      </c>
    </row>
    <row r="416" spans="1:13" x14ac:dyDescent="0.25">
      <c r="A416">
        <v>415</v>
      </c>
      <c r="B416">
        <v>46</v>
      </c>
      <c r="C416" s="99" t="s">
        <v>723</v>
      </c>
      <c r="D416" s="96" t="s">
        <v>96</v>
      </c>
      <c r="E416" s="97">
        <v>3</v>
      </c>
      <c r="F416" s="98">
        <v>17.64</v>
      </c>
      <c r="G416" s="129">
        <v>52.92</v>
      </c>
      <c r="I416" t="str">
        <f t="shared" si="31"/>
        <v>Ecran + video</v>
      </c>
      <c r="J416" t="str">
        <f t="shared" si="32"/>
        <v>U</v>
      </c>
      <c r="K416">
        <f t="shared" si="33"/>
        <v>3</v>
      </c>
      <c r="L416">
        <f t="shared" si="34"/>
        <v>17.64</v>
      </c>
      <c r="M416">
        <f t="shared" si="35"/>
        <v>52.92</v>
      </c>
    </row>
    <row r="417" spans="1:13" x14ac:dyDescent="0.25">
      <c r="A417">
        <v>416</v>
      </c>
      <c r="B417">
        <v>46</v>
      </c>
      <c r="C417" s="99" t="s">
        <v>71</v>
      </c>
      <c r="D417" s="96" t="s">
        <v>96</v>
      </c>
      <c r="E417" s="97">
        <v>40</v>
      </c>
      <c r="F417" s="98">
        <v>185.24</v>
      </c>
      <c r="G417" s="129">
        <v>7409.6</v>
      </c>
      <c r="I417" t="str">
        <f t="shared" si="31"/>
        <v>. Arrêt d'urgence déporté (y compris protection et bobine MX associées)</v>
      </c>
      <c r="J417" t="str">
        <f t="shared" si="32"/>
        <v>U</v>
      </c>
      <c r="K417">
        <f t="shared" si="33"/>
        <v>40</v>
      </c>
      <c r="L417">
        <f t="shared" si="34"/>
        <v>185.24</v>
      </c>
      <c r="M417">
        <f t="shared" si="35"/>
        <v>7409.6</v>
      </c>
    </row>
    <row r="418" spans="1:13" x14ac:dyDescent="0.25">
      <c r="A418">
        <v>417</v>
      </c>
      <c r="B418">
        <v>46</v>
      </c>
      <c r="C418" s="99" t="s">
        <v>605</v>
      </c>
      <c r="D418" s="96" t="s">
        <v>96</v>
      </c>
      <c r="E418" s="101">
        <v>973</v>
      </c>
      <c r="F418" s="98">
        <v>145.25</v>
      </c>
      <c r="G418" s="129">
        <v>141328.25</v>
      </c>
      <c r="I418" t="str">
        <f t="shared" si="31"/>
        <v>Distribution Force bureautique, Fourniture, installation et raccordement de :</v>
      </c>
      <c r="J418" t="str">
        <f t="shared" si="32"/>
        <v>U</v>
      </c>
      <c r="K418">
        <f t="shared" si="33"/>
        <v>973</v>
      </c>
      <c r="L418">
        <f t="shared" si="34"/>
        <v>145.25</v>
      </c>
      <c r="M418">
        <f t="shared" si="35"/>
        <v>141328.25</v>
      </c>
    </row>
    <row r="419" spans="1:13" x14ac:dyDescent="0.25">
      <c r="A419">
        <v>418</v>
      </c>
      <c r="B419">
        <v>46</v>
      </c>
      <c r="C419" s="100" t="s">
        <v>72</v>
      </c>
      <c r="D419" s="96" t="s">
        <v>96</v>
      </c>
      <c r="E419" s="97">
        <v>21</v>
      </c>
      <c r="F419" s="98">
        <v>54.1</v>
      </c>
      <c r="G419" s="129">
        <v>1136.0999999999999</v>
      </c>
      <c r="I419" t="str">
        <f t="shared" si="31"/>
        <v>. Nourrices 2 PCN + 2 PCO y compris cordons souples 7m et connectiques rapides</v>
      </c>
      <c r="J419" t="str">
        <f t="shared" si="32"/>
        <v>U</v>
      </c>
      <c r="K419">
        <f t="shared" si="33"/>
        <v>21</v>
      </c>
      <c r="L419">
        <f t="shared" si="34"/>
        <v>54.1</v>
      </c>
      <c r="M419">
        <f t="shared" si="35"/>
        <v>1136.0999999999999</v>
      </c>
    </row>
    <row r="420" spans="1:13" x14ac:dyDescent="0.25">
      <c r="A420">
        <v>419</v>
      </c>
      <c r="B420">
        <v>46</v>
      </c>
      <c r="C420" s="99" t="s">
        <v>724</v>
      </c>
      <c r="D420" s="96" t="s">
        <v>96</v>
      </c>
      <c r="E420" s="97">
        <v>243</v>
      </c>
      <c r="F420" s="98">
        <v>57.21</v>
      </c>
      <c r="G420" s="129">
        <v>13902.03</v>
      </c>
      <c r="I420" t="str">
        <f t="shared" si="31"/>
        <v>. Nourrices 2 PCN y compris cordons souples 7m et connectiques rapides</v>
      </c>
      <c r="J420" t="str">
        <f t="shared" si="32"/>
        <v>U</v>
      </c>
      <c r="K420">
        <f t="shared" si="33"/>
        <v>243</v>
      </c>
      <c r="L420">
        <f t="shared" si="34"/>
        <v>57.21</v>
      </c>
      <c r="M420">
        <f t="shared" si="35"/>
        <v>13902.03</v>
      </c>
    </row>
    <row r="421" spans="1:13" x14ac:dyDescent="0.25">
      <c r="A421">
        <v>420</v>
      </c>
      <c r="B421">
        <v>46</v>
      </c>
      <c r="C421" s="99" t="s">
        <v>74</v>
      </c>
      <c r="D421" s="96" t="s">
        <v>96</v>
      </c>
      <c r="E421" s="97">
        <v>239</v>
      </c>
      <c r="F421" s="98">
        <v>58.94</v>
      </c>
      <c r="G421" s="129">
        <v>14086.66</v>
      </c>
      <c r="I421" t="str">
        <f t="shared" si="31"/>
        <v>. Boitiers de raccordement "Normal" en faux plancher</v>
      </c>
      <c r="J421" t="str">
        <f t="shared" si="32"/>
        <v>U</v>
      </c>
      <c r="K421">
        <f t="shared" si="33"/>
        <v>239</v>
      </c>
      <c r="L421">
        <f t="shared" si="34"/>
        <v>58.94</v>
      </c>
      <c r="M421">
        <f t="shared" si="35"/>
        <v>14086.66</v>
      </c>
    </row>
    <row r="422" spans="1:13" x14ac:dyDescent="0.25">
      <c r="A422">
        <v>421</v>
      </c>
      <c r="B422">
        <v>46</v>
      </c>
      <c r="C422" s="99" t="s">
        <v>75</v>
      </c>
      <c r="D422">
        <v>0</v>
      </c>
      <c r="E422">
        <v>0</v>
      </c>
      <c r="F422">
        <v>0</v>
      </c>
      <c r="G422" s="9">
        <v>0</v>
      </c>
      <c r="I422" t="str">
        <f t="shared" si="31"/>
        <v>. Boitiers de raccordement "Ondulable" en faux plancher</v>
      </c>
      <c r="J422">
        <f t="shared" si="32"/>
        <v>0</v>
      </c>
      <c r="K422">
        <f t="shared" si="33"/>
        <v>0</v>
      </c>
      <c r="L422">
        <f t="shared" si="34"/>
        <v>0</v>
      </c>
      <c r="M422">
        <f t="shared" si="35"/>
        <v>0</v>
      </c>
    </row>
    <row r="423" spans="1:13" x14ac:dyDescent="0.25">
      <c r="A423">
        <v>422</v>
      </c>
      <c r="B423">
        <v>15</v>
      </c>
      <c r="C423" s="36" t="s">
        <v>336</v>
      </c>
      <c r="D423" s="37" t="s">
        <v>190</v>
      </c>
      <c r="E423" s="41">
        <v>1</v>
      </c>
      <c r="F423" s="42">
        <v>1792.1</v>
      </c>
      <c r="G423" s="124">
        <v>1792.1</v>
      </c>
      <c r="I423" t="str">
        <f t="shared" si="31"/>
        <v>-50x48 mm</v>
      </c>
      <c r="J423" t="str">
        <f t="shared" si="32"/>
        <v>Ens</v>
      </c>
      <c r="K423">
        <f t="shared" si="33"/>
        <v>1</v>
      </c>
      <c r="L423">
        <f t="shared" si="34"/>
        <v>1792.1</v>
      </c>
      <c r="M423">
        <f t="shared" si="35"/>
        <v>1792.1</v>
      </c>
    </row>
    <row r="424" spans="1:13" x14ac:dyDescent="0.25">
      <c r="A424">
        <v>423</v>
      </c>
      <c r="B424">
        <v>15</v>
      </c>
      <c r="C424" s="36" t="s">
        <v>337</v>
      </c>
      <c r="D424" s="37" t="s">
        <v>190</v>
      </c>
      <c r="E424" s="41">
        <v>1</v>
      </c>
      <c r="F424" s="42">
        <v>1128.3599999999999</v>
      </c>
      <c r="G424" s="125">
        <v>1128.3599999999999</v>
      </c>
      <c r="I424" t="str">
        <f t="shared" si="31"/>
        <v>-100x48 mm</v>
      </c>
      <c r="J424" t="str">
        <f t="shared" si="32"/>
        <v>Ens</v>
      </c>
      <c r="K424">
        <f t="shared" si="33"/>
        <v>1</v>
      </c>
      <c r="L424">
        <f t="shared" si="34"/>
        <v>1128.3599999999999</v>
      </c>
      <c r="M424">
        <f t="shared" si="35"/>
        <v>1128.3599999999999</v>
      </c>
    </row>
    <row r="425" spans="1:13" x14ac:dyDescent="0.25">
      <c r="A425">
        <v>424</v>
      </c>
      <c r="B425">
        <v>15</v>
      </c>
      <c r="C425" s="36" t="s">
        <v>338</v>
      </c>
      <c r="D425" s="37" t="s">
        <v>190</v>
      </c>
      <c r="E425" s="41">
        <v>1</v>
      </c>
      <c r="F425" s="42">
        <v>1360.67</v>
      </c>
      <c r="G425" s="125">
        <v>1360.67</v>
      </c>
      <c r="I425" t="str">
        <f t="shared" si="31"/>
        <v>-200x48 mm</v>
      </c>
      <c r="J425" t="str">
        <f t="shared" si="32"/>
        <v>Ens</v>
      </c>
      <c r="K425">
        <f t="shared" si="33"/>
        <v>1</v>
      </c>
      <c r="L425">
        <f t="shared" si="34"/>
        <v>1360.67</v>
      </c>
      <c r="M425">
        <f t="shared" si="35"/>
        <v>1360.67</v>
      </c>
    </row>
    <row r="426" spans="1:13" x14ac:dyDescent="0.25">
      <c r="A426">
        <v>425</v>
      </c>
      <c r="B426">
        <v>15</v>
      </c>
      <c r="C426" s="36" t="s">
        <v>339</v>
      </c>
      <c r="D426" s="37" t="s">
        <v>190</v>
      </c>
      <c r="E426" s="41">
        <v>1</v>
      </c>
      <c r="F426" s="42">
        <v>1526.61</v>
      </c>
      <c r="G426" s="125">
        <v>1526.61</v>
      </c>
      <c r="I426" t="str">
        <f t="shared" si="31"/>
        <v>-300x48 mm</v>
      </c>
      <c r="J426" t="str">
        <f t="shared" si="32"/>
        <v>Ens</v>
      </c>
      <c r="K426">
        <f t="shared" si="33"/>
        <v>1</v>
      </c>
      <c r="L426">
        <f t="shared" si="34"/>
        <v>1526.61</v>
      </c>
      <c r="M426">
        <f t="shared" si="35"/>
        <v>1526.61</v>
      </c>
    </row>
    <row r="427" spans="1:13" x14ac:dyDescent="0.25">
      <c r="A427">
        <v>426</v>
      </c>
      <c r="B427">
        <v>15</v>
      </c>
      <c r="C427" s="36" t="s">
        <v>340</v>
      </c>
      <c r="D427" s="37" t="s">
        <v>190</v>
      </c>
      <c r="E427" s="41">
        <v>1</v>
      </c>
      <c r="F427" s="42">
        <v>2190.3500000000004</v>
      </c>
      <c r="G427" s="125">
        <v>2190.3500000000004</v>
      </c>
      <c r="I427" t="str">
        <f t="shared" si="31"/>
        <v>-400x48 mm</v>
      </c>
      <c r="J427" t="str">
        <f t="shared" si="32"/>
        <v>Ens</v>
      </c>
      <c r="K427">
        <f t="shared" si="33"/>
        <v>1</v>
      </c>
      <c r="L427">
        <f t="shared" si="34"/>
        <v>2190.3500000000004</v>
      </c>
      <c r="M427">
        <f t="shared" si="35"/>
        <v>2190.3500000000004</v>
      </c>
    </row>
    <row r="428" spans="1:13" x14ac:dyDescent="0.25">
      <c r="A428">
        <v>427</v>
      </c>
      <c r="B428">
        <v>15</v>
      </c>
      <c r="C428" s="36" t="s">
        <v>341</v>
      </c>
      <c r="D428" s="37" t="s">
        <v>190</v>
      </c>
      <c r="E428" s="41">
        <v>0</v>
      </c>
      <c r="F428" s="42">
        <v>0</v>
      </c>
      <c r="G428" s="125">
        <v>0</v>
      </c>
      <c r="I428" t="str">
        <f t="shared" si="31"/>
        <v xml:space="preserve"> - Consoles, éclisses, boulonnerie, accessoires</v>
      </c>
      <c r="J428" t="str">
        <f t="shared" si="32"/>
        <v>Ens</v>
      </c>
      <c r="K428">
        <f t="shared" si="33"/>
        <v>0</v>
      </c>
      <c r="L428">
        <f t="shared" si="34"/>
        <v>0</v>
      </c>
      <c r="M428">
        <f t="shared" si="35"/>
        <v>0</v>
      </c>
    </row>
    <row r="429" spans="1:13" x14ac:dyDescent="0.25">
      <c r="A429">
        <v>428</v>
      </c>
      <c r="B429">
        <v>15</v>
      </c>
      <c r="C429" s="36" t="s">
        <v>343</v>
      </c>
      <c r="D429" s="37" t="s">
        <v>190</v>
      </c>
      <c r="E429" s="41">
        <v>1</v>
      </c>
      <c r="F429" s="42">
        <v>462.23</v>
      </c>
      <c r="G429" s="125">
        <v>462.23</v>
      </c>
      <c r="I429" t="str">
        <f t="shared" si="31"/>
        <v xml:space="preserve"> - Cuivre nu </v>
      </c>
      <c r="J429" t="str">
        <f t="shared" si="32"/>
        <v>Ens</v>
      </c>
      <c r="K429">
        <f t="shared" si="33"/>
        <v>1</v>
      </c>
      <c r="L429">
        <f t="shared" si="34"/>
        <v>462.23</v>
      </c>
      <c r="M429">
        <f t="shared" si="35"/>
        <v>462.23</v>
      </c>
    </row>
    <row r="430" spans="1:13" x14ac:dyDescent="0.25">
      <c r="A430">
        <v>429</v>
      </c>
      <c r="B430">
        <v>15</v>
      </c>
      <c r="C430" s="36" t="s">
        <v>345</v>
      </c>
      <c r="D430" s="37" t="s">
        <v>190</v>
      </c>
      <c r="E430" s="41">
        <v>1</v>
      </c>
      <c r="F430" s="42">
        <v>6040.04</v>
      </c>
      <c r="G430" s="125">
        <v>6040.04</v>
      </c>
      <c r="I430" t="str">
        <f t="shared" si="31"/>
        <v>-Ø 20</v>
      </c>
      <c r="J430" t="str">
        <f t="shared" si="32"/>
        <v>Ens</v>
      </c>
      <c r="K430">
        <f t="shared" si="33"/>
        <v>1</v>
      </c>
      <c r="L430">
        <f t="shared" si="34"/>
        <v>6040.04</v>
      </c>
      <c r="M430">
        <f t="shared" si="35"/>
        <v>6040.04</v>
      </c>
    </row>
    <row r="431" spans="1:13" x14ac:dyDescent="0.25">
      <c r="A431">
        <v>430</v>
      </c>
      <c r="B431">
        <v>15</v>
      </c>
      <c r="C431" s="36" t="s">
        <v>346</v>
      </c>
      <c r="D431" s="37" t="s">
        <v>190</v>
      </c>
      <c r="E431" s="41">
        <v>1</v>
      </c>
      <c r="F431" s="42">
        <v>4480.25</v>
      </c>
      <c r="G431" s="125">
        <v>4480.25</v>
      </c>
      <c r="I431" t="str">
        <f t="shared" si="31"/>
        <v>-Ø 25</v>
      </c>
      <c r="J431" t="str">
        <f t="shared" si="32"/>
        <v>Ens</v>
      </c>
      <c r="K431">
        <f t="shared" si="33"/>
        <v>1</v>
      </c>
      <c r="L431">
        <f t="shared" si="34"/>
        <v>4480.25</v>
      </c>
      <c r="M431">
        <f t="shared" si="35"/>
        <v>4480.25</v>
      </c>
    </row>
    <row r="432" spans="1:13" x14ac:dyDescent="0.25">
      <c r="A432">
        <v>431</v>
      </c>
      <c r="B432">
        <v>15</v>
      </c>
      <c r="C432" s="36" t="s">
        <v>345</v>
      </c>
      <c r="D432" s="37" t="s">
        <v>190</v>
      </c>
      <c r="E432" s="41">
        <v>1</v>
      </c>
      <c r="F432" s="42">
        <v>962.43</v>
      </c>
      <c r="G432" s="125">
        <v>962.43</v>
      </c>
      <c r="I432" t="str">
        <f t="shared" si="31"/>
        <v>-Ø 20</v>
      </c>
      <c r="J432" t="str">
        <f t="shared" si="32"/>
        <v>Ens</v>
      </c>
      <c r="K432">
        <f t="shared" si="33"/>
        <v>1</v>
      </c>
      <c r="L432">
        <f t="shared" si="34"/>
        <v>962.43</v>
      </c>
      <c r="M432">
        <f t="shared" si="35"/>
        <v>962.43</v>
      </c>
    </row>
    <row r="433" spans="1:13" x14ac:dyDescent="0.25">
      <c r="A433">
        <v>432</v>
      </c>
      <c r="B433">
        <v>15</v>
      </c>
      <c r="C433" s="36" t="s">
        <v>346</v>
      </c>
      <c r="D433" s="37" t="s">
        <v>190</v>
      </c>
      <c r="E433" s="41">
        <v>1</v>
      </c>
      <c r="F433" s="42">
        <v>1294.3</v>
      </c>
      <c r="G433" s="125">
        <v>1294.3</v>
      </c>
      <c r="I433" t="str">
        <f t="shared" si="31"/>
        <v>-Ø 25</v>
      </c>
      <c r="J433" t="str">
        <f t="shared" si="32"/>
        <v>Ens</v>
      </c>
      <c r="K433">
        <f t="shared" si="33"/>
        <v>1</v>
      </c>
      <c r="L433">
        <f t="shared" si="34"/>
        <v>1294.3</v>
      </c>
      <c r="M433">
        <f t="shared" si="35"/>
        <v>1294.3</v>
      </c>
    </row>
    <row r="434" spans="1:13" x14ac:dyDescent="0.25">
      <c r="A434">
        <v>433</v>
      </c>
      <c r="B434">
        <v>15</v>
      </c>
      <c r="C434" s="36" t="s">
        <v>347</v>
      </c>
      <c r="D434" s="37" t="s">
        <v>190</v>
      </c>
      <c r="E434" s="41">
        <v>1</v>
      </c>
      <c r="F434" s="42">
        <v>2721.34</v>
      </c>
      <c r="G434" s="125">
        <v>2721.34</v>
      </c>
      <c r="I434" t="str">
        <f t="shared" si="31"/>
        <v>- Goulotte PVC 2 compartiments</v>
      </c>
      <c r="J434" t="str">
        <f t="shared" si="32"/>
        <v>Ens</v>
      </c>
      <c r="K434">
        <f t="shared" si="33"/>
        <v>1</v>
      </c>
      <c r="L434">
        <f t="shared" si="34"/>
        <v>2721.34</v>
      </c>
      <c r="M434">
        <f t="shared" si="35"/>
        <v>2721.34</v>
      </c>
    </row>
    <row r="435" spans="1:13" x14ac:dyDescent="0.25">
      <c r="A435">
        <v>434</v>
      </c>
      <c r="B435">
        <v>47</v>
      </c>
      <c r="C435" t="s">
        <v>578</v>
      </c>
      <c r="D435">
        <v>0</v>
      </c>
      <c r="E435" s="9">
        <v>0</v>
      </c>
      <c r="F435">
        <v>0</v>
      </c>
      <c r="G435" s="9">
        <v>71318.930000000022</v>
      </c>
      <c r="I435" t="str">
        <f t="shared" si="31"/>
        <v>D Principale</v>
      </c>
      <c r="J435">
        <f t="shared" si="32"/>
        <v>0</v>
      </c>
      <c r="K435">
        <f t="shared" si="33"/>
        <v>0</v>
      </c>
      <c r="L435">
        <f t="shared" si="34"/>
        <v>0</v>
      </c>
      <c r="M435">
        <f t="shared" si="35"/>
        <v>71318.930000000022</v>
      </c>
    </row>
    <row r="436" spans="1:13" x14ac:dyDescent="0.25">
      <c r="A436">
        <v>435</v>
      </c>
      <c r="B436">
        <v>47</v>
      </c>
      <c r="C436" t="s">
        <v>591</v>
      </c>
      <c r="D436">
        <v>0</v>
      </c>
      <c r="E436" s="9">
        <v>0</v>
      </c>
      <c r="F436">
        <v>0</v>
      </c>
      <c r="G436" s="9">
        <v>250245.62000000002</v>
      </c>
      <c r="I436" t="str">
        <f t="shared" si="31"/>
        <v>D Secondaire F et Ecl</v>
      </c>
      <c r="J436">
        <f t="shared" si="32"/>
        <v>0</v>
      </c>
      <c r="K436">
        <f t="shared" si="33"/>
        <v>0</v>
      </c>
      <c r="L436">
        <f t="shared" si="34"/>
        <v>0</v>
      </c>
      <c r="M436">
        <f t="shared" si="35"/>
        <v>250245.62000000002</v>
      </c>
    </row>
    <row r="437" spans="1:13" x14ac:dyDescent="0.25">
      <c r="A437">
        <v>436</v>
      </c>
      <c r="B437">
        <v>47</v>
      </c>
      <c r="C437" t="s">
        <v>599</v>
      </c>
      <c r="D437">
        <v>0</v>
      </c>
      <c r="E437" s="9">
        <v>0</v>
      </c>
      <c r="F437">
        <v>0</v>
      </c>
      <c r="G437" s="9">
        <v>80391.290000000008</v>
      </c>
      <c r="I437" t="str">
        <f t="shared" si="31"/>
        <v>Chemi,ement P et Sec</v>
      </c>
      <c r="J437">
        <f t="shared" si="32"/>
        <v>0</v>
      </c>
      <c r="K437">
        <f t="shared" si="33"/>
        <v>0</v>
      </c>
      <c r="L437">
        <f t="shared" si="34"/>
        <v>0</v>
      </c>
      <c r="M437">
        <f t="shared" si="35"/>
        <v>80391.290000000008</v>
      </c>
    </row>
    <row r="438" spans="1:13" x14ac:dyDescent="0.25">
      <c r="A438">
        <v>437</v>
      </c>
      <c r="B438">
        <v>47</v>
      </c>
      <c r="C438" t="s">
        <v>600</v>
      </c>
      <c r="D438">
        <v>0</v>
      </c>
      <c r="E438" s="9">
        <v>0</v>
      </c>
      <c r="F438">
        <v>0</v>
      </c>
      <c r="G438" s="9">
        <v>6164.03</v>
      </c>
      <c r="I438" t="str">
        <f t="shared" si="31"/>
        <v>Chemi ter</v>
      </c>
      <c r="J438">
        <f t="shared" si="32"/>
        <v>0</v>
      </c>
      <c r="K438">
        <f t="shared" si="33"/>
        <v>0</v>
      </c>
      <c r="L438">
        <f t="shared" si="34"/>
        <v>0</v>
      </c>
      <c r="M438">
        <f t="shared" si="35"/>
        <v>6164.03</v>
      </c>
    </row>
    <row r="439" spans="1:13" x14ac:dyDescent="0.25">
      <c r="A439">
        <v>438</v>
      </c>
      <c r="B439">
        <v>47</v>
      </c>
      <c r="C439" t="s">
        <v>76</v>
      </c>
      <c r="D439">
        <v>0</v>
      </c>
      <c r="E439" s="9">
        <v>0</v>
      </c>
      <c r="F439">
        <v>0</v>
      </c>
      <c r="G439" s="9">
        <v>135052.76999999999</v>
      </c>
      <c r="I439" t="str">
        <f t="shared" si="31"/>
        <v>Petit appareillage et prises PC (terminaux de diistribution)</v>
      </c>
      <c r="J439">
        <f t="shared" si="32"/>
        <v>0</v>
      </c>
      <c r="K439">
        <f t="shared" si="33"/>
        <v>0</v>
      </c>
      <c r="L439">
        <f t="shared" si="34"/>
        <v>0</v>
      </c>
      <c r="M439">
        <f t="shared" si="35"/>
        <v>135052.76999999999</v>
      </c>
    </row>
    <row r="440" spans="1:13" x14ac:dyDescent="0.25">
      <c r="A440">
        <v>439</v>
      </c>
      <c r="B440">
        <v>48</v>
      </c>
      <c r="C440" t="s">
        <v>679</v>
      </c>
      <c r="D440">
        <v>0</v>
      </c>
      <c r="E440" s="9">
        <v>0</v>
      </c>
      <c r="F440">
        <v>0</v>
      </c>
      <c r="G440" s="9">
        <v>50226.710000000006</v>
      </c>
      <c r="I440" t="str">
        <f t="shared" si="31"/>
        <v>Distri P</v>
      </c>
      <c r="J440">
        <f t="shared" si="32"/>
        <v>0</v>
      </c>
      <c r="K440">
        <f t="shared" si="33"/>
        <v>0</v>
      </c>
      <c r="L440">
        <f t="shared" si="34"/>
        <v>0</v>
      </c>
      <c r="M440">
        <f t="shared" si="35"/>
        <v>50226.710000000006</v>
      </c>
    </row>
    <row r="441" spans="1:13" x14ac:dyDescent="0.25">
      <c r="A441">
        <v>440</v>
      </c>
      <c r="B441">
        <v>48</v>
      </c>
      <c r="C441" t="s">
        <v>710</v>
      </c>
      <c r="D441">
        <v>0</v>
      </c>
      <c r="E441" s="9">
        <v>0</v>
      </c>
      <c r="F441">
        <v>0</v>
      </c>
      <c r="G441" s="9">
        <v>159547.05999999997</v>
      </c>
      <c r="I441" t="str">
        <f t="shared" si="31"/>
        <v>Distri Sec</v>
      </c>
      <c r="J441">
        <f t="shared" si="32"/>
        <v>0</v>
      </c>
      <c r="K441">
        <f t="shared" si="33"/>
        <v>0</v>
      </c>
      <c r="L441">
        <f t="shared" si="34"/>
        <v>0</v>
      </c>
      <c r="M441">
        <f t="shared" si="35"/>
        <v>159547.05999999997</v>
      </c>
    </row>
    <row r="442" spans="1:13" x14ac:dyDescent="0.25">
      <c r="A442">
        <v>441</v>
      </c>
      <c r="B442">
        <v>48</v>
      </c>
      <c r="C442" t="s">
        <v>713</v>
      </c>
      <c r="D442">
        <v>0</v>
      </c>
      <c r="E442" s="9">
        <v>0</v>
      </c>
      <c r="F442">
        <v>0</v>
      </c>
      <c r="G442" s="9">
        <v>110032.61</v>
      </c>
      <c r="I442" t="str">
        <f t="shared" si="31"/>
        <v>Chem</v>
      </c>
      <c r="J442">
        <f t="shared" si="32"/>
        <v>0</v>
      </c>
      <c r="K442">
        <f t="shared" si="33"/>
        <v>0</v>
      </c>
      <c r="L442">
        <f t="shared" si="34"/>
        <v>0</v>
      </c>
      <c r="M442">
        <f t="shared" si="35"/>
        <v>110032.61</v>
      </c>
    </row>
    <row r="443" spans="1:13" x14ac:dyDescent="0.25">
      <c r="A443">
        <v>442</v>
      </c>
      <c r="B443">
        <v>48</v>
      </c>
      <c r="C443" t="s">
        <v>713</v>
      </c>
      <c r="D443">
        <v>0</v>
      </c>
      <c r="E443" s="9">
        <v>0</v>
      </c>
      <c r="F443">
        <v>0</v>
      </c>
      <c r="G443" s="9">
        <v>6331</v>
      </c>
      <c r="I443" t="str">
        <f t="shared" si="31"/>
        <v>Chem</v>
      </c>
      <c r="J443">
        <f t="shared" si="32"/>
        <v>0</v>
      </c>
      <c r="K443">
        <f t="shared" si="33"/>
        <v>0</v>
      </c>
      <c r="L443">
        <f t="shared" si="34"/>
        <v>0</v>
      </c>
      <c r="M443">
        <f t="shared" si="35"/>
        <v>6331</v>
      </c>
    </row>
    <row r="444" spans="1:13" x14ac:dyDescent="0.25">
      <c r="A444">
        <v>443</v>
      </c>
      <c r="B444">
        <v>48</v>
      </c>
      <c r="C444" t="s">
        <v>76</v>
      </c>
      <c r="D444">
        <v>0</v>
      </c>
      <c r="E444" s="9">
        <v>0</v>
      </c>
      <c r="F444">
        <v>0</v>
      </c>
      <c r="G444" s="9">
        <v>21379.279999999999</v>
      </c>
      <c r="I444" t="str">
        <f t="shared" si="31"/>
        <v>Petit appareillage et prises PC (terminaux de diistribution)</v>
      </c>
      <c r="J444">
        <f t="shared" si="32"/>
        <v>0</v>
      </c>
      <c r="K444">
        <f t="shared" si="33"/>
        <v>0</v>
      </c>
      <c r="L444">
        <f t="shared" si="34"/>
        <v>0</v>
      </c>
      <c r="M444">
        <f t="shared" si="35"/>
        <v>21379.279999999999</v>
      </c>
    </row>
    <row r="445" spans="1:13" x14ac:dyDescent="0.25">
      <c r="A445">
        <v>444</v>
      </c>
      <c r="B445">
        <v>48</v>
      </c>
      <c r="C445" t="s">
        <v>725</v>
      </c>
      <c r="D445">
        <v>0</v>
      </c>
      <c r="E445" s="9">
        <v>0</v>
      </c>
      <c r="F445">
        <v>0</v>
      </c>
      <c r="G445" s="9">
        <v>170453.04</v>
      </c>
      <c r="I445" t="str">
        <f t="shared" si="31"/>
        <v>Alimentation terminale</v>
      </c>
      <c r="J445">
        <f t="shared" si="32"/>
        <v>0</v>
      </c>
      <c r="K445">
        <f t="shared" si="33"/>
        <v>0</v>
      </c>
      <c r="L445">
        <f t="shared" si="34"/>
        <v>0</v>
      </c>
      <c r="M445">
        <f t="shared" si="35"/>
        <v>170453.04</v>
      </c>
    </row>
    <row r="446" spans="1:13" ht="52.8" x14ac:dyDescent="0.25">
      <c r="A446">
        <v>445</v>
      </c>
      <c r="B446">
        <v>1</v>
      </c>
      <c r="C446" s="7" t="s">
        <v>23</v>
      </c>
      <c r="G446" s="8">
        <v>33595.199999999997</v>
      </c>
    </row>
    <row r="447" spans="1:13" ht="39.6" x14ac:dyDescent="0.25">
      <c r="A447">
        <v>446</v>
      </c>
      <c r="B447">
        <v>1</v>
      </c>
      <c r="C447" s="7" t="s">
        <v>13</v>
      </c>
      <c r="G447" s="8">
        <v>2163.2000000000003</v>
      </c>
    </row>
    <row r="448" spans="1:13" ht="13.8" x14ac:dyDescent="0.25">
      <c r="A448">
        <v>447</v>
      </c>
      <c r="B448">
        <v>34</v>
      </c>
      <c r="C448" s="81" t="s">
        <v>530</v>
      </c>
      <c r="D448" s="82" t="s">
        <v>127</v>
      </c>
      <c r="E448" s="82">
        <v>93</v>
      </c>
      <c r="F448" s="83">
        <v>9.6815499999999997</v>
      </c>
      <c r="G448" s="84">
        <v>900.38</v>
      </c>
    </row>
    <row r="449" spans="1:7" x14ac:dyDescent="0.25">
      <c r="A449">
        <v>448</v>
      </c>
      <c r="B449">
        <v>49</v>
      </c>
      <c r="C449" s="36" t="s">
        <v>337</v>
      </c>
      <c r="D449" s="37" t="s">
        <v>190</v>
      </c>
      <c r="E449" s="133">
        <v>100</v>
      </c>
      <c r="F449" s="55">
        <v>63.97</v>
      </c>
      <c r="G449" s="56">
        <v>6397</v>
      </c>
    </row>
    <row r="450" spans="1:7" x14ac:dyDescent="0.25">
      <c r="A450">
        <v>449</v>
      </c>
      <c r="B450">
        <v>49</v>
      </c>
      <c r="C450" s="36" t="s">
        <v>338</v>
      </c>
      <c r="D450" s="37" t="s">
        <v>190</v>
      </c>
      <c r="E450" s="133">
        <v>200</v>
      </c>
      <c r="F450" s="55">
        <v>82.51</v>
      </c>
      <c r="G450" s="56">
        <v>16502</v>
      </c>
    </row>
    <row r="451" spans="1:7" x14ac:dyDescent="0.25">
      <c r="A451">
        <v>450</v>
      </c>
      <c r="B451">
        <v>49</v>
      </c>
      <c r="C451" s="36" t="s">
        <v>339</v>
      </c>
      <c r="D451" s="37" t="s">
        <v>190</v>
      </c>
      <c r="E451" s="133">
        <v>200</v>
      </c>
      <c r="F451" s="55">
        <v>106.37</v>
      </c>
      <c r="G451" s="56">
        <v>21274</v>
      </c>
    </row>
    <row r="452" spans="1:7" x14ac:dyDescent="0.25">
      <c r="A452">
        <v>451</v>
      </c>
      <c r="B452">
        <v>49</v>
      </c>
      <c r="C452" s="36" t="s">
        <v>340</v>
      </c>
      <c r="D452" s="37" t="s">
        <v>190</v>
      </c>
      <c r="E452" s="133">
        <v>45</v>
      </c>
      <c r="F452" s="55">
        <v>153.29</v>
      </c>
      <c r="G452" s="56">
        <v>6898.05</v>
      </c>
    </row>
    <row r="453" spans="1:7" x14ac:dyDescent="0.25">
      <c r="A453">
        <v>452</v>
      </c>
      <c r="B453">
        <v>49</v>
      </c>
      <c r="C453" s="134" t="s">
        <v>767</v>
      </c>
      <c r="D453" s="37"/>
      <c r="E453" s="57"/>
      <c r="F453" s="55">
        <v>0</v>
      </c>
      <c r="G453" s="59"/>
    </row>
    <row r="454" spans="1:7" x14ac:dyDescent="0.25">
      <c r="A454">
        <v>453</v>
      </c>
      <c r="B454">
        <v>49</v>
      </c>
      <c r="C454" s="36" t="s">
        <v>345</v>
      </c>
      <c r="D454" s="37" t="s">
        <v>190</v>
      </c>
      <c r="E454" s="57">
        <v>700</v>
      </c>
      <c r="F454" s="55">
        <v>0.7</v>
      </c>
      <c r="G454" s="56">
        <v>490</v>
      </c>
    </row>
    <row r="455" spans="1:7" x14ac:dyDescent="0.25">
      <c r="A455">
        <v>454</v>
      </c>
      <c r="B455">
        <v>49</v>
      </c>
      <c r="C455" s="36" t="s">
        <v>346</v>
      </c>
      <c r="D455" s="37" t="s">
        <v>190</v>
      </c>
      <c r="E455" s="57">
        <v>700</v>
      </c>
      <c r="F455" s="55">
        <v>6.16</v>
      </c>
      <c r="G455" s="56">
        <v>4312</v>
      </c>
    </row>
    <row r="456" spans="1:7" x14ac:dyDescent="0.25">
      <c r="A456">
        <v>455</v>
      </c>
      <c r="B456">
        <v>49</v>
      </c>
      <c r="C456" s="36" t="s">
        <v>768</v>
      </c>
      <c r="D456" s="37" t="s">
        <v>190</v>
      </c>
      <c r="E456" s="57">
        <v>200</v>
      </c>
      <c r="F456" s="55">
        <v>7.04</v>
      </c>
      <c r="G456" s="56">
        <v>1408</v>
      </c>
    </row>
    <row r="457" spans="1:7" x14ac:dyDescent="0.25">
      <c r="A457">
        <v>456</v>
      </c>
      <c r="B457">
        <v>49</v>
      </c>
      <c r="C457" s="36" t="s">
        <v>769</v>
      </c>
      <c r="D457" s="37" t="s">
        <v>190</v>
      </c>
      <c r="E457" s="57">
        <v>200</v>
      </c>
      <c r="F457" s="55">
        <v>8.9600000000000009</v>
      </c>
      <c r="G457" s="56">
        <v>1792</v>
      </c>
    </row>
    <row r="458" spans="1:7" x14ac:dyDescent="0.25">
      <c r="A458">
        <v>457</v>
      </c>
      <c r="B458">
        <v>49</v>
      </c>
      <c r="C458" s="36" t="s">
        <v>770</v>
      </c>
      <c r="D458" s="37" t="s">
        <v>190</v>
      </c>
      <c r="E458" s="57">
        <v>1</v>
      </c>
      <c r="F458" s="55">
        <v>6002.36</v>
      </c>
      <c r="G458" s="56">
        <v>6002.36</v>
      </c>
    </row>
    <row r="459" spans="1:7" x14ac:dyDescent="0.25">
      <c r="A459">
        <v>458</v>
      </c>
      <c r="B459">
        <v>49</v>
      </c>
      <c r="C459" s="134" t="s">
        <v>771</v>
      </c>
      <c r="D459" s="37"/>
      <c r="E459" s="57"/>
      <c r="F459" s="55">
        <v>0</v>
      </c>
      <c r="G459" s="59"/>
    </row>
    <row r="460" spans="1:7" x14ac:dyDescent="0.25">
      <c r="A460">
        <v>459</v>
      </c>
      <c r="B460">
        <v>49</v>
      </c>
      <c r="C460" s="36" t="s">
        <v>345</v>
      </c>
      <c r="D460" s="37" t="s">
        <v>190</v>
      </c>
      <c r="E460" s="57">
        <v>300</v>
      </c>
      <c r="F460" s="55">
        <v>0.7</v>
      </c>
      <c r="G460" s="56">
        <v>210</v>
      </c>
    </row>
    <row r="461" spans="1:7" x14ac:dyDescent="0.25">
      <c r="A461">
        <v>460</v>
      </c>
      <c r="B461">
        <v>49</v>
      </c>
      <c r="C461" s="36" t="s">
        <v>346</v>
      </c>
      <c r="D461" s="37" t="s">
        <v>190</v>
      </c>
      <c r="E461" s="57">
        <v>300</v>
      </c>
      <c r="F461" s="55">
        <v>6.16</v>
      </c>
      <c r="G461" s="56">
        <v>1848</v>
      </c>
    </row>
    <row r="462" spans="1:7" x14ac:dyDescent="0.25">
      <c r="A462">
        <v>461</v>
      </c>
      <c r="B462">
        <v>49</v>
      </c>
      <c r="C462" s="36" t="s">
        <v>768</v>
      </c>
      <c r="D462" s="37" t="s">
        <v>190</v>
      </c>
      <c r="E462" s="57">
        <v>100</v>
      </c>
      <c r="F462" s="55">
        <v>7.04</v>
      </c>
      <c r="G462" s="56">
        <v>704</v>
      </c>
    </row>
    <row r="463" spans="1:7" x14ac:dyDescent="0.25">
      <c r="A463">
        <v>462</v>
      </c>
      <c r="B463">
        <v>49</v>
      </c>
      <c r="C463" s="135" t="s">
        <v>772</v>
      </c>
      <c r="D463" s="44"/>
      <c r="E463" s="57"/>
      <c r="F463" s="55">
        <v>0</v>
      </c>
      <c r="G463" s="59"/>
    </row>
    <row r="464" spans="1:7" x14ac:dyDescent="0.25">
      <c r="A464">
        <v>463</v>
      </c>
      <c r="B464">
        <v>49</v>
      </c>
      <c r="C464" s="36" t="s">
        <v>773</v>
      </c>
      <c r="D464" s="44" t="s">
        <v>190</v>
      </c>
      <c r="E464" s="57">
        <v>80</v>
      </c>
      <c r="F464" s="55">
        <v>33.950000000000003</v>
      </c>
      <c r="G464" s="56">
        <v>2716</v>
      </c>
    </row>
    <row r="465" spans="1:7" x14ac:dyDescent="0.25">
      <c r="A465">
        <v>464</v>
      </c>
      <c r="B465">
        <v>49</v>
      </c>
      <c r="C465" s="36" t="s">
        <v>347</v>
      </c>
      <c r="D465" s="44" t="s">
        <v>190</v>
      </c>
      <c r="E465" s="57">
        <v>45</v>
      </c>
      <c r="F465" s="55">
        <v>31.74</v>
      </c>
      <c r="G465" s="56">
        <v>1428.3</v>
      </c>
    </row>
    <row r="466" spans="1:7" x14ac:dyDescent="0.25">
      <c r="A466">
        <v>465</v>
      </c>
      <c r="B466">
        <v>49</v>
      </c>
      <c r="C466" s="36" t="s">
        <v>774</v>
      </c>
      <c r="D466" s="44" t="s">
        <v>190</v>
      </c>
      <c r="E466" s="57">
        <v>20</v>
      </c>
      <c r="F466" s="55">
        <v>31.26</v>
      </c>
      <c r="G466" s="56">
        <v>625.20000000000005</v>
      </c>
    </row>
    <row r="467" spans="1:7" x14ac:dyDescent="0.25">
      <c r="A467">
        <v>466</v>
      </c>
      <c r="B467">
        <v>50</v>
      </c>
      <c r="C467" s="135" t="s">
        <v>775</v>
      </c>
      <c r="D467" s="44"/>
      <c r="E467" s="54"/>
      <c r="F467" s="55">
        <v>0</v>
      </c>
      <c r="G467" s="56"/>
    </row>
    <row r="468" spans="1:7" x14ac:dyDescent="0.25">
      <c r="A468">
        <v>467</v>
      </c>
      <c r="B468">
        <v>50</v>
      </c>
      <c r="C468" s="36" t="s">
        <v>360</v>
      </c>
      <c r="D468" s="44" t="s">
        <v>96</v>
      </c>
      <c r="E468" s="54">
        <v>14</v>
      </c>
      <c r="F468" s="55">
        <v>48.87</v>
      </c>
      <c r="G468" s="56">
        <v>684.18</v>
      </c>
    </row>
    <row r="469" spans="1:7" x14ac:dyDescent="0.25">
      <c r="A469">
        <v>468</v>
      </c>
      <c r="B469">
        <v>50</v>
      </c>
      <c r="C469" s="36" t="s">
        <v>361</v>
      </c>
      <c r="D469" s="44" t="s">
        <v>96</v>
      </c>
      <c r="E469" s="54">
        <v>5</v>
      </c>
      <c r="F469" s="55">
        <v>50.1</v>
      </c>
      <c r="G469" s="56">
        <v>250.5</v>
      </c>
    </row>
    <row r="470" spans="1:7" x14ac:dyDescent="0.25">
      <c r="A470">
        <v>469</v>
      </c>
      <c r="B470">
        <v>50</v>
      </c>
      <c r="C470" s="36" t="s">
        <v>776</v>
      </c>
      <c r="D470" s="44" t="s">
        <v>96</v>
      </c>
      <c r="E470" s="54">
        <v>0</v>
      </c>
      <c r="F470" s="55">
        <v>0</v>
      </c>
      <c r="G470" s="56">
        <v>0</v>
      </c>
    </row>
    <row r="471" spans="1:7" x14ac:dyDescent="0.25">
      <c r="A471">
        <v>470</v>
      </c>
      <c r="B471">
        <v>50</v>
      </c>
      <c r="C471" s="47" t="s">
        <v>777</v>
      </c>
      <c r="D471" s="44" t="s">
        <v>96</v>
      </c>
      <c r="E471" s="54">
        <v>0</v>
      </c>
      <c r="F471" s="55">
        <v>0</v>
      </c>
      <c r="G471" s="56">
        <v>0</v>
      </c>
    </row>
    <row r="472" spans="1:7" x14ac:dyDescent="0.25">
      <c r="A472">
        <v>471</v>
      </c>
      <c r="B472">
        <v>50</v>
      </c>
      <c r="C472" s="47" t="s">
        <v>778</v>
      </c>
      <c r="D472" s="44" t="s">
        <v>96</v>
      </c>
      <c r="E472" s="54" t="s">
        <v>779</v>
      </c>
      <c r="F472" s="55">
        <v>70.19</v>
      </c>
      <c r="G472" s="56">
        <v>1403.8</v>
      </c>
    </row>
    <row r="473" spans="1:7" x14ac:dyDescent="0.25">
      <c r="A473">
        <v>472</v>
      </c>
      <c r="B473">
        <v>50</v>
      </c>
      <c r="C473" s="47" t="s">
        <v>780</v>
      </c>
      <c r="D473" s="44" t="s">
        <v>96</v>
      </c>
      <c r="E473" s="54">
        <v>12</v>
      </c>
      <c r="F473" s="55">
        <v>70.19</v>
      </c>
      <c r="G473" s="56">
        <v>842.28</v>
      </c>
    </row>
    <row r="474" spans="1:7" x14ac:dyDescent="0.25">
      <c r="A474">
        <v>473</v>
      </c>
      <c r="B474">
        <v>50</v>
      </c>
      <c r="C474" s="36" t="s">
        <v>781</v>
      </c>
      <c r="D474" s="44" t="s">
        <v>96</v>
      </c>
      <c r="E474" s="54">
        <v>113</v>
      </c>
      <c r="F474" s="55">
        <v>167.69</v>
      </c>
      <c r="G474" s="56">
        <v>18948.97</v>
      </c>
    </row>
    <row r="475" spans="1:7" x14ac:dyDescent="0.25">
      <c r="A475">
        <v>474</v>
      </c>
      <c r="B475">
        <v>50</v>
      </c>
      <c r="C475" s="36" t="s">
        <v>374</v>
      </c>
      <c r="D475" s="44" t="s">
        <v>96</v>
      </c>
      <c r="E475" s="54" t="s">
        <v>782</v>
      </c>
      <c r="F475" s="55">
        <v>31.62</v>
      </c>
      <c r="G475" s="56">
        <v>8063.1</v>
      </c>
    </row>
    <row r="476" spans="1:7" x14ac:dyDescent="0.25">
      <c r="A476">
        <v>475</v>
      </c>
      <c r="B476">
        <v>50</v>
      </c>
      <c r="C476" s="36" t="s">
        <v>783</v>
      </c>
      <c r="D476" s="44" t="s">
        <v>96</v>
      </c>
      <c r="E476" s="54">
        <v>20</v>
      </c>
      <c r="F476" s="55">
        <v>57.07</v>
      </c>
      <c r="G476" s="56">
        <v>1141.4000000000001</v>
      </c>
    </row>
    <row r="477" spans="1:7" x14ac:dyDescent="0.25">
      <c r="A477">
        <v>476</v>
      </c>
      <c r="B477">
        <v>50</v>
      </c>
      <c r="C477" s="36" t="s">
        <v>784</v>
      </c>
      <c r="D477" s="44" t="s">
        <v>96</v>
      </c>
      <c r="E477" s="54">
        <v>148</v>
      </c>
      <c r="F477" s="55">
        <v>88.57</v>
      </c>
      <c r="G477" s="56">
        <v>13108.36</v>
      </c>
    </row>
    <row r="478" spans="1:7" x14ac:dyDescent="0.25">
      <c r="A478">
        <v>477</v>
      </c>
      <c r="B478">
        <v>50</v>
      </c>
      <c r="C478" s="36" t="s">
        <v>785</v>
      </c>
      <c r="D478" s="44" t="s">
        <v>96</v>
      </c>
      <c r="E478" s="54">
        <v>110</v>
      </c>
      <c r="F478" s="55">
        <v>81.91</v>
      </c>
      <c r="G478" s="56">
        <v>9010.1</v>
      </c>
    </row>
    <row r="479" spans="1:7" x14ac:dyDescent="0.25">
      <c r="A479">
        <v>478</v>
      </c>
      <c r="B479">
        <v>50</v>
      </c>
      <c r="C479" s="36" t="s">
        <v>786</v>
      </c>
      <c r="D479" s="44" t="s">
        <v>96</v>
      </c>
      <c r="E479" s="54">
        <v>0</v>
      </c>
      <c r="F479" s="55">
        <v>0</v>
      </c>
      <c r="G479" s="56">
        <v>0</v>
      </c>
    </row>
    <row r="480" spans="1:7" x14ac:dyDescent="0.25">
      <c r="A480">
        <v>479</v>
      </c>
      <c r="B480">
        <v>50</v>
      </c>
      <c r="C480" s="36" t="s">
        <v>787</v>
      </c>
      <c r="D480" s="44" t="s">
        <v>96</v>
      </c>
      <c r="E480" s="54">
        <v>0</v>
      </c>
      <c r="F480" s="55">
        <v>0</v>
      </c>
      <c r="G480" s="56">
        <v>0</v>
      </c>
    </row>
    <row r="481" spans="1:7" x14ac:dyDescent="0.25">
      <c r="A481">
        <v>480</v>
      </c>
      <c r="B481">
        <v>50</v>
      </c>
      <c r="C481" s="36" t="s">
        <v>788</v>
      </c>
      <c r="D481" s="44" t="s">
        <v>96</v>
      </c>
      <c r="E481" s="54">
        <v>1</v>
      </c>
      <c r="F481" s="55">
        <v>365.62</v>
      </c>
      <c r="G481" s="56">
        <v>365.62</v>
      </c>
    </row>
    <row r="482" spans="1:7" x14ac:dyDescent="0.25">
      <c r="A482">
        <v>481</v>
      </c>
      <c r="B482">
        <v>50</v>
      </c>
      <c r="C482" s="47"/>
      <c r="D482" s="44"/>
      <c r="E482" s="54"/>
      <c r="F482" s="55">
        <v>0</v>
      </c>
      <c r="G482" s="56"/>
    </row>
    <row r="483" spans="1:7" x14ac:dyDescent="0.25">
      <c r="A483">
        <v>482</v>
      </c>
      <c r="B483">
        <v>50</v>
      </c>
      <c r="C483" s="135" t="s">
        <v>789</v>
      </c>
      <c r="D483" s="44"/>
      <c r="E483" s="54"/>
      <c r="F483" s="55">
        <v>0</v>
      </c>
      <c r="G483" s="56"/>
    </row>
    <row r="484" spans="1:7" x14ac:dyDescent="0.25">
      <c r="A484">
        <v>483</v>
      </c>
      <c r="B484">
        <v>50</v>
      </c>
      <c r="C484" s="36" t="s">
        <v>360</v>
      </c>
      <c r="D484" s="44" t="s">
        <v>96</v>
      </c>
      <c r="E484" s="54">
        <v>0</v>
      </c>
      <c r="F484" s="55">
        <v>0</v>
      </c>
      <c r="G484" s="56">
        <v>0</v>
      </c>
    </row>
    <row r="485" spans="1:7" x14ac:dyDescent="0.25">
      <c r="A485">
        <v>484</v>
      </c>
      <c r="B485">
        <v>50</v>
      </c>
      <c r="C485" s="36" t="s">
        <v>361</v>
      </c>
      <c r="D485" s="44" t="s">
        <v>96</v>
      </c>
      <c r="E485" s="54">
        <v>0</v>
      </c>
      <c r="F485" s="55">
        <v>0</v>
      </c>
      <c r="G485" s="56">
        <v>0</v>
      </c>
    </row>
    <row r="486" spans="1:7" x14ac:dyDescent="0.25">
      <c r="A486">
        <v>485</v>
      </c>
      <c r="B486">
        <v>50</v>
      </c>
      <c r="C486" s="47" t="s">
        <v>790</v>
      </c>
      <c r="D486" s="44" t="s">
        <v>96</v>
      </c>
      <c r="E486" s="54">
        <v>0</v>
      </c>
      <c r="F486" s="55">
        <v>0</v>
      </c>
      <c r="G486" s="56">
        <v>0</v>
      </c>
    </row>
    <row r="487" spans="1:7" x14ac:dyDescent="0.25">
      <c r="A487">
        <v>486</v>
      </c>
      <c r="B487">
        <v>50</v>
      </c>
      <c r="C487" s="36" t="s">
        <v>365</v>
      </c>
      <c r="D487" s="44" t="s">
        <v>96</v>
      </c>
      <c r="E487" s="54">
        <v>0</v>
      </c>
      <c r="F487" s="55">
        <v>0</v>
      </c>
      <c r="G487" s="56">
        <v>0</v>
      </c>
    </row>
    <row r="488" spans="1:7" x14ac:dyDescent="0.25">
      <c r="A488">
        <v>487</v>
      </c>
      <c r="B488">
        <v>50</v>
      </c>
      <c r="C488" s="36" t="s">
        <v>366</v>
      </c>
      <c r="D488" s="44" t="s">
        <v>96</v>
      </c>
      <c r="E488" s="54">
        <v>18</v>
      </c>
      <c r="F488" s="55">
        <v>30.8</v>
      </c>
      <c r="G488" s="56">
        <v>554.4</v>
      </c>
    </row>
    <row r="489" spans="1:7" x14ac:dyDescent="0.25">
      <c r="A489">
        <v>488</v>
      </c>
      <c r="B489">
        <v>51</v>
      </c>
      <c r="C489" s="36" t="s">
        <v>350</v>
      </c>
      <c r="D489" s="44" t="s">
        <v>190</v>
      </c>
      <c r="E489" s="132">
        <v>1</v>
      </c>
      <c r="F489" s="55">
        <v>2175.86</v>
      </c>
      <c r="G489" s="56">
        <v>2175.86</v>
      </c>
    </row>
    <row r="490" spans="1:7" x14ac:dyDescent="0.25">
      <c r="A490">
        <v>489</v>
      </c>
      <c r="B490">
        <v>51</v>
      </c>
      <c r="C490" s="36" t="s">
        <v>351</v>
      </c>
      <c r="D490" s="44" t="s">
        <v>190</v>
      </c>
      <c r="E490" s="132">
        <v>1</v>
      </c>
      <c r="F490" s="55">
        <v>9742.2900000000009</v>
      </c>
      <c r="G490" s="56">
        <v>9742.2900000000009</v>
      </c>
    </row>
    <row r="491" spans="1:7" x14ac:dyDescent="0.25">
      <c r="A491">
        <v>490</v>
      </c>
      <c r="B491">
        <v>51</v>
      </c>
      <c r="C491" s="36" t="s">
        <v>352</v>
      </c>
      <c r="D491" s="44" t="s">
        <v>190</v>
      </c>
      <c r="E491" s="132">
        <v>1</v>
      </c>
      <c r="F491" s="55">
        <v>675.27</v>
      </c>
      <c r="G491" s="56">
        <v>675.27</v>
      </c>
    </row>
    <row r="492" spans="1:7" x14ac:dyDescent="0.25">
      <c r="A492">
        <v>491</v>
      </c>
      <c r="B492">
        <v>51</v>
      </c>
      <c r="C492" s="36" t="s">
        <v>353</v>
      </c>
      <c r="D492" s="44" t="s">
        <v>190</v>
      </c>
      <c r="E492" s="132">
        <v>1</v>
      </c>
      <c r="F492" s="55">
        <v>8813.08</v>
      </c>
      <c r="G492" s="56">
        <v>8813.08</v>
      </c>
    </row>
    <row r="493" spans="1:7" x14ac:dyDescent="0.25">
      <c r="A493">
        <v>492</v>
      </c>
      <c r="B493">
        <v>51</v>
      </c>
      <c r="C493" s="36" t="s">
        <v>355</v>
      </c>
      <c r="D493" s="44" t="s">
        <v>190</v>
      </c>
      <c r="E493" s="132">
        <v>1</v>
      </c>
      <c r="F493" s="55">
        <v>7412.91</v>
      </c>
      <c r="G493" s="56">
        <v>7412.91</v>
      </c>
    </row>
    <row r="494" spans="1:7" x14ac:dyDescent="0.25">
      <c r="A494">
        <v>493</v>
      </c>
      <c r="B494">
        <v>51</v>
      </c>
      <c r="C494" s="36" t="s">
        <v>796</v>
      </c>
      <c r="D494" s="44" t="s">
        <v>127</v>
      </c>
      <c r="E494" s="132">
        <v>1</v>
      </c>
      <c r="F494" s="55">
        <v>3046.2</v>
      </c>
      <c r="G494" s="56">
        <v>3046.2</v>
      </c>
    </row>
    <row r="495" spans="1:7" x14ac:dyDescent="0.25">
      <c r="A495">
        <v>494</v>
      </c>
      <c r="B495">
        <v>52</v>
      </c>
      <c r="C495" s="36" t="s">
        <v>797</v>
      </c>
      <c r="D495" s="44" t="s">
        <v>127</v>
      </c>
      <c r="E495" s="132" t="s">
        <v>798</v>
      </c>
      <c r="F495" s="55">
        <v>17.8</v>
      </c>
      <c r="G495" s="56">
        <v>1424</v>
      </c>
    </row>
    <row r="496" spans="1:7" x14ac:dyDescent="0.25">
      <c r="A496">
        <v>495</v>
      </c>
      <c r="B496">
        <v>52</v>
      </c>
      <c r="C496" s="36" t="s">
        <v>799</v>
      </c>
      <c r="D496" s="44" t="s">
        <v>127</v>
      </c>
      <c r="E496" s="132">
        <v>70</v>
      </c>
      <c r="F496" s="55">
        <v>17.8</v>
      </c>
      <c r="G496" s="56">
        <v>1246</v>
      </c>
    </row>
    <row r="497" spans="1:7" x14ac:dyDescent="0.25">
      <c r="A497">
        <v>496</v>
      </c>
      <c r="B497">
        <v>52</v>
      </c>
      <c r="C497" s="36" t="s">
        <v>800</v>
      </c>
      <c r="D497" s="44" t="s">
        <v>127</v>
      </c>
      <c r="E497" s="132">
        <v>60</v>
      </c>
      <c r="F497" s="55">
        <v>17.8</v>
      </c>
      <c r="G497" s="56">
        <v>1068</v>
      </c>
    </row>
    <row r="498" spans="1:7" x14ac:dyDescent="0.25">
      <c r="A498">
        <v>497</v>
      </c>
      <c r="B498">
        <v>52</v>
      </c>
      <c r="C498" s="36" t="s">
        <v>801</v>
      </c>
      <c r="D498" s="44" t="s">
        <v>127</v>
      </c>
      <c r="E498" s="132">
        <v>50</v>
      </c>
      <c r="F498" s="55">
        <v>17.8</v>
      </c>
      <c r="G498" s="56">
        <v>890</v>
      </c>
    </row>
    <row r="499" spans="1:7" x14ac:dyDescent="0.25">
      <c r="A499">
        <v>498</v>
      </c>
      <c r="B499">
        <v>52</v>
      </c>
      <c r="C499" s="36" t="s">
        <v>802</v>
      </c>
      <c r="D499" s="44" t="s">
        <v>127</v>
      </c>
      <c r="E499" s="132">
        <v>40</v>
      </c>
      <c r="F499" s="55">
        <v>17.8</v>
      </c>
      <c r="G499" s="56">
        <v>712</v>
      </c>
    </row>
    <row r="500" spans="1:7" x14ac:dyDescent="0.25">
      <c r="A500">
        <v>499</v>
      </c>
      <c r="B500">
        <v>52</v>
      </c>
      <c r="C500" s="36" t="s">
        <v>803</v>
      </c>
      <c r="D500" s="44" t="s">
        <v>127</v>
      </c>
      <c r="E500" s="132">
        <v>30</v>
      </c>
      <c r="F500" s="55">
        <v>17.8</v>
      </c>
      <c r="G500" s="56">
        <v>534</v>
      </c>
    </row>
    <row r="501" spans="1:7" x14ac:dyDescent="0.25">
      <c r="A501">
        <v>500</v>
      </c>
      <c r="B501">
        <v>52</v>
      </c>
      <c r="C501" s="36" t="s">
        <v>804</v>
      </c>
      <c r="D501" s="44" t="s">
        <v>127</v>
      </c>
      <c r="E501" s="132">
        <v>20</v>
      </c>
      <c r="F501" s="55">
        <v>17.8</v>
      </c>
      <c r="G501" s="56">
        <v>356</v>
      </c>
    </row>
    <row r="502" spans="1:7" x14ac:dyDescent="0.25">
      <c r="A502">
        <v>501</v>
      </c>
      <c r="B502">
        <v>52</v>
      </c>
      <c r="C502" s="36" t="s">
        <v>805</v>
      </c>
      <c r="D502" s="44" t="s">
        <v>127</v>
      </c>
      <c r="E502" s="132">
        <v>15</v>
      </c>
      <c r="F502" s="55">
        <v>17.8</v>
      </c>
      <c r="G502" s="56">
        <v>267</v>
      </c>
    </row>
    <row r="503" spans="1:7" x14ac:dyDescent="0.25">
      <c r="A503">
        <v>502</v>
      </c>
      <c r="B503">
        <v>52</v>
      </c>
      <c r="C503" s="36" t="s">
        <v>806</v>
      </c>
      <c r="D503" s="44" t="s">
        <v>127</v>
      </c>
      <c r="E503" s="132">
        <v>15</v>
      </c>
      <c r="F503" s="55">
        <v>17.8</v>
      </c>
      <c r="G503" s="56">
        <v>267</v>
      </c>
    </row>
    <row r="504" spans="1:7" x14ac:dyDescent="0.25">
      <c r="A504">
        <v>503</v>
      </c>
      <c r="B504">
        <v>52</v>
      </c>
      <c r="C504" s="36" t="s">
        <v>807</v>
      </c>
      <c r="D504" s="44" t="s">
        <v>127</v>
      </c>
      <c r="E504" s="132">
        <v>15</v>
      </c>
      <c r="F504" s="55">
        <v>17.8</v>
      </c>
      <c r="G504" s="56">
        <v>267</v>
      </c>
    </row>
    <row r="505" spans="1:7" x14ac:dyDescent="0.25">
      <c r="A505">
        <v>504</v>
      </c>
      <c r="B505">
        <v>52</v>
      </c>
      <c r="C505" s="36" t="s">
        <v>808</v>
      </c>
      <c r="D505" s="44" t="s">
        <v>127</v>
      </c>
      <c r="E505" s="132">
        <v>105</v>
      </c>
      <c r="F505" s="55">
        <v>4.3499999999999996</v>
      </c>
      <c r="G505" s="56">
        <v>456.75</v>
      </c>
    </row>
    <row r="506" spans="1:7" x14ac:dyDescent="0.25">
      <c r="A506">
        <v>505</v>
      </c>
      <c r="B506">
        <v>52</v>
      </c>
      <c r="C506" s="36" t="s">
        <v>809</v>
      </c>
      <c r="D506" s="44" t="s">
        <v>127</v>
      </c>
      <c r="E506" s="132">
        <v>25</v>
      </c>
      <c r="F506" s="55">
        <v>7.9</v>
      </c>
      <c r="G506" s="56">
        <v>197.5</v>
      </c>
    </row>
    <row r="507" spans="1:7" x14ac:dyDescent="0.25">
      <c r="A507">
        <v>506</v>
      </c>
      <c r="B507">
        <v>52</v>
      </c>
      <c r="C507" s="36" t="s">
        <v>810</v>
      </c>
      <c r="D507" s="44" t="s">
        <v>127</v>
      </c>
      <c r="E507" s="132">
        <v>85</v>
      </c>
      <c r="F507" s="55">
        <v>9.5500000000000007</v>
      </c>
      <c r="G507" s="56">
        <v>811.75</v>
      </c>
    </row>
    <row r="508" spans="1:7" x14ac:dyDescent="0.25">
      <c r="A508">
        <v>507</v>
      </c>
      <c r="B508">
        <v>52</v>
      </c>
      <c r="C508" s="36" t="s">
        <v>811</v>
      </c>
      <c r="D508" s="44" t="s">
        <v>127</v>
      </c>
      <c r="E508" s="132">
        <v>130</v>
      </c>
      <c r="F508" s="55">
        <v>7.05</v>
      </c>
      <c r="G508" s="56">
        <v>916.5</v>
      </c>
    </row>
    <row r="509" spans="1:7" x14ac:dyDescent="0.25">
      <c r="A509">
        <v>508</v>
      </c>
      <c r="B509">
        <v>52</v>
      </c>
      <c r="C509" s="36" t="s">
        <v>812</v>
      </c>
      <c r="D509" s="44" t="s">
        <v>127</v>
      </c>
      <c r="E509" s="132">
        <v>100</v>
      </c>
      <c r="F509" s="55">
        <v>29.43</v>
      </c>
      <c r="G509" s="56">
        <v>2943</v>
      </c>
    </row>
    <row r="510" spans="1:7" x14ac:dyDescent="0.25">
      <c r="A510">
        <v>509</v>
      </c>
      <c r="B510">
        <v>52</v>
      </c>
      <c r="C510" s="36" t="s">
        <v>813</v>
      </c>
      <c r="D510" s="44" t="s">
        <v>127</v>
      </c>
      <c r="E510" s="132">
        <v>30</v>
      </c>
      <c r="F510" s="55">
        <v>4.87</v>
      </c>
      <c r="G510" s="56">
        <v>146.1</v>
      </c>
    </row>
    <row r="511" spans="1:7" x14ac:dyDescent="0.25">
      <c r="A511">
        <v>510</v>
      </c>
      <c r="B511">
        <v>52</v>
      </c>
      <c r="C511" s="36" t="s">
        <v>814</v>
      </c>
      <c r="D511" s="44" t="s">
        <v>127</v>
      </c>
      <c r="E511" s="132">
        <v>15</v>
      </c>
      <c r="F511" s="55">
        <v>4.87</v>
      </c>
      <c r="G511" s="56">
        <v>73.05</v>
      </c>
    </row>
    <row r="512" spans="1:7" x14ac:dyDescent="0.25">
      <c r="A512">
        <v>511</v>
      </c>
      <c r="B512">
        <v>52</v>
      </c>
      <c r="C512" s="36" t="s">
        <v>815</v>
      </c>
      <c r="D512" s="44" t="s">
        <v>127</v>
      </c>
      <c r="E512" s="132">
        <v>15</v>
      </c>
      <c r="F512" s="55">
        <v>22.01</v>
      </c>
      <c r="G512" s="56">
        <v>330.15</v>
      </c>
    </row>
    <row r="513" spans="1:7" x14ac:dyDescent="0.25">
      <c r="A513">
        <v>512</v>
      </c>
      <c r="B513">
        <v>52</v>
      </c>
      <c r="C513" s="36" t="s">
        <v>816</v>
      </c>
      <c r="D513" s="44" t="s">
        <v>127</v>
      </c>
      <c r="E513" s="132">
        <v>15</v>
      </c>
      <c r="F513" s="55">
        <v>5.7</v>
      </c>
      <c r="G513" s="56">
        <v>85.5</v>
      </c>
    </row>
  </sheetData>
  <autoFilter ref="A1:G456" xr:uid="{C9C50555-55EE-478F-B02A-B93A66D68FA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SousProjets</vt:lpstr>
      <vt:lpstr>TD</vt:lpstr>
      <vt:lpstr>SousDetailTD</vt:lpstr>
      <vt:lpstr>postesditri</vt:lpstr>
      <vt:lpstr>TP_TG</vt:lpstr>
      <vt:lpstr>SousDetailTP_TG</vt:lpstr>
      <vt:lpstr>Sites</vt:lpstr>
      <vt:lpstr>Distribution</vt:lpstr>
      <vt:lpstr>SousDetailDistri</vt:lpstr>
      <vt:lpstr>Onduleur</vt:lpstr>
      <vt:lpstr>SousDetailOnduleur</vt:lpstr>
      <vt:lpstr>DonneeGnrlbatiment</vt:lpstr>
      <vt:lpstr>Entreprises</vt:lpstr>
      <vt:lpstr>Eclairage</vt:lpstr>
      <vt:lpstr>SousDetailEclairage</vt:lpstr>
      <vt:lpstr>TerreEtFoudre</vt:lpstr>
      <vt:lpstr>SousDetailT&amp;F</vt:lpstr>
      <vt:lpstr>OldSousDetailEclSecu</vt:lpstr>
      <vt:lpstr>OldEclairageDeSecurite</vt:lpstr>
      <vt:lpstr>EclairageDeSecurite</vt:lpstr>
      <vt:lpstr>SousDetailEclSecu</vt:lpstr>
      <vt:lpstr>Installation de chantier</vt:lpstr>
      <vt:lpstr>SousDetailInstallationChantier</vt:lpstr>
      <vt:lpstr>GE&amp;Divers</vt:lpstr>
      <vt:lpstr>SousDetailGE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RAWYLER</dc:creator>
  <cp:lastModifiedBy>Klaus RAWYLER</cp:lastModifiedBy>
  <dcterms:created xsi:type="dcterms:W3CDTF">2024-09-10T19:40:38Z</dcterms:created>
  <dcterms:modified xsi:type="dcterms:W3CDTF">2025-01-01T17:29:30Z</dcterms:modified>
</cp:coreProperties>
</file>