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28920" yWindow="-60" windowWidth="29040" windowHeight="15660" tabRatio="730" firstSheet="1" activeTab="1"/>
  </bookViews>
  <sheets>
    <sheet name="Arkusz3" sheetId="12" state="hidden" r:id="rId1"/>
    <sheet name="Authorship Information" sheetId="23" r:id="rId2"/>
    <sheet name="Medium" sheetId="8" r:id="rId3"/>
    <sheet name="Zoo" sheetId="15" r:id="rId4"/>
    <sheet name="Fish_0" sheetId="20" r:id="rId5"/>
    <sheet name="Fish_1" sheetId="21" r:id="rId6"/>
    <sheet name="Selectivity" sheetId="22" r:id="rId7"/>
  </sheets>
  <calcPr calcId="144525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5" i="21" l="1"/>
  <c r="K85" i="21" s="1"/>
  <c r="N85" i="21" s="1"/>
  <c r="H85" i="21"/>
  <c r="J84" i="21"/>
  <c r="M84" i="21" s="1"/>
  <c r="H84" i="21"/>
  <c r="J83" i="21"/>
  <c r="M83" i="21" s="1"/>
  <c r="H83" i="21"/>
  <c r="J82" i="21"/>
  <c r="M82" i="21" s="1"/>
  <c r="H82" i="21"/>
  <c r="J81" i="21"/>
  <c r="M81" i="21" s="1"/>
  <c r="H81" i="21"/>
  <c r="J80" i="21"/>
  <c r="M80" i="21" s="1"/>
  <c r="H80" i="21"/>
  <c r="M79" i="21"/>
  <c r="K79" i="21"/>
  <c r="N79" i="21" s="1"/>
  <c r="J79" i="21"/>
  <c r="H79" i="21"/>
  <c r="J78" i="21"/>
  <c r="M78" i="21" s="1"/>
  <c r="H78" i="21"/>
  <c r="J77" i="21"/>
  <c r="M77" i="21" s="1"/>
  <c r="H77" i="21"/>
  <c r="J76" i="21"/>
  <c r="M76" i="21" s="1"/>
  <c r="H76" i="21"/>
  <c r="J75" i="21"/>
  <c r="M75" i="21" s="1"/>
  <c r="H75" i="21"/>
  <c r="J74" i="21"/>
  <c r="M74" i="21" s="1"/>
  <c r="H74" i="21"/>
  <c r="J73" i="21"/>
  <c r="M73" i="21" s="1"/>
  <c r="H73" i="21"/>
  <c r="J72" i="21"/>
  <c r="M72" i="21" s="1"/>
  <c r="H72" i="21"/>
  <c r="J71" i="21"/>
  <c r="M71" i="21" s="1"/>
  <c r="H71" i="21"/>
  <c r="J70" i="21"/>
  <c r="M70" i="21" s="1"/>
  <c r="H70" i="21"/>
  <c r="J69" i="21"/>
  <c r="M69" i="21" s="1"/>
  <c r="H69" i="21"/>
  <c r="J68" i="21"/>
  <c r="M68" i="21" s="1"/>
  <c r="H68" i="21"/>
  <c r="J67" i="21"/>
  <c r="M67" i="21" s="1"/>
  <c r="H67" i="21"/>
  <c r="J66" i="21"/>
  <c r="M66" i="21" s="1"/>
  <c r="H66" i="21"/>
  <c r="J65" i="21"/>
  <c r="M65" i="21" s="1"/>
  <c r="H65" i="21"/>
  <c r="J64" i="21"/>
  <c r="M64" i="21" s="1"/>
  <c r="H64" i="21"/>
  <c r="J63" i="21"/>
  <c r="M63" i="21" s="1"/>
  <c r="H63" i="21"/>
  <c r="J62" i="21"/>
  <c r="M62" i="21" s="1"/>
  <c r="H62" i="21"/>
  <c r="J61" i="21"/>
  <c r="M61" i="21" s="1"/>
  <c r="H61" i="21"/>
  <c r="J60" i="21"/>
  <c r="M60" i="21" s="1"/>
  <c r="H60" i="21"/>
  <c r="J59" i="21"/>
  <c r="M59" i="21" s="1"/>
  <c r="H59" i="21"/>
  <c r="J58" i="21"/>
  <c r="M58" i="21" s="1"/>
  <c r="H58" i="21"/>
  <c r="J57" i="21"/>
  <c r="M57" i="21" s="1"/>
  <c r="H57" i="21"/>
  <c r="J56" i="21"/>
  <c r="M56" i="21" s="1"/>
  <c r="H56" i="21"/>
  <c r="J55" i="21"/>
  <c r="M55" i="21" s="1"/>
  <c r="H55" i="21"/>
  <c r="J54" i="21"/>
  <c r="M54" i="21" s="1"/>
  <c r="H54" i="21"/>
  <c r="J53" i="21"/>
  <c r="M53" i="21" s="1"/>
  <c r="H53" i="21"/>
  <c r="J52" i="21"/>
  <c r="M52" i="21" s="1"/>
  <c r="H52" i="21"/>
  <c r="J51" i="21"/>
  <c r="M51" i="21" s="1"/>
  <c r="H51" i="21"/>
  <c r="J50" i="21"/>
  <c r="M50" i="21" s="1"/>
  <c r="H50" i="21"/>
  <c r="J49" i="21"/>
  <c r="M49" i="21" s="1"/>
  <c r="H49" i="21"/>
  <c r="J48" i="21"/>
  <c r="K48" i="21" s="1"/>
  <c r="N48" i="21" s="1"/>
  <c r="H48" i="21"/>
  <c r="J47" i="21"/>
  <c r="M47" i="21" s="1"/>
  <c r="H47" i="21"/>
  <c r="J46" i="21"/>
  <c r="M46" i="21" s="1"/>
  <c r="H46" i="21"/>
  <c r="J45" i="21"/>
  <c r="M45" i="21" s="1"/>
  <c r="H45" i="21"/>
  <c r="J44" i="21"/>
  <c r="M44" i="21" s="1"/>
  <c r="H44" i="21"/>
  <c r="J43" i="21"/>
  <c r="M43" i="21" s="1"/>
  <c r="H43" i="21"/>
  <c r="J42" i="21"/>
  <c r="K42" i="21" s="1"/>
  <c r="N42" i="21" s="1"/>
  <c r="H42" i="21"/>
  <c r="J41" i="21"/>
  <c r="M41" i="21" s="1"/>
  <c r="H41" i="21"/>
  <c r="J40" i="21"/>
  <c r="M40" i="21" s="1"/>
  <c r="H40" i="21"/>
  <c r="K39" i="21"/>
  <c r="N39" i="21" s="1"/>
  <c r="J39" i="21"/>
  <c r="M39" i="21" s="1"/>
  <c r="H39" i="21"/>
  <c r="J38" i="21"/>
  <c r="M38" i="21" s="1"/>
  <c r="H38" i="21"/>
  <c r="J37" i="21"/>
  <c r="M37" i="21" s="1"/>
  <c r="H37" i="21"/>
  <c r="J36" i="21"/>
  <c r="K36" i="21" s="1"/>
  <c r="N36" i="21" s="1"/>
  <c r="H36" i="21"/>
  <c r="J35" i="21"/>
  <c r="K35" i="21" s="1"/>
  <c r="N35" i="21" s="1"/>
  <c r="H35" i="21"/>
  <c r="J34" i="21"/>
  <c r="M34" i="21" s="1"/>
  <c r="H34" i="21"/>
  <c r="J33" i="21"/>
  <c r="M33" i="21" s="1"/>
  <c r="H33" i="21"/>
  <c r="J32" i="21"/>
  <c r="M32" i="21" s="1"/>
  <c r="H32" i="21"/>
  <c r="J31" i="21"/>
  <c r="M31" i="21" s="1"/>
  <c r="H31" i="21"/>
  <c r="J30" i="21"/>
  <c r="K30" i="21" s="1"/>
  <c r="N30" i="21" s="1"/>
  <c r="H30" i="21"/>
  <c r="J29" i="21"/>
  <c r="K29" i="21" s="1"/>
  <c r="N29" i="21" s="1"/>
  <c r="H29" i="21"/>
  <c r="J28" i="21"/>
  <c r="M28" i="21" s="1"/>
  <c r="H28" i="21"/>
  <c r="J27" i="21"/>
  <c r="M27" i="21" s="1"/>
  <c r="H27" i="21"/>
  <c r="J26" i="21"/>
  <c r="M26" i="21" s="1"/>
  <c r="H26" i="21"/>
  <c r="J25" i="21"/>
  <c r="M25" i="21" s="1"/>
  <c r="H25" i="21"/>
  <c r="J24" i="21"/>
  <c r="K24" i="21" s="1"/>
  <c r="N24" i="21" s="1"/>
  <c r="H24" i="21"/>
  <c r="M23" i="21"/>
  <c r="J23" i="21"/>
  <c r="K23" i="21" s="1"/>
  <c r="N23" i="21" s="1"/>
  <c r="H23" i="21"/>
  <c r="J22" i="21"/>
  <c r="M22" i="21" s="1"/>
  <c r="H22" i="21"/>
  <c r="J21" i="21"/>
  <c r="M21" i="21" s="1"/>
  <c r="H21" i="21"/>
  <c r="J20" i="21"/>
  <c r="M20" i="21" s="1"/>
  <c r="H20" i="21"/>
  <c r="J19" i="21"/>
  <c r="M19" i="21" s="1"/>
  <c r="H19" i="21"/>
  <c r="J18" i="21"/>
  <c r="K18" i="21" s="1"/>
  <c r="N18" i="21" s="1"/>
  <c r="H18" i="21"/>
  <c r="J17" i="21"/>
  <c r="K17" i="21" s="1"/>
  <c r="N17" i="21" s="1"/>
  <c r="H17" i="21"/>
  <c r="J16" i="21"/>
  <c r="M16" i="21" s="1"/>
  <c r="H16" i="21"/>
  <c r="K15" i="21"/>
  <c r="N15" i="21" s="1"/>
  <c r="J15" i="21"/>
  <c r="M15" i="21" s="1"/>
  <c r="H15" i="21"/>
  <c r="J14" i="21"/>
  <c r="M14" i="21" s="1"/>
  <c r="H14" i="21"/>
  <c r="J13" i="21"/>
  <c r="M13" i="21" s="1"/>
  <c r="H13" i="21"/>
  <c r="J12" i="21"/>
  <c r="K12" i="21" s="1"/>
  <c r="N12" i="21" s="1"/>
  <c r="H12" i="21"/>
  <c r="J11" i="21"/>
  <c r="K11" i="21" s="1"/>
  <c r="N11" i="21" s="1"/>
  <c r="H11" i="21"/>
  <c r="J10" i="21"/>
  <c r="K10" i="21" s="1"/>
  <c r="N10" i="21" s="1"/>
  <c r="H10" i="21"/>
  <c r="J9" i="21"/>
  <c r="M9" i="21" s="1"/>
  <c r="H9" i="21"/>
  <c r="J8" i="21"/>
  <c r="M8" i="21" s="1"/>
  <c r="H8" i="21"/>
  <c r="K7" i="21"/>
  <c r="N7" i="21" s="1"/>
  <c r="J7" i="21"/>
  <c r="M7" i="21" s="1"/>
  <c r="H7" i="21"/>
  <c r="M6" i="21"/>
  <c r="J6" i="21"/>
  <c r="K6" i="21" s="1"/>
  <c r="N6" i="21" s="1"/>
  <c r="H6" i="21"/>
  <c r="J5" i="21"/>
  <c r="K5" i="21" s="1"/>
  <c r="N5" i="21" s="1"/>
  <c r="H5" i="21"/>
  <c r="J4" i="21"/>
  <c r="K4" i="21" s="1"/>
  <c r="N4" i="21" s="1"/>
  <c r="H4" i="21"/>
  <c r="J3" i="21"/>
  <c r="M3" i="21" s="1"/>
  <c r="H3" i="21"/>
  <c r="J2" i="21"/>
  <c r="M2" i="21" s="1"/>
  <c r="H2" i="21"/>
  <c r="H217" i="20"/>
  <c r="H216" i="20"/>
  <c r="H215" i="20"/>
  <c r="H214" i="20"/>
  <c r="H213" i="20"/>
  <c r="H212" i="20"/>
  <c r="H205" i="20"/>
  <c r="H204" i="20"/>
  <c r="H203" i="20"/>
  <c r="H202" i="20"/>
  <c r="H201" i="20"/>
  <c r="H200" i="20"/>
  <c r="H193" i="20"/>
  <c r="H192" i="20"/>
  <c r="H191" i="20"/>
  <c r="H190" i="20"/>
  <c r="H189" i="20"/>
  <c r="H188" i="20"/>
  <c r="H181" i="20"/>
  <c r="H180" i="20"/>
  <c r="H179" i="20"/>
  <c r="H178" i="20"/>
  <c r="H177" i="20"/>
  <c r="H176" i="20"/>
  <c r="H211" i="20"/>
  <c r="H210" i="20"/>
  <c r="H209" i="20"/>
  <c r="H208" i="20"/>
  <c r="H207" i="20"/>
  <c r="H206" i="20"/>
  <c r="H199" i="20"/>
  <c r="H198" i="20"/>
  <c r="H197" i="20"/>
  <c r="H196" i="20"/>
  <c r="H195" i="20"/>
  <c r="H194" i="20"/>
  <c r="H187" i="20"/>
  <c r="H186" i="20"/>
  <c r="H185" i="20"/>
  <c r="H184" i="20"/>
  <c r="H183" i="20"/>
  <c r="H182" i="20"/>
  <c r="H175" i="20"/>
  <c r="H174" i="20"/>
  <c r="H173" i="20"/>
  <c r="H172" i="20"/>
  <c r="H171" i="20"/>
  <c r="K13" i="21" l="1"/>
  <c r="N13" i="21" s="1"/>
  <c r="K51" i="21"/>
  <c r="N51" i="21" s="1"/>
  <c r="M24" i="21"/>
  <c r="M29" i="21"/>
  <c r="K69" i="21"/>
  <c r="N69" i="21" s="1"/>
  <c r="M5" i="21"/>
  <c r="K25" i="21"/>
  <c r="N25" i="21" s="1"/>
  <c r="K3" i="21"/>
  <c r="N3" i="21" s="1"/>
  <c r="K61" i="21"/>
  <c r="N61" i="21" s="1"/>
  <c r="M85" i="21"/>
  <c r="M18" i="21"/>
  <c r="M30" i="21"/>
  <c r="K73" i="21"/>
  <c r="N73" i="21" s="1"/>
  <c r="M12" i="21"/>
  <c r="M36" i="21"/>
  <c r="M42" i="21"/>
  <c r="M48" i="21"/>
  <c r="K67" i="21"/>
  <c r="N67" i="21" s="1"/>
  <c r="K75" i="21"/>
  <c r="N75" i="21" s="1"/>
  <c r="K81" i="21"/>
  <c r="N81" i="21" s="1"/>
  <c r="M17" i="21"/>
  <c r="K19" i="21"/>
  <c r="N19" i="21" s="1"/>
  <c r="K27" i="21"/>
  <c r="N27" i="21" s="1"/>
  <c r="K31" i="21"/>
  <c r="N31" i="21" s="1"/>
  <c r="M35" i="21"/>
  <c r="K55" i="21"/>
  <c r="N55" i="21" s="1"/>
  <c r="K63" i="21"/>
  <c r="N63" i="21" s="1"/>
  <c r="M11" i="21"/>
  <c r="K21" i="21"/>
  <c r="N21" i="21" s="1"/>
  <c r="K33" i="21"/>
  <c r="N33" i="21" s="1"/>
  <c r="K37" i="21"/>
  <c r="N37" i="21" s="1"/>
  <c r="K43" i="21"/>
  <c r="N43" i="21" s="1"/>
  <c r="K49" i="21"/>
  <c r="N49" i="21" s="1"/>
  <c r="K57" i="21"/>
  <c r="N57" i="21" s="1"/>
  <c r="K9" i="21"/>
  <c r="N9" i="21" s="1"/>
  <c r="K45" i="21"/>
  <c r="N45" i="21" s="1"/>
  <c r="M4" i="21"/>
  <c r="M10" i="21"/>
  <c r="K8" i="21"/>
  <c r="N8" i="21" s="1"/>
  <c r="K26" i="21"/>
  <c r="N26" i="21" s="1"/>
  <c r="K44" i="21"/>
  <c r="N44" i="21" s="1"/>
  <c r="K50" i="21"/>
  <c r="N50" i="21" s="1"/>
  <c r="K62" i="21"/>
  <c r="N62" i="21" s="1"/>
  <c r="K68" i="21"/>
  <c r="N68" i="21" s="1"/>
  <c r="K74" i="21"/>
  <c r="N74" i="21" s="1"/>
  <c r="K80" i="21"/>
  <c r="N80" i="21" s="1"/>
  <c r="K2" i="21"/>
  <c r="N2" i="21" s="1"/>
  <c r="K14" i="21"/>
  <c r="N14" i="21" s="1"/>
  <c r="K20" i="21"/>
  <c r="N20" i="21" s="1"/>
  <c r="K32" i="21"/>
  <c r="N32" i="21" s="1"/>
  <c r="K38" i="21"/>
  <c r="N38" i="21" s="1"/>
  <c r="K56" i="21"/>
  <c r="N56" i="21" s="1"/>
  <c r="K41" i="21"/>
  <c r="N41" i="21" s="1"/>
  <c r="K47" i="21"/>
  <c r="N47" i="21" s="1"/>
  <c r="K53" i="21"/>
  <c r="N53" i="21" s="1"/>
  <c r="K59" i="21"/>
  <c r="N59" i="21" s="1"/>
  <c r="K65" i="21"/>
  <c r="N65" i="21" s="1"/>
  <c r="K71" i="21"/>
  <c r="N71" i="21" s="1"/>
  <c r="K77" i="21"/>
  <c r="N77" i="21" s="1"/>
  <c r="K83" i="21"/>
  <c r="N83" i="21" s="1"/>
  <c r="K54" i="21"/>
  <c r="N54" i="21" s="1"/>
  <c r="K60" i="21"/>
  <c r="N60" i="21" s="1"/>
  <c r="K66" i="21"/>
  <c r="N66" i="21" s="1"/>
  <c r="K72" i="21"/>
  <c r="N72" i="21" s="1"/>
  <c r="K78" i="21"/>
  <c r="N78" i="21" s="1"/>
  <c r="K84" i="21"/>
  <c r="N84" i="21" s="1"/>
  <c r="K16" i="21"/>
  <c r="N16" i="21" s="1"/>
  <c r="K22" i="21"/>
  <c r="N22" i="21" s="1"/>
  <c r="K28" i="21"/>
  <c r="N28" i="21" s="1"/>
  <c r="K34" i="21"/>
  <c r="N34" i="21" s="1"/>
  <c r="K40" i="21"/>
  <c r="N40" i="21" s="1"/>
  <c r="K46" i="21"/>
  <c r="N46" i="21" s="1"/>
  <c r="K52" i="21"/>
  <c r="N52" i="21" s="1"/>
  <c r="K58" i="21"/>
  <c r="N58" i="21" s="1"/>
  <c r="K64" i="21"/>
  <c r="N64" i="21" s="1"/>
  <c r="K70" i="21"/>
  <c r="N70" i="21" s="1"/>
  <c r="K76" i="21"/>
  <c r="N76" i="21" s="1"/>
  <c r="K82" i="21"/>
  <c r="N82" i="21" s="1"/>
  <c r="J169" i="20" l="1"/>
  <c r="M169" i="20" s="1"/>
  <c r="J168" i="20"/>
  <c r="M168" i="20" s="1"/>
  <c r="J167" i="20"/>
  <c r="M167" i="20" s="1"/>
  <c r="J166" i="20"/>
  <c r="M166" i="20" s="1"/>
  <c r="J165" i="20"/>
  <c r="M165" i="20" s="1"/>
  <c r="J164" i="20"/>
  <c r="M164" i="20" s="1"/>
  <c r="J163" i="20"/>
  <c r="M163" i="20" s="1"/>
  <c r="J162" i="20"/>
  <c r="M162" i="20" s="1"/>
  <c r="J161" i="20"/>
  <c r="M161" i="20" s="1"/>
  <c r="J160" i="20"/>
  <c r="M160" i="20" s="1"/>
  <c r="J159" i="20"/>
  <c r="M159" i="20" s="1"/>
  <c r="J158" i="20"/>
  <c r="M158" i="20" s="1"/>
  <c r="J157" i="20"/>
  <c r="M157" i="20" s="1"/>
  <c r="J156" i="20"/>
  <c r="M156" i="20" s="1"/>
  <c r="J155" i="20"/>
  <c r="M155" i="20" s="1"/>
  <c r="J154" i="20"/>
  <c r="M154" i="20" s="1"/>
  <c r="J153" i="20"/>
  <c r="K153" i="20" s="1"/>
  <c r="N153" i="20" s="1"/>
  <c r="J152" i="20"/>
  <c r="K152" i="20" s="1"/>
  <c r="N152" i="20" s="1"/>
  <c r="J151" i="20"/>
  <c r="M151" i="20" s="1"/>
  <c r="J150" i="20"/>
  <c r="M150" i="20" s="1"/>
  <c r="J149" i="20"/>
  <c r="M149" i="20" s="1"/>
  <c r="J148" i="20"/>
  <c r="M148" i="20" s="1"/>
  <c r="J147" i="20"/>
  <c r="M147" i="20" s="1"/>
  <c r="J146" i="20"/>
  <c r="K146" i="20" s="1"/>
  <c r="N146" i="20" s="1"/>
  <c r="J145" i="20"/>
  <c r="M145" i="20" s="1"/>
  <c r="J144" i="20"/>
  <c r="M144" i="20" s="1"/>
  <c r="J143" i="20"/>
  <c r="M143" i="20" s="1"/>
  <c r="J142" i="20"/>
  <c r="M142" i="20" s="1"/>
  <c r="J141" i="20"/>
  <c r="K141" i="20" s="1"/>
  <c r="N141" i="20" s="1"/>
  <c r="J140" i="20"/>
  <c r="M140" i="20" s="1"/>
  <c r="J139" i="20"/>
  <c r="M139" i="20" s="1"/>
  <c r="J138" i="20"/>
  <c r="M138" i="20" s="1"/>
  <c r="J137" i="20"/>
  <c r="K137" i="20" s="1"/>
  <c r="N137" i="20" s="1"/>
  <c r="J136" i="20"/>
  <c r="M136" i="20" s="1"/>
  <c r="J135" i="20"/>
  <c r="M135" i="20" s="1"/>
  <c r="J134" i="20"/>
  <c r="K134" i="20" s="1"/>
  <c r="N134" i="20" s="1"/>
  <c r="J133" i="20"/>
  <c r="M133" i="20" s="1"/>
  <c r="J132" i="20"/>
  <c r="M132" i="20" s="1"/>
  <c r="J131" i="20"/>
  <c r="M131" i="20" s="1"/>
  <c r="J130" i="20"/>
  <c r="M130" i="20" s="1"/>
  <c r="J129" i="20"/>
  <c r="M129" i="20" s="1"/>
  <c r="J128" i="20"/>
  <c r="K128" i="20" s="1"/>
  <c r="N128" i="20" s="1"/>
  <c r="J127" i="20"/>
  <c r="M127" i="20" s="1"/>
  <c r="J126" i="20"/>
  <c r="M126" i="20" s="1"/>
  <c r="J125" i="20"/>
  <c r="K125" i="20" s="1"/>
  <c r="N125" i="20" s="1"/>
  <c r="J124" i="20"/>
  <c r="M124" i="20" s="1"/>
  <c r="J123" i="20"/>
  <c r="M123" i="20" s="1"/>
  <c r="J122" i="20"/>
  <c r="M122" i="20" s="1"/>
  <c r="J121" i="20"/>
  <c r="M121" i="20" s="1"/>
  <c r="J120" i="20"/>
  <c r="M120" i="20" s="1"/>
  <c r="J119" i="20"/>
  <c r="M119" i="20" s="1"/>
  <c r="J118" i="20"/>
  <c r="M118" i="20" s="1"/>
  <c r="J117" i="20"/>
  <c r="M117" i="20" s="1"/>
  <c r="J116" i="20"/>
  <c r="K116" i="20" s="1"/>
  <c r="N116" i="20" s="1"/>
  <c r="J115" i="20"/>
  <c r="M115" i="20" s="1"/>
  <c r="J114" i="20"/>
  <c r="M114" i="20" s="1"/>
  <c r="J113" i="20"/>
  <c r="M113" i="20" s="1"/>
  <c r="J112" i="20"/>
  <c r="M112" i="20" s="1"/>
  <c r="J111" i="20"/>
  <c r="M111" i="20" s="1"/>
  <c r="J110" i="20"/>
  <c r="K110" i="20" s="1"/>
  <c r="N110" i="20" s="1"/>
  <c r="J109" i="20"/>
  <c r="M109" i="20" s="1"/>
  <c r="J108" i="20"/>
  <c r="M108" i="20" s="1"/>
  <c r="J107" i="20"/>
  <c r="M107" i="20" s="1"/>
  <c r="J106" i="20"/>
  <c r="M106" i="20" s="1"/>
  <c r="J105" i="20"/>
  <c r="K105" i="20" s="1"/>
  <c r="N105" i="20" s="1"/>
  <c r="J104" i="20"/>
  <c r="M104" i="20" s="1"/>
  <c r="J103" i="20"/>
  <c r="M103" i="20" s="1"/>
  <c r="J102" i="20"/>
  <c r="M102" i="20" s="1"/>
  <c r="J101" i="20"/>
  <c r="M101" i="20" s="1"/>
  <c r="J100" i="20"/>
  <c r="M100" i="20" s="1"/>
  <c r="J99" i="20"/>
  <c r="M99" i="20" s="1"/>
  <c r="J98" i="20"/>
  <c r="M98" i="20" s="1"/>
  <c r="J97" i="20"/>
  <c r="M97" i="20" s="1"/>
  <c r="J96" i="20"/>
  <c r="M96" i="20" s="1"/>
  <c r="J95" i="20"/>
  <c r="M95" i="20" s="1"/>
  <c r="J94" i="20"/>
  <c r="M94" i="20" s="1"/>
  <c r="J93" i="20"/>
  <c r="M93" i="20" s="1"/>
  <c r="J92" i="20"/>
  <c r="M92" i="20" s="1"/>
  <c r="J91" i="20"/>
  <c r="M91" i="20" s="1"/>
  <c r="J90" i="20"/>
  <c r="M90" i="20" s="1"/>
  <c r="J89" i="20"/>
  <c r="M89" i="20" s="1"/>
  <c r="J88" i="20"/>
  <c r="M88" i="20" s="1"/>
  <c r="J87" i="20"/>
  <c r="M87" i="20" s="1"/>
  <c r="J86" i="20"/>
  <c r="K86" i="20" s="1"/>
  <c r="N86" i="20" s="1"/>
  <c r="J85" i="20"/>
  <c r="M85" i="20" s="1"/>
  <c r="J84" i="20"/>
  <c r="M84" i="20" s="1"/>
  <c r="J83" i="20"/>
  <c r="M83" i="20" s="1"/>
  <c r="J82" i="20"/>
  <c r="M82" i="20" s="1"/>
  <c r="J81" i="20"/>
  <c r="M81" i="20" s="1"/>
  <c r="J80" i="20"/>
  <c r="M80" i="20" s="1"/>
  <c r="J79" i="20"/>
  <c r="M79" i="20" s="1"/>
  <c r="J78" i="20"/>
  <c r="M78" i="20" s="1"/>
  <c r="J77" i="20"/>
  <c r="M77" i="20" s="1"/>
  <c r="J76" i="20"/>
  <c r="M76" i="20" s="1"/>
  <c r="J75" i="20"/>
  <c r="M75" i="20" s="1"/>
  <c r="J74" i="20"/>
  <c r="K74" i="20" s="1"/>
  <c r="N74" i="20" s="1"/>
  <c r="J73" i="20"/>
  <c r="M73" i="20" s="1"/>
  <c r="J72" i="20"/>
  <c r="M72" i="20" s="1"/>
  <c r="J71" i="20"/>
  <c r="M71" i="20" s="1"/>
  <c r="J70" i="20"/>
  <c r="M70" i="20" s="1"/>
  <c r="J69" i="20"/>
  <c r="M69" i="20" s="1"/>
  <c r="J68" i="20"/>
  <c r="M68" i="20" s="1"/>
  <c r="J67" i="20"/>
  <c r="M67" i="20" s="1"/>
  <c r="J66" i="20"/>
  <c r="M66" i="20" s="1"/>
  <c r="J65" i="20"/>
  <c r="M65" i="20" s="1"/>
  <c r="J64" i="20"/>
  <c r="M64" i="20" s="1"/>
  <c r="J63" i="20"/>
  <c r="M63" i="20" s="1"/>
  <c r="J62" i="20"/>
  <c r="K62" i="20" s="1"/>
  <c r="N62" i="20" s="1"/>
  <c r="J61" i="20"/>
  <c r="M61" i="20" s="1"/>
  <c r="J60" i="20"/>
  <c r="M60" i="20" s="1"/>
  <c r="J59" i="20"/>
  <c r="M59" i="20" s="1"/>
  <c r="J58" i="20"/>
  <c r="M58" i="20" s="1"/>
  <c r="J57" i="20"/>
  <c r="M57" i="20" s="1"/>
  <c r="J56" i="20"/>
  <c r="K56" i="20" s="1"/>
  <c r="N56" i="20" s="1"/>
  <c r="J55" i="20"/>
  <c r="M55" i="20" s="1"/>
  <c r="J54" i="20"/>
  <c r="M54" i="20" s="1"/>
  <c r="J53" i="20"/>
  <c r="K53" i="20" s="1"/>
  <c r="N53" i="20" s="1"/>
  <c r="J52" i="20"/>
  <c r="M52" i="20" s="1"/>
  <c r="J51" i="20"/>
  <c r="M51" i="20" s="1"/>
  <c r="J50" i="20"/>
  <c r="K50" i="20" s="1"/>
  <c r="N50" i="20" s="1"/>
  <c r="J49" i="20"/>
  <c r="M49" i="20" s="1"/>
  <c r="J48" i="20"/>
  <c r="M48" i="20" s="1"/>
  <c r="J47" i="20"/>
  <c r="M47" i="20" s="1"/>
  <c r="J46" i="20"/>
  <c r="M46" i="20" s="1"/>
  <c r="J45" i="20"/>
  <c r="K45" i="20" s="1"/>
  <c r="N45" i="20" s="1"/>
  <c r="J44" i="20"/>
  <c r="M44" i="20" s="1"/>
  <c r="J43" i="20"/>
  <c r="M43" i="20" s="1"/>
  <c r="J42" i="20"/>
  <c r="M42" i="20" s="1"/>
  <c r="J41" i="20"/>
  <c r="M41" i="20" s="1"/>
  <c r="J40" i="20"/>
  <c r="M40" i="20" s="1"/>
  <c r="J39" i="20"/>
  <c r="M39" i="20" s="1"/>
  <c r="J38" i="20"/>
  <c r="K38" i="20" s="1"/>
  <c r="N38" i="20" s="1"/>
  <c r="J37" i="20"/>
  <c r="M37" i="20" s="1"/>
  <c r="J36" i="20"/>
  <c r="M36" i="20" s="1"/>
  <c r="J35" i="20"/>
  <c r="M35" i="20" s="1"/>
  <c r="J34" i="20"/>
  <c r="M34" i="20" s="1"/>
  <c r="J33" i="20"/>
  <c r="M33" i="20" s="1"/>
  <c r="J32" i="20"/>
  <c r="M32" i="20" s="1"/>
  <c r="J31" i="20"/>
  <c r="M31" i="20" s="1"/>
  <c r="J30" i="20"/>
  <c r="M30" i="20" s="1"/>
  <c r="J29" i="20"/>
  <c r="M29" i="20" s="1"/>
  <c r="J28" i="20"/>
  <c r="M28" i="20" s="1"/>
  <c r="J27" i="20"/>
  <c r="M27" i="20" s="1"/>
  <c r="J26" i="20"/>
  <c r="M26" i="20" s="1"/>
  <c r="J25" i="20"/>
  <c r="M25" i="20" s="1"/>
  <c r="J24" i="20"/>
  <c r="M24" i="20" s="1"/>
  <c r="J23" i="20"/>
  <c r="M23" i="20" s="1"/>
  <c r="J22" i="20"/>
  <c r="M22" i="20" s="1"/>
  <c r="J21" i="20"/>
  <c r="M21" i="20" s="1"/>
  <c r="J20" i="20"/>
  <c r="K20" i="20" s="1"/>
  <c r="N20" i="20" s="1"/>
  <c r="J19" i="20"/>
  <c r="M19" i="20" s="1"/>
  <c r="J18" i="20"/>
  <c r="M18" i="20" s="1"/>
  <c r="J17" i="20"/>
  <c r="M17" i="20" s="1"/>
  <c r="J16" i="20"/>
  <c r="M16" i="20" s="1"/>
  <c r="J15" i="20"/>
  <c r="M15" i="20" s="1"/>
  <c r="J14" i="20"/>
  <c r="M14" i="20" s="1"/>
  <c r="J13" i="20"/>
  <c r="M13" i="20" s="1"/>
  <c r="J12" i="20"/>
  <c r="M12" i="20" s="1"/>
  <c r="J11" i="20"/>
  <c r="M11" i="20" s="1"/>
  <c r="J10" i="20"/>
  <c r="M10" i="20" s="1"/>
  <c r="J9" i="20"/>
  <c r="M9" i="20" s="1"/>
  <c r="J8" i="20"/>
  <c r="M8" i="20" s="1"/>
  <c r="J7" i="20"/>
  <c r="M7" i="20" s="1"/>
  <c r="J6" i="20"/>
  <c r="M6" i="20" s="1"/>
  <c r="J5" i="20"/>
  <c r="M5" i="20" s="1"/>
  <c r="J4" i="20"/>
  <c r="M4" i="20" s="1"/>
  <c r="J3" i="20"/>
  <c r="M3" i="20" s="1"/>
  <c r="J2" i="20"/>
  <c r="M2" i="20" s="1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2" i="20"/>
  <c r="H3" i="20"/>
  <c r="P75" i="15"/>
  <c r="P74" i="15"/>
  <c r="P73" i="15"/>
  <c r="P72" i="15"/>
  <c r="P71" i="15"/>
  <c r="P70" i="15"/>
  <c r="P69" i="15"/>
  <c r="P68" i="15"/>
  <c r="P67" i="15"/>
  <c r="P66" i="15"/>
  <c r="P65" i="15"/>
  <c r="P64" i="15"/>
  <c r="P63" i="15"/>
  <c r="P62" i="15"/>
  <c r="P61" i="15"/>
  <c r="P60" i="15"/>
  <c r="P59" i="15"/>
  <c r="P58" i="15"/>
  <c r="P57" i="15"/>
  <c r="P56" i="15"/>
  <c r="P35" i="15"/>
  <c r="P34" i="15"/>
  <c r="O55" i="15"/>
  <c r="P55" i="15" s="1"/>
  <c r="O54" i="15"/>
  <c r="P54" i="15" s="1"/>
  <c r="O53" i="15"/>
  <c r="P53" i="15" s="1"/>
  <c r="O52" i="15"/>
  <c r="P52" i="15" s="1"/>
  <c r="O51" i="15"/>
  <c r="P51" i="15" s="1"/>
  <c r="O50" i="15"/>
  <c r="P50" i="15" s="1"/>
  <c r="O49" i="15"/>
  <c r="P49" i="15" s="1"/>
  <c r="O48" i="15"/>
  <c r="P48" i="15" s="1"/>
  <c r="P33" i="15"/>
  <c r="P32" i="15"/>
  <c r="O31" i="15"/>
  <c r="P31" i="15" s="1"/>
  <c r="O30" i="15"/>
  <c r="P30" i="15" s="1"/>
  <c r="O29" i="15"/>
  <c r="P29" i="15" s="1"/>
  <c r="O28" i="15"/>
  <c r="P28" i="15" s="1"/>
  <c r="O47" i="15"/>
  <c r="P47" i="15" s="1"/>
  <c r="O46" i="15"/>
  <c r="P46" i="15" s="1"/>
  <c r="O45" i="15"/>
  <c r="P45" i="15" s="1"/>
  <c r="O44" i="15"/>
  <c r="P44" i="15" s="1"/>
  <c r="O27" i="15"/>
  <c r="P27" i="15" s="1"/>
  <c r="O26" i="15"/>
  <c r="P26" i="15" s="1"/>
  <c r="P43" i="15"/>
  <c r="P42" i="15"/>
  <c r="P41" i="15"/>
  <c r="P40" i="15"/>
  <c r="O25" i="15"/>
  <c r="P25" i="15" s="1"/>
  <c r="O24" i="15"/>
  <c r="P24" i="15" s="1"/>
  <c r="O23" i="15"/>
  <c r="P23" i="15" s="1"/>
  <c r="O22" i="15"/>
  <c r="P22" i="15" s="1"/>
  <c r="O21" i="15"/>
  <c r="P21" i="15" s="1"/>
  <c r="O20" i="15"/>
  <c r="P20" i="15" s="1"/>
  <c r="O39" i="15"/>
  <c r="P39" i="15" s="1"/>
  <c r="O38" i="15"/>
  <c r="P38" i="15" s="1"/>
  <c r="O37" i="15"/>
  <c r="P37" i="15" s="1"/>
  <c r="O36" i="15"/>
  <c r="P36" i="15" s="1"/>
  <c r="O19" i="15"/>
  <c r="P19" i="15" s="1"/>
  <c r="O18" i="15"/>
  <c r="P18" i="15" s="1"/>
  <c r="O17" i="15"/>
  <c r="P17" i="15" s="1"/>
  <c r="O16" i="15"/>
  <c r="P16" i="15" s="1"/>
  <c r="P85" i="15"/>
  <c r="P84" i="15"/>
  <c r="P83" i="15"/>
  <c r="P82" i="15"/>
  <c r="O15" i="15"/>
  <c r="P15" i="15" s="1"/>
  <c r="O14" i="15"/>
  <c r="P14" i="15" s="1"/>
  <c r="O13" i="15"/>
  <c r="P13" i="15" s="1"/>
  <c r="O12" i="15"/>
  <c r="P12" i="15" s="1"/>
  <c r="P81" i="15"/>
  <c r="P80" i="15"/>
  <c r="P79" i="15"/>
  <c r="P78" i="15"/>
  <c r="P77" i="15"/>
  <c r="P76" i="15"/>
  <c r="O11" i="15"/>
  <c r="P11" i="15" s="1"/>
  <c r="O10" i="15"/>
  <c r="P10" i="15" s="1"/>
  <c r="O9" i="15"/>
  <c r="P9" i="15" s="1"/>
  <c r="O8" i="15"/>
  <c r="P8" i="15" s="1"/>
  <c r="P7" i="15"/>
  <c r="P6" i="15"/>
  <c r="O5" i="15"/>
  <c r="P5" i="15" s="1"/>
  <c r="O4" i="15"/>
  <c r="P4" i="15" s="1"/>
  <c r="O3" i="15"/>
  <c r="P3" i="15" s="1"/>
  <c r="O2" i="15"/>
  <c r="P2" i="15" s="1"/>
  <c r="H75" i="15"/>
  <c r="I75" i="15" s="1"/>
  <c r="L75" i="15" s="1"/>
  <c r="Q75" i="15" s="1"/>
  <c r="H74" i="15"/>
  <c r="I74" i="15" s="1"/>
  <c r="L74" i="15" s="1"/>
  <c r="Q74" i="15" s="1"/>
  <c r="H73" i="15"/>
  <c r="I73" i="15" s="1"/>
  <c r="L73" i="15" s="1"/>
  <c r="Q73" i="15" s="1"/>
  <c r="H72" i="15"/>
  <c r="I72" i="15" s="1"/>
  <c r="L72" i="15" s="1"/>
  <c r="Q72" i="15" s="1"/>
  <c r="H71" i="15"/>
  <c r="I71" i="15" s="1"/>
  <c r="L71" i="15" s="1"/>
  <c r="Q71" i="15" s="1"/>
  <c r="H70" i="15"/>
  <c r="I70" i="15" s="1"/>
  <c r="L70" i="15" s="1"/>
  <c r="Q70" i="15" s="1"/>
  <c r="H69" i="15"/>
  <c r="I69" i="15" s="1"/>
  <c r="L69" i="15" s="1"/>
  <c r="Q69" i="15" s="1"/>
  <c r="H68" i="15"/>
  <c r="I68" i="15" s="1"/>
  <c r="L68" i="15" s="1"/>
  <c r="Q68" i="15" s="1"/>
  <c r="H67" i="15"/>
  <c r="I67" i="15" s="1"/>
  <c r="L67" i="15" s="1"/>
  <c r="Q67" i="15" s="1"/>
  <c r="H66" i="15"/>
  <c r="I66" i="15" s="1"/>
  <c r="L66" i="15" s="1"/>
  <c r="Q66" i="15" s="1"/>
  <c r="H65" i="15"/>
  <c r="I65" i="15" s="1"/>
  <c r="L65" i="15" s="1"/>
  <c r="Q65" i="15" s="1"/>
  <c r="H64" i="15"/>
  <c r="I64" i="15" s="1"/>
  <c r="L64" i="15" s="1"/>
  <c r="Q64" i="15" s="1"/>
  <c r="H63" i="15"/>
  <c r="I63" i="15" s="1"/>
  <c r="L63" i="15" s="1"/>
  <c r="Q63" i="15" s="1"/>
  <c r="H62" i="15"/>
  <c r="I62" i="15" s="1"/>
  <c r="L62" i="15" s="1"/>
  <c r="Q62" i="15" s="1"/>
  <c r="H61" i="15"/>
  <c r="I61" i="15" s="1"/>
  <c r="L61" i="15" s="1"/>
  <c r="Q61" i="15" s="1"/>
  <c r="H60" i="15"/>
  <c r="I60" i="15" s="1"/>
  <c r="L60" i="15" s="1"/>
  <c r="Q60" i="15" s="1"/>
  <c r="H59" i="15"/>
  <c r="I59" i="15" s="1"/>
  <c r="L59" i="15" s="1"/>
  <c r="Q59" i="15" s="1"/>
  <c r="H58" i="15"/>
  <c r="I58" i="15" s="1"/>
  <c r="L58" i="15" s="1"/>
  <c r="Q58" i="15" s="1"/>
  <c r="H57" i="15"/>
  <c r="I57" i="15" s="1"/>
  <c r="L57" i="15" s="1"/>
  <c r="Q57" i="15" s="1"/>
  <c r="H56" i="15"/>
  <c r="I56" i="15" s="1"/>
  <c r="L56" i="15" s="1"/>
  <c r="Q56" i="15" s="1"/>
  <c r="H35" i="15"/>
  <c r="I35" i="15" s="1"/>
  <c r="L35" i="15" s="1"/>
  <c r="Q35" i="15" s="1"/>
  <c r="H34" i="15"/>
  <c r="I34" i="15" s="1"/>
  <c r="L34" i="15" s="1"/>
  <c r="Q34" i="15" s="1"/>
  <c r="H55" i="15"/>
  <c r="I55" i="15" s="1"/>
  <c r="L55" i="15" s="1"/>
  <c r="Q55" i="15" s="1"/>
  <c r="H54" i="15"/>
  <c r="I54" i="15" s="1"/>
  <c r="L54" i="15" s="1"/>
  <c r="Q54" i="15" s="1"/>
  <c r="H53" i="15"/>
  <c r="I53" i="15" s="1"/>
  <c r="L53" i="15" s="1"/>
  <c r="Q53" i="15" s="1"/>
  <c r="H52" i="15"/>
  <c r="I52" i="15" s="1"/>
  <c r="L52" i="15" s="1"/>
  <c r="Q52" i="15" s="1"/>
  <c r="H51" i="15"/>
  <c r="I51" i="15" s="1"/>
  <c r="L51" i="15" s="1"/>
  <c r="Q51" i="15" s="1"/>
  <c r="H50" i="15"/>
  <c r="I50" i="15" s="1"/>
  <c r="L50" i="15" s="1"/>
  <c r="Q50" i="15" s="1"/>
  <c r="H49" i="15"/>
  <c r="I49" i="15" s="1"/>
  <c r="L49" i="15" s="1"/>
  <c r="Q49" i="15" s="1"/>
  <c r="H48" i="15"/>
  <c r="I48" i="15" s="1"/>
  <c r="L48" i="15" s="1"/>
  <c r="Q48" i="15" s="1"/>
  <c r="H33" i="15"/>
  <c r="I33" i="15" s="1"/>
  <c r="L33" i="15" s="1"/>
  <c r="Q33" i="15" s="1"/>
  <c r="H32" i="15"/>
  <c r="I32" i="15" s="1"/>
  <c r="L32" i="15" s="1"/>
  <c r="Q32" i="15" s="1"/>
  <c r="H31" i="15"/>
  <c r="I31" i="15" s="1"/>
  <c r="L31" i="15" s="1"/>
  <c r="Q31" i="15" s="1"/>
  <c r="H30" i="15"/>
  <c r="I30" i="15" s="1"/>
  <c r="L30" i="15" s="1"/>
  <c r="Q30" i="15" s="1"/>
  <c r="H29" i="15"/>
  <c r="I29" i="15" s="1"/>
  <c r="L29" i="15" s="1"/>
  <c r="Q29" i="15" s="1"/>
  <c r="H28" i="15"/>
  <c r="I28" i="15" s="1"/>
  <c r="L28" i="15" s="1"/>
  <c r="Q28" i="15" s="1"/>
  <c r="H47" i="15"/>
  <c r="I47" i="15" s="1"/>
  <c r="L47" i="15" s="1"/>
  <c r="Q47" i="15" s="1"/>
  <c r="H46" i="15"/>
  <c r="I46" i="15" s="1"/>
  <c r="L46" i="15" s="1"/>
  <c r="Q46" i="15" s="1"/>
  <c r="H45" i="15"/>
  <c r="I45" i="15" s="1"/>
  <c r="L45" i="15" s="1"/>
  <c r="Q45" i="15" s="1"/>
  <c r="H44" i="15"/>
  <c r="I44" i="15" s="1"/>
  <c r="L44" i="15" s="1"/>
  <c r="Q44" i="15" s="1"/>
  <c r="H27" i="15"/>
  <c r="I27" i="15" s="1"/>
  <c r="L27" i="15" s="1"/>
  <c r="Q27" i="15" s="1"/>
  <c r="H26" i="15"/>
  <c r="I26" i="15" s="1"/>
  <c r="L26" i="15" s="1"/>
  <c r="Q26" i="15" s="1"/>
  <c r="H43" i="15"/>
  <c r="I43" i="15" s="1"/>
  <c r="L43" i="15" s="1"/>
  <c r="Q43" i="15" s="1"/>
  <c r="H42" i="15"/>
  <c r="I42" i="15" s="1"/>
  <c r="L42" i="15" s="1"/>
  <c r="Q42" i="15" s="1"/>
  <c r="H41" i="15"/>
  <c r="I41" i="15" s="1"/>
  <c r="L41" i="15" s="1"/>
  <c r="Q41" i="15" s="1"/>
  <c r="H40" i="15"/>
  <c r="I40" i="15" s="1"/>
  <c r="L40" i="15" s="1"/>
  <c r="Q40" i="15" s="1"/>
  <c r="H25" i="15"/>
  <c r="I25" i="15" s="1"/>
  <c r="L25" i="15" s="1"/>
  <c r="Q25" i="15" s="1"/>
  <c r="H24" i="15"/>
  <c r="I24" i="15" s="1"/>
  <c r="L24" i="15" s="1"/>
  <c r="Q24" i="15" s="1"/>
  <c r="H23" i="15"/>
  <c r="I23" i="15" s="1"/>
  <c r="L23" i="15" s="1"/>
  <c r="Q23" i="15" s="1"/>
  <c r="H22" i="15"/>
  <c r="I22" i="15" s="1"/>
  <c r="L22" i="15" s="1"/>
  <c r="Q22" i="15" s="1"/>
  <c r="H21" i="15"/>
  <c r="I21" i="15" s="1"/>
  <c r="L21" i="15" s="1"/>
  <c r="Q21" i="15" s="1"/>
  <c r="H20" i="15"/>
  <c r="I20" i="15" s="1"/>
  <c r="L20" i="15" s="1"/>
  <c r="Q20" i="15" s="1"/>
  <c r="H39" i="15"/>
  <c r="I39" i="15" s="1"/>
  <c r="L39" i="15" s="1"/>
  <c r="Q39" i="15" s="1"/>
  <c r="H38" i="15"/>
  <c r="I38" i="15" s="1"/>
  <c r="L38" i="15" s="1"/>
  <c r="Q38" i="15" s="1"/>
  <c r="H37" i="15"/>
  <c r="I37" i="15" s="1"/>
  <c r="L37" i="15" s="1"/>
  <c r="Q37" i="15" s="1"/>
  <c r="H36" i="15"/>
  <c r="I36" i="15" s="1"/>
  <c r="L36" i="15" s="1"/>
  <c r="Q36" i="15" s="1"/>
  <c r="H19" i="15"/>
  <c r="I19" i="15" s="1"/>
  <c r="L19" i="15" s="1"/>
  <c r="Q19" i="15" s="1"/>
  <c r="H18" i="15"/>
  <c r="I18" i="15" s="1"/>
  <c r="L18" i="15" s="1"/>
  <c r="Q18" i="15" s="1"/>
  <c r="H17" i="15"/>
  <c r="I17" i="15" s="1"/>
  <c r="L17" i="15" s="1"/>
  <c r="Q17" i="15" s="1"/>
  <c r="H16" i="15"/>
  <c r="I16" i="15" s="1"/>
  <c r="L16" i="15" s="1"/>
  <c r="Q16" i="15" s="1"/>
  <c r="H85" i="15"/>
  <c r="I85" i="15" s="1"/>
  <c r="L85" i="15" s="1"/>
  <c r="Q85" i="15" s="1"/>
  <c r="H84" i="15"/>
  <c r="I84" i="15" s="1"/>
  <c r="L84" i="15" s="1"/>
  <c r="Q84" i="15" s="1"/>
  <c r="H83" i="15"/>
  <c r="I83" i="15" s="1"/>
  <c r="L83" i="15" s="1"/>
  <c r="Q83" i="15" s="1"/>
  <c r="H82" i="15"/>
  <c r="I82" i="15" s="1"/>
  <c r="L82" i="15" s="1"/>
  <c r="Q82" i="15" s="1"/>
  <c r="H15" i="15"/>
  <c r="I15" i="15" s="1"/>
  <c r="L15" i="15" s="1"/>
  <c r="Q15" i="15" s="1"/>
  <c r="H14" i="15"/>
  <c r="I14" i="15" s="1"/>
  <c r="L14" i="15" s="1"/>
  <c r="Q14" i="15" s="1"/>
  <c r="H13" i="15"/>
  <c r="I13" i="15" s="1"/>
  <c r="L13" i="15" s="1"/>
  <c r="Q13" i="15" s="1"/>
  <c r="H12" i="15"/>
  <c r="I12" i="15" s="1"/>
  <c r="L12" i="15" s="1"/>
  <c r="Q12" i="15" s="1"/>
  <c r="H81" i="15"/>
  <c r="I81" i="15" s="1"/>
  <c r="L81" i="15" s="1"/>
  <c r="Q81" i="15" s="1"/>
  <c r="H80" i="15"/>
  <c r="I80" i="15" s="1"/>
  <c r="L80" i="15" s="1"/>
  <c r="Q80" i="15" s="1"/>
  <c r="H79" i="15"/>
  <c r="I79" i="15" s="1"/>
  <c r="L79" i="15" s="1"/>
  <c r="Q79" i="15" s="1"/>
  <c r="H78" i="15"/>
  <c r="I78" i="15" s="1"/>
  <c r="L78" i="15" s="1"/>
  <c r="Q78" i="15" s="1"/>
  <c r="H77" i="15"/>
  <c r="I77" i="15" s="1"/>
  <c r="L77" i="15" s="1"/>
  <c r="Q77" i="15" s="1"/>
  <c r="H76" i="15"/>
  <c r="I76" i="15" s="1"/>
  <c r="L76" i="15" s="1"/>
  <c r="Q76" i="15" s="1"/>
  <c r="H11" i="15"/>
  <c r="I11" i="15" s="1"/>
  <c r="L11" i="15" s="1"/>
  <c r="Q11" i="15" s="1"/>
  <c r="H10" i="15"/>
  <c r="I10" i="15" s="1"/>
  <c r="L10" i="15" s="1"/>
  <c r="Q10" i="15" s="1"/>
  <c r="H9" i="15"/>
  <c r="I9" i="15" s="1"/>
  <c r="L9" i="15" s="1"/>
  <c r="Q9" i="15" s="1"/>
  <c r="H8" i="15"/>
  <c r="I8" i="15" s="1"/>
  <c r="L8" i="15" s="1"/>
  <c r="Q8" i="15" s="1"/>
  <c r="H7" i="15"/>
  <c r="I7" i="15" s="1"/>
  <c r="L7" i="15" s="1"/>
  <c r="Q7" i="15" s="1"/>
  <c r="H6" i="15"/>
  <c r="I6" i="15" s="1"/>
  <c r="L6" i="15" s="1"/>
  <c r="Q6" i="15" s="1"/>
  <c r="H5" i="15"/>
  <c r="I5" i="15" s="1"/>
  <c r="L5" i="15" s="1"/>
  <c r="Q5" i="15" s="1"/>
  <c r="H4" i="15"/>
  <c r="I4" i="15" s="1"/>
  <c r="L4" i="15" s="1"/>
  <c r="Q4" i="15" s="1"/>
  <c r="H3" i="15"/>
  <c r="I3" i="15" s="1"/>
  <c r="L3" i="15" s="1"/>
  <c r="Q3" i="15" s="1"/>
  <c r="H2" i="15"/>
  <c r="I2" i="15" s="1"/>
  <c r="R2" i="15" s="1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35" i="15"/>
  <c r="F34" i="15"/>
  <c r="F55" i="15"/>
  <c r="F54" i="15"/>
  <c r="F53" i="15"/>
  <c r="F52" i="15"/>
  <c r="F51" i="15"/>
  <c r="F50" i="15"/>
  <c r="F49" i="15"/>
  <c r="F48" i="15"/>
  <c r="F33" i="15"/>
  <c r="F32" i="15"/>
  <c r="F31" i="15"/>
  <c r="F30" i="15"/>
  <c r="F29" i="15"/>
  <c r="F28" i="15"/>
  <c r="F47" i="15"/>
  <c r="F46" i="15"/>
  <c r="F45" i="15"/>
  <c r="F44" i="15"/>
  <c r="F27" i="15"/>
  <c r="F26" i="15"/>
  <c r="F43" i="15"/>
  <c r="F42" i="15"/>
  <c r="F41" i="15"/>
  <c r="F40" i="15"/>
  <c r="F25" i="15"/>
  <c r="F24" i="15"/>
  <c r="F23" i="15"/>
  <c r="F22" i="15"/>
  <c r="F21" i="15"/>
  <c r="F20" i="15"/>
  <c r="F39" i="15"/>
  <c r="F38" i="15"/>
  <c r="F37" i="15"/>
  <c r="F36" i="15"/>
  <c r="F19" i="15"/>
  <c r="F18" i="15"/>
  <c r="F17" i="15"/>
  <c r="F16" i="15"/>
  <c r="F85" i="15"/>
  <c r="F84" i="15"/>
  <c r="F83" i="15"/>
  <c r="F82" i="15"/>
  <c r="F15" i="15"/>
  <c r="F14" i="15"/>
  <c r="F13" i="15"/>
  <c r="F12" i="15"/>
  <c r="F81" i="15"/>
  <c r="F80" i="15"/>
  <c r="F79" i="15"/>
  <c r="F78" i="15"/>
  <c r="F77" i="15"/>
  <c r="F76" i="15"/>
  <c r="F11" i="15"/>
  <c r="F10" i="15"/>
  <c r="F9" i="15"/>
  <c r="F8" i="15"/>
  <c r="F7" i="15"/>
  <c r="F6" i="15"/>
  <c r="F5" i="15"/>
  <c r="F4" i="15"/>
  <c r="F3" i="15"/>
  <c r="F2" i="15"/>
  <c r="R8" i="15" l="1"/>
  <c r="R34" i="15"/>
  <c r="R58" i="15"/>
  <c r="R66" i="15"/>
  <c r="R70" i="15"/>
  <c r="R9" i="15"/>
  <c r="R14" i="15"/>
  <c r="R71" i="15"/>
  <c r="R18" i="15"/>
  <c r="R15" i="15"/>
  <c r="R38" i="15"/>
  <c r="R39" i="15"/>
  <c r="R49" i="15"/>
  <c r="M38" i="20"/>
  <c r="M128" i="20"/>
  <c r="K14" i="20"/>
  <c r="N14" i="20" s="1"/>
  <c r="K30" i="20"/>
  <c r="N30" i="20" s="1"/>
  <c r="K126" i="20"/>
  <c r="N126" i="20" s="1"/>
  <c r="K150" i="20"/>
  <c r="N150" i="20" s="1"/>
  <c r="K42" i="20"/>
  <c r="N42" i="20" s="1"/>
  <c r="K60" i="20"/>
  <c r="N60" i="20" s="1"/>
  <c r="K34" i="20"/>
  <c r="N34" i="20" s="1"/>
  <c r="K71" i="20"/>
  <c r="N71" i="20" s="1"/>
  <c r="K120" i="20"/>
  <c r="N120" i="20" s="1"/>
  <c r="K121" i="20"/>
  <c r="N121" i="20" s="1"/>
  <c r="M62" i="20"/>
  <c r="M74" i="20"/>
  <c r="M153" i="20"/>
  <c r="M20" i="20"/>
  <c r="M134" i="20"/>
  <c r="K73" i="20"/>
  <c r="N73" i="20" s="1"/>
  <c r="K2" i="20"/>
  <c r="N2" i="20" s="1"/>
  <c r="K82" i="20"/>
  <c r="N82" i="20" s="1"/>
  <c r="K83" i="20"/>
  <c r="N83" i="20" s="1"/>
  <c r="K18" i="20"/>
  <c r="N18" i="20" s="1"/>
  <c r="K90" i="20"/>
  <c r="N90" i="20" s="1"/>
  <c r="M105" i="20"/>
  <c r="M116" i="20"/>
  <c r="K25" i="20"/>
  <c r="N25" i="20" s="1"/>
  <c r="K93" i="20"/>
  <c r="N93" i="20" s="1"/>
  <c r="M50" i="20"/>
  <c r="K140" i="20"/>
  <c r="N140" i="20" s="1"/>
  <c r="K61" i="20"/>
  <c r="N61" i="20" s="1"/>
  <c r="K129" i="20"/>
  <c r="N129" i="20" s="1"/>
  <c r="K6" i="20"/>
  <c r="N6" i="20" s="1"/>
  <c r="K32" i="20"/>
  <c r="N32" i="20" s="1"/>
  <c r="K66" i="20"/>
  <c r="N66" i="20" s="1"/>
  <c r="K91" i="20"/>
  <c r="N91" i="20" s="1"/>
  <c r="K130" i="20"/>
  <c r="N130" i="20" s="1"/>
  <c r="M45" i="20"/>
  <c r="K4" i="20"/>
  <c r="N4" i="20" s="1"/>
  <c r="K11" i="20"/>
  <c r="N11" i="20" s="1"/>
  <c r="K33" i="20"/>
  <c r="N33" i="20" s="1"/>
  <c r="K70" i="20"/>
  <c r="N70" i="20" s="1"/>
  <c r="K92" i="20"/>
  <c r="N92" i="20" s="1"/>
  <c r="K131" i="20"/>
  <c r="N131" i="20" s="1"/>
  <c r="K12" i="20"/>
  <c r="N12" i="20" s="1"/>
  <c r="K132" i="20"/>
  <c r="N132" i="20" s="1"/>
  <c r="M141" i="20"/>
  <c r="K13" i="20"/>
  <c r="N13" i="20" s="1"/>
  <c r="K35" i="20"/>
  <c r="N35" i="20" s="1"/>
  <c r="K72" i="20"/>
  <c r="N72" i="20" s="1"/>
  <c r="K102" i="20"/>
  <c r="N102" i="20" s="1"/>
  <c r="K138" i="20"/>
  <c r="N138" i="20" s="1"/>
  <c r="K103" i="20"/>
  <c r="N103" i="20" s="1"/>
  <c r="K139" i="20"/>
  <c r="N139" i="20" s="1"/>
  <c r="K43" i="20"/>
  <c r="N43" i="20" s="1"/>
  <c r="K104" i="20"/>
  <c r="N104" i="20" s="1"/>
  <c r="M125" i="20"/>
  <c r="K21" i="20"/>
  <c r="N21" i="20" s="1"/>
  <c r="K44" i="20"/>
  <c r="N44" i="20" s="1"/>
  <c r="K78" i="20"/>
  <c r="N78" i="20" s="1"/>
  <c r="K119" i="20"/>
  <c r="N119" i="20" s="1"/>
  <c r="K22" i="20"/>
  <c r="N22" i="20" s="1"/>
  <c r="K80" i="20"/>
  <c r="N80" i="20" s="1"/>
  <c r="K23" i="20"/>
  <c r="N23" i="20" s="1"/>
  <c r="K54" i="20"/>
  <c r="N54" i="20" s="1"/>
  <c r="K81" i="20"/>
  <c r="N81" i="20" s="1"/>
  <c r="K151" i="20"/>
  <c r="N151" i="20" s="1"/>
  <c r="M53" i="20"/>
  <c r="M86" i="20"/>
  <c r="M137" i="20"/>
  <c r="M146" i="20"/>
  <c r="K24" i="20"/>
  <c r="N24" i="20" s="1"/>
  <c r="K122" i="20"/>
  <c r="N122" i="20" s="1"/>
  <c r="K162" i="20"/>
  <c r="N162" i="20" s="1"/>
  <c r="K49" i="20"/>
  <c r="N49" i="20" s="1"/>
  <c r="K109" i="20"/>
  <c r="N109" i="20" s="1"/>
  <c r="K133" i="20"/>
  <c r="N133" i="20" s="1"/>
  <c r="K169" i="20"/>
  <c r="N169" i="20" s="1"/>
  <c r="M110" i="20"/>
  <c r="K158" i="20"/>
  <c r="N158" i="20" s="1"/>
  <c r="K3" i="20"/>
  <c r="N3" i="20" s="1"/>
  <c r="K15" i="20"/>
  <c r="N15" i="20" s="1"/>
  <c r="K27" i="20"/>
  <c r="N27" i="20" s="1"/>
  <c r="K39" i="20"/>
  <c r="N39" i="20" s="1"/>
  <c r="K51" i="20"/>
  <c r="N51" i="20" s="1"/>
  <c r="K63" i="20"/>
  <c r="N63" i="20" s="1"/>
  <c r="K75" i="20"/>
  <c r="N75" i="20" s="1"/>
  <c r="K87" i="20"/>
  <c r="N87" i="20" s="1"/>
  <c r="K99" i="20"/>
  <c r="N99" i="20" s="1"/>
  <c r="K111" i="20"/>
  <c r="N111" i="20" s="1"/>
  <c r="K123" i="20"/>
  <c r="N123" i="20" s="1"/>
  <c r="K135" i="20"/>
  <c r="N135" i="20" s="1"/>
  <c r="K147" i="20"/>
  <c r="N147" i="20" s="1"/>
  <c r="K159" i="20"/>
  <c r="N159" i="20" s="1"/>
  <c r="K145" i="20"/>
  <c r="N145" i="20" s="1"/>
  <c r="K16" i="20"/>
  <c r="N16" i="20" s="1"/>
  <c r="K28" i="20"/>
  <c r="N28" i="20" s="1"/>
  <c r="K40" i="20"/>
  <c r="N40" i="20" s="1"/>
  <c r="K52" i="20"/>
  <c r="N52" i="20" s="1"/>
  <c r="K64" i="20"/>
  <c r="N64" i="20" s="1"/>
  <c r="K76" i="20"/>
  <c r="N76" i="20" s="1"/>
  <c r="K88" i="20"/>
  <c r="N88" i="20" s="1"/>
  <c r="K100" i="20"/>
  <c r="N100" i="20" s="1"/>
  <c r="K112" i="20"/>
  <c r="N112" i="20" s="1"/>
  <c r="K124" i="20"/>
  <c r="N124" i="20" s="1"/>
  <c r="K136" i="20"/>
  <c r="N136" i="20" s="1"/>
  <c r="K148" i="20"/>
  <c r="N148" i="20" s="1"/>
  <c r="K160" i="20"/>
  <c r="N160" i="20" s="1"/>
  <c r="K37" i="20"/>
  <c r="N37" i="20" s="1"/>
  <c r="K85" i="20"/>
  <c r="N85" i="20" s="1"/>
  <c r="K97" i="20"/>
  <c r="N97" i="20" s="1"/>
  <c r="K157" i="20"/>
  <c r="N157" i="20" s="1"/>
  <c r="K26" i="20"/>
  <c r="N26" i="20" s="1"/>
  <c r="K98" i="20"/>
  <c r="N98" i="20" s="1"/>
  <c r="K5" i="20"/>
  <c r="N5" i="20" s="1"/>
  <c r="K17" i="20"/>
  <c r="N17" i="20" s="1"/>
  <c r="K29" i="20"/>
  <c r="N29" i="20" s="1"/>
  <c r="K41" i="20"/>
  <c r="N41" i="20" s="1"/>
  <c r="K65" i="20"/>
  <c r="N65" i="20" s="1"/>
  <c r="K77" i="20"/>
  <c r="N77" i="20" s="1"/>
  <c r="K89" i="20"/>
  <c r="N89" i="20" s="1"/>
  <c r="K101" i="20"/>
  <c r="N101" i="20" s="1"/>
  <c r="K113" i="20"/>
  <c r="N113" i="20" s="1"/>
  <c r="K149" i="20"/>
  <c r="N149" i="20" s="1"/>
  <c r="K161" i="20"/>
  <c r="N161" i="20" s="1"/>
  <c r="M152" i="20"/>
  <c r="K7" i="20"/>
  <c r="N7" i="20" s="1"/>
  <c r="K19" i="20"/>
  <c r="N19" i="20" s="1"/>
  <c r="K31" i="20"/>
  <c r="N31" i="20" s="1"/>
  <c r="K55" i="20"/>
  <c r="N55" i="20" s="1"/>
  <c r="K67" i="20"/>
  <c r="N67" i="20" s="1"/>
  <c r="K79" i="20"/>
  <c r="N79" i="20" s="1"/>
  <c r="K115" i="20"/>
  <c r="N115" i="20" s="1"/>
  <c r="K127" i="20"/>
  <c r="N127" i="20" s="1"/>
  <c r="K163" i="20"/>
  <c r="N163" i="20" s="1"/>
  <c r="M56" i="20"/>
  <c r="K8" i="20"/>
  <c r="N8" i="20" s="1"/>
  <c r="K68" i="20"/>
  <c r="N68" i="20" s="1"/>
  <c r="K164" i="20"/>
  <c r="N164" i="20" s="1"/>
  <c r="K9" i="20"/>
  <c r="N9" i="20" s="1"/>
  <c r="K57" i="20"/>
  <c r="N57" i="20" s="1"/>
  <c r="K69" i="20"/>
  <c r="N69" i="20" s="1"/>
  <c r="K117" i="20"/>
  <c r="N117" i="20" s="1"/>
  <c r="K165" i="20"/>
  <c r="N165" i="20" s="1"/>
  <c r="K114" i="20"/>
  <c r="N114" i="20" s="1"/>
  <c r="K10" i="20"/>
  <c r="N10" i="20" s="1"/>
  <c r="K46" i="20"/>
  <c r="N46" i="20" s="1"/>
  <c r="K58" i="20"/>
  <c r="N58" i="20" s="1"/>
  <c r="K94" i="20"/>
  <c r="N94" i="20" s="1"/>
  <c r="K106" i="20"/>
  <c r="N106" i="20" s="1"/>
  <c r="K118" i="20"/>
  <c r="N118" i="20" s="1"/>
  <c r="K142" i="20"/>
  <c r="N142" i="20" s="1"/>
  <c r="K154" i="20"/>
  <c r="N154" i="20" s="1"/>
  <c r="K166" i="20"/>
  <c r="N166" i="20" s="1"/>
  <c r="K47" i="20"/>
  <c r="N47" i="20" s="1"/>
  <c r="K59" i="20"/>
  <c r="N59" i="20" s="1"/>
  <c r="K95" i="20"/>
  <c r="N95" i="20" s="1"/>
  <c r="K107" i="20"/>
  <c r="N107" i="20" s="1"/>
  <c r="K143" i="20"/>
  <c r="N143" i="20" s="1"/>
  <c r="K155" i="20"/>
  <c r="N155" i="20" s="1"/>
  <c r="K167" i="20"/>
  <c r="N167" i="20" s="1"/>
  <c r="K36" i="20"/>
  <c r="N36" i="20" s="1"/>
  <c r="K48" i="20"/>
  <c r="N48" i="20" s="1"/>
  <c r="K84" i="20"/>
  <c r="N84" i="20" s="1"/>
  <c r="K96" i="20"/>
  <c r="N96" i="20" s="1"/>
  <c r="K108" i="20"/>
  <c r="N108" i="20" s="1"/>
  <c r="K144" i="20"/>
  <c r="N144" i="20" s="1"/>
  <c r="K156" i="20"/>
  <c r="N156" i="20" s="1"/>
  <c r="K168" i="20"/>
  <c r="N168" i="20" s="1"/>
  <c r="R3" i="15"/>
  <c r="R52" i="15"/>
  <c r="R4" i="15"/>
  <c r="R55" i="15"/>
  <c r="R22" i="15"/>
  <c r="R25" i="15"/>
  <c r="R76" i="15"/>
  <c r="R40" i="15"/>
  <c r="R59" i="15"/>
  <c r="R79" i="15"/>
  <c r="R26" i="15"/>
  <c r="R62" i="15"/>
  <c r="R80" i="15"/>
  <c r="R27" i="15"/>
  <c r="R65" i="15"/>
  <c r="R46" i="15"/>
  <c r="R29" i="15"/>
  <c r="R84" i="15"/>
  <c r="R30" i="15"/>
  <c r="R17" i="15"/>
  <c r="R48" i="15"/>
  <c r="R74" i="15"/>
  <c r="R77" i="15"/>
  <c r="R85" i="15"/>
  <c r="R23" i="15"/>
  <c r="R47" i="15"/>
  <c r="R53" i="15"/>
  <c r="R63" i="15"/>
  <c r="R75" i="15"/>
  <c r="R78" i="15"/>
  <c r="R16" i="15"/>
  <c r="R24" i="15"/>
  <c r="R28" i="15"/>
  <c r="R54" i="15"/>
  <c r="R64" i="15"/>
  <c r="R5" i="15"/>
  <c r="R81" i="15"/>
  <c r="R19" i="15"/>
  <c r="R41" i="15"/>
  <c r="R31" i="15"/>
  <c r="R35" i="15"/>
  <c r="R67" i="15"/>
  <c r="R6" i="15"/>
  <c r="R12" i="15"/>
  <c r="R36" i="15"/>
  <c r="R42" i="15"/>
  <c r="R32" i="15"/>
  <c r="R56" i="15"/>
  <c r="R68" i="15"/>
  <c r="R7" i="15"/>
  <c r="R13" i="15"/>
  <c r="R37" i="15"/>
  <c r="R43" i="15"/>
  <c r="R33" i="15"/>
  <c r="R57" i="15"/>
  <c r="R69" i="15"/>
  <c r="R10" i="15"/>
  <c r="R82" i="15"/>
  <c r="R20" i="15"/>
  <c r="R44" i="15"/>
  <c r="R50" i="15"/>
  <c r="R60" i="15"/>
  <c r="R72" i="15"/>
  <c r="R11" i="15"/>
  <c r="R83" i="15"/>
  <c r="R21" i="15"/>
  <c r="R45" i="15"/>
  <c r="R51" i="15"/>
  <c r="R61" i="15"/>
  <c r="R73" i="15"/>
  <c r="K33" i="15"/>
  <c r="K57" i="15"/>
  <c r="K69" i="15"/>
  <c r="K52" i="15"/>
  <c r="K77" i="15"/>
  <c r="K85" i="15"/>
  <c r="K47" i="15"/>
  <c r="K53" i="15"/>
  <c r="K75" i="15"/>
  <c r="K78" i="15"/>
  <c r="K24" i="15"/>
  <c r="K28" i="15"/>
  <c r="K64" i="15"/>
  <c r="K79" i="15"/>
  <c r="K17" i="15"/>
  <c r="K25" i="15"/>
  <c r="K55" i="15"/>
  <c r="K65" i="15"/>
  <c r="K4" i="15"/>
  <c r="K80" i="15"/>
  <c r="K18" i="15"/>
  <c r="K40" i="15"/>
  <c r="K30" i="15"/>
  <c r="K34" i="15"/>
  <c r="K66" i="15"/>
  <c r="K5" i="15"/>
  <c r="K81" i="15"/>
  <c r="K19" i="15"/>
  <c r="K41" i="15"/>
  <c r="K31" i="15"/>
  <c r="K35" i="15"/>
  <c r="K67" i="15"/>
  <c r="K46" i="15"/>
  <c r="K23" i="15"/>
  <c r="K63" i="15"/>
  <c r="K2" i="15"/>
  <c r="K16" i="15"/>
  <c r="K54" i="15"/>
  <c r="L2" i="15"/>
  <c r="Q2" i="15" s="1"/>
  <c r="K3" i="15"/>
  <c r="K29" i="15"/>
  <c r="K6" i="15"/>
  <c r="K12" i="15"/>
  <c r="K36" i="15"/>
  <c r="K42" i="15"/>
  <c r="K32" i="15"/>
  <c r="K56" i="15"/>
  <c r="K68" i="15"/>
  <c r="K37" i="15"/>
  <c r="K76" i="15"/>
  <c r="K62" i="15"/>
  <c r="K7" i="15"/>
  <c r="K13" i="15"/>
  <c r="K43" i="15"/>
  <c r="K8" i="15"/>
  <c r="K14" i="15"/>
  <c r="K38" i="15"/>
  <c r="K26" i="15"/>
  <c r="K48" i="15"/>
  <c r="K58" i="15"/>
  <c r="K70" i="15"/>
  <c r="K9" i="15"/>
  <c r="K15" i="15"/>
  <c r="K39" i="15"/>
  <c r="K27" i="15"/>
  <c r="K49" i="15"/>
  <c r="K59" i="15"/>
  <c r="K71" i="15"/>
  <c r="K10" i="15"/>
  <c r="K82" i="15"/>
  <c r="K20" i="15"/>
  <c r="K44" i="15"/>
  <c r="K50" i="15"/>
  <c r="K60" i="15"/>
  <c r="K72" i="15"/>
  <c r="K11" i="15"/>
  <c r="K83" i="15"/>
  <c r="K21" i="15"/>
  <c r="K45" i="15"/>
  <c r="K51" i="15"/>
  <c r="K61" i="15"/>
  <c r="K73" i="15"/>
  <c r="K22" i="15"/>
  <c r="K74" i="15"/>
  <c r="K84" i="15"/>
</calcChain>
</file>

<file path=xl/comments1.xml><?xml version="1.0" encoding="utf-8"?>
<comments xmlns="http://schemas.openxmlformats.org/spreadsheetml/2006/main">
  <authors>
    <author>tc={BCC01F87-26E4-4978-8664-EB4990D173D9}</author>
  </authors>
  <commentList>
    <comment ref="S1" authorId="0">
      <text>
        <r>
          <rPr>
            <sz val="11"/>
            <color theme="1"/>
            <rFont val="Calibri"/>
            <family val="2"/>
            <scheme val="minor"/>
          </rPr>
  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Modyfikowane x ratio 27,6</t>
        </r>
      </text>
    </comment>
  </commentList>
</comments>
</file>

<file path=xl/sharedStrings.xml><?xml version="1.0" encoding="utf-8"?>
<sst xmlns="http://schemas.openxmlformats.org/spreadsheetml/2006/main" count="4534" uniqueCount="170">
  <si>
    <t>Tr</t>
  </si>
  <si>
    <t>Simo</t>
  </si>
  <si>
    <t>S25PS</t>
  </si>
  <si>
    <t>S+1PS</t>
  </si>
  <si>
    <t>S+25PS</t>
  </si>
  <si>
    <t>S1PS</t>
  </si>
  <si>
    <t>E</t>
  </si>
  <si>
    <t>T1PS</t>
  </si>
  <si>
    <t>T25PS</t>
  </si>
  <si>
    <t>T+1PS</t>
  </si>
  <si>
    <t>T+25PS</t>
  </si>
  <si>
    <t>Tigrio</t>
  </si>
  <si>
    <t>Env</t>
  </si>
  <si>
    <t>1PS</t>
  </si>
  <si>
    <t>Gender</t>
  </si>
  <si>
    <t>male</t>
  </si>
  <si>
    <t>25PS</t>
  </si>
  <si>
    <t>female</t>
  </si>
  <si>
    <t>6A</t>
  </si>
  <si>
    <t>6B</t>
  </si>
  <si>
    <t>6C</t>
  </si>
  <si>
    <t>12A</t>
  </si>
  <si>
    <t>12B</t>
  </si>
  <si>
    <t>G1PS</t>
  </si>
  <si>
    <t>G25PS</t>
  </si>
  <si>
    <t>G+1PS</t>
  </si>
  <si>
    <t>G+25PS</t>
  </si>
  <si>
    <t>Galeata</t>
  </si>
  <si>
    <t>18A</t>
  </si>
  <si>
    <t>18B</t>
  </si>
  <si>
    <t>PS</t>
  </si>
  <si>
    <t>Zoo</t>
  </si>
  <si>
    <t>Acartia</t>
  </si>
  <si>
    <t>9A</t>
  </si>
  <si>
    <t>9B</t>
  </si>
  <si>
    <t>16A</t>
  </si>
  <si>
    <t>16B</t>
  </si>
  <si>
    <t>22A</t>
  </si>
  <si>
    <t>22B</t>
  </si>
  <si>
    <t>23A</t>
  </si>
  <si>
    <t>23B</t>
  </si>
  <si>
    <t>25A</t>
  </si>
  <si>
    <t>25B</t>
  </si>
  <si>
    <t>25C</t>
  </si>
  <si>
    <t>26B</t>
  </si>
  <si>
    <t>26C</t>
  </si>
  <si>
    <t>26D</t>
  </si>
  <si>
    <t>26E</t>
  </si>
  <si>
    <t>A1PS</t>
  </si>
  <si>
    <t>A25PS</t>
  </si>
  <si>
    <t>A+1PS</t>
  </si>
  <si>
    <t>A+25PS</t>
  </si>
  <si>
    <t>27A</t>
  </si>
  <si>
    <t>27B</t>
  </si>
  <si>
    <t>27C</t>
  </si>
  <si>
    <t>E1</t>
  </si>
  <si>
    <t>E3</t>
  </si>
  <si>
    <t>E4</t>
  </si>
  <si>
    <t>E5</t>
  </si>
  <si>
    <t>E6</t>
  </si>
  <si>
    <t>E8</t>
  </si>
  <si>
    <t>E9</t>
  </si>
  <si>
    <t>E10</t>
  </si>
  <si>
    <t>galeata</t>
  </si>
  <si>
    <t>E11</t>
  </si>
  <si>
    <t>E12</t>
  </si>
  <si>
    <t>E13</t>
  </si>
  <si>
    <t>E14</t>
  </si>
  <si>
    <t>E15</t>
  </si>
  <si>
    <t>E16</t>
  </si>
  <si>
    <t>E17</t>
  </si>
  <si>
    <t>E18</t>
  </si>
  <si>
    <t>e25</t>
  </si>
  <si>
    <t>E19</t>
  </si>
  <si>
    <t>E20</t>
  </si>
  <si>
    <t>e21</t>
  </si>
  <si>
    <t>e22</t>
  </si>
  <si>
    <t>simo</t>
  </si>
  <si>
    <t>e23</t>
  </si>
  <si>
    <t>e24</t>
  </si>
  <si>
    <t>acartia</t>
  </si>
  <si>
    <t>e26</t>
  </si>
  <si>
    <t>e27</t>
  </si>
  <si>
    <t>E2</t>
  </si>
  <si>
    <t>Fish_BM</t>
  </si>
  <si>
    <t>Fish_BL</t>
  </si>
  <si>
    <t>Accumulation</t>
  </si>
  <si>
    <t>Y</t>
  </si>
  <si>
    <t>N</t>
  </si>
  <si>
    <t>freshwater</t>
  </si>
  <si>
    <t>marine</t>
  </si>
  <si>
    <t>C1</t>
  </si>
  <si>
    <t>no</t>
  </si>
  <si>
    <t>C2</t>
  </si>
  <si>
    <t>NA</t>
  </si>
  <si>
    <t>PS_conc</t>
  </si>
  <si>
    <t>PS_conc_mean</t>
  </si>
  <si>
    <t>PS_total</t>
  </si>
  <si>
    <t>PS_ind</t>
  </si>
  <si>
    <t>C</t>
  </si>
  <si>
    <t>C+1PS</t>
  </si>
  <si>
    <t>C+25PS</t>
  </si>
  <si>
    <t>1PS mass (ug)</t>
  </si>
  <si>
    <t>25PS mass (ug)</t>
  </si>
  <si>
    <t>PSmass_ind</t>
  </si>
  <si>
    <t>PSmass</t>
  </si>
  <si>
    <t>PSmass_total</t>
  </si>
  <si>
    <t>PSmass_mean</t>
  </si>
  <si>
    <t>aSimo</t>
  </si>
  <si>
    <t>bGaleata</t>
  </si>
  <si>
    <t>cTigrio</t>
  </si>
  <si>
    <t>dAcartia</t>
  </si>
  <si>
    <t>aY</t>
  </si>
  <si>
    <t>bN</t>
  </si>
  <si>
    <t>BCF</t>
  </si>
  <si>
    <t>BCF_volume</t>
  </si>
  <si>
    <t>PS_zooBM</t>
  </si>
  <si>
    <t>PSmass_zooBM</t>
  </si>
  <si>
    <t>zooBM</t>
  </si>
  <si>
    <t>zooBL</t>
  </si>
  <si>
    <t>zooBW</t>
  </si>
  <si>
    <t>zooBH</t>
  </si>
  <si>
    <t>zooBV</t>
  </si>
  <si>
    <t>zoo_BL</t>
  </si>
  <si>
    <t>algal_species</t>
  </si>
  <si>
    <t>zooplankton_species</t>
  </si>
  <si>
    <t>environment</t>
  </si>
  <si>
    <t>algal_conc</t>
  </si>
  <si>
    <t>MP_conc</t>
  </si>
  <si>
    <t>cell_size</t>
  </si>
  <si>
    <t>MP_size</t>
  </si>
  <si>
    <t>MP_shape</t>
  </si>
  <si>
    <t>MP_type</t>
  </si>
  <si>
    <t>Chlamydomonas reinhardtii</t>
  </si>
  <si>
    <t>Daphnia pulicaria</t>
  </si>
  <si>
    <t>Freshwater</t>
  </si>
  <si>
    <t>Spheres</t>
  </si>
  <si>
    <t>Daphnia galeata</t>
  </si>
  <si>
    <t>Sida crystallina</t>
  </si>
  <si>
    <t>Brachiomonas submarina</t>
  </si>
  <si>
    <t>Temora longicornis</t>
  </si>
  <si>
    <t>Marine</t>
  </si>
  <si>
    <t>Pseudocalanus sp.</t>
  </si>
  <si>
    <t>Thalassiosira weissflogii</t>
  </si>
  <si>
    <t xml:space="preserve">Acartia clausi </t>
  </si>
  <si>
    <t>Latex</t>
  </si>
  <si>
    <t>Eucalanus pileatus</t>
  </si>
  <si>
    <t>Thalassiosira nordenskioldii</t>
  </si>
  <si>
    <t>Thalassiosira decipiens</t>
  </si>
  <si>
    <t>Dunaliella teriolecta</t>
  </si>
  <si>
    <t>Gyrodinium dorsum</t>
  </si>
  <si>
    <t>Calanus pacificus</t>
  </si>
  <si>
    <t>Heterocapsa steinii</t>
  </si>
  <si>
    <t>PE</t>
  </si>
  <si>
    <t>algal_ingestion</t>
  </si>
  <si>
    <t>MP_ingestion</t>
  </si>
  <si>
    <t>study_id</t>
  </si>
  <si>
    <t>Ayukai 1987</t>
  </si>
  <si>
    <t>Donaghay 1980</t>
  </si>
  <si>
    <t>Huntley et al.. 1983</t>
  </si>
  <si>
    <t>DeMott 1988</t>
  </si>
  <si>
    <t>DeMott 1986</t>
  </si>
  <si>
    <t>Paffenhöferand Van Sant 1985</t>
  </si>
  <si>
    <t>Xu et al.. 2022</t>
  </si>
  <si>
    <t>authors:</t>
  </si>
  <si>
    <t>title:</t>
  </si>
  <si>
    <t>year:</t>
  </si>
  <si>
    <t>Freshwater food webs amplify microplastic transfer to fish</t>
  </si>
  <si>
    <t>Piotr Maszczyk*, Ewa Babkiewicz, Reid S. Brennan, Marta Czarnocka-Cieciura, Piotr Dawidowicz, Michał Godlewski, Katarzyna Jarosińska, Selvaraj Kunijappan , Jae-Seong Lee, Jin-Sol Lee, Konrad Leniowski, Bohdan Paterczyk, Monika Sysiak, Maria Wierzbicka,  Zhou Yang, Marcin Lukasz Zebrowski</t>
  </si>
  <si>
    <t>* Corresponding author: Piotr Maszczyk, e-mail p.maszczyk@uw.edu.pl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</si>
</sst>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#,##0.0"/>
    <numFmt numFmtId="166" formatCode="0.000E+00"/>
    <numFmt numFmtId="167" formatCode="0.0000"/>
    <numFmt numFmtId="168" formatCode="#,##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38"/>
    </font>
    <font>
      <i/>
      <sz val="11"/>
      <color theme="1"/>
      <name val="Times New Roman"/>
      <family val="1"/>
      <charset val="238"/>
    </font>
    <font>
      <sz val="11"/>
      <color theme="0" tint="-0.249977111117893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sz val="11"/>
      <color theme="0" tint="-0.249977111117893"/>
      <name val="Calibri"/>
      <family val="2"/>
      <scheme val="minor"/>
    </font>
    <font>
      <b/>
      <sz val="10"/>
      <name val="Times New Roman"/>
      <family val="1"/>
      <charset val="238"/>
    </font>
    <font>
      <sz val="10"/>
      <color theme="1"/>
      <name val="Times New Roman"/>
      <family val="1"/>
      <charset val="238"/>
    </font>
    <font>
      <i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rgb="FF000000"/>
      <name val="Times New Roman"/>
      <family val="1"/>
      <charset val="238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rgb="FF202122"/>
      <name val="Calibri"/>
      <family val="2"/>
      <scheme val="minor"/>
    </font>
    <font>
      <b/>
      <sz val="8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8"/>
      <color rgb="FF000000"/>
      <name val="Calibri"/>
      <family val="2"/>
      <scheme val="minor"/>
    </font>
    <font>
      <i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7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3" fontId="1" fillId="0" borderId="0" xfId="0" applyNumberFormat="1" applyFont="1"/>
    <xf numFmtId="1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1" fontId="4" fillId="4" borderId="0" xfId="0" applyNumberFormat="1" applyFont="1" applyFill="1" applyAlignment="1">
      <alignment horizontal="center" vertical="center"/>
    </xf>
    <xf numFmtId="11" fontId="4" fillId="4" borderId="0" xfId="0" applyNumberFormat="1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2" fontId="3" fillId="0" borderId="0" xfId="0" applyNumberFormat="1" applyFont="1"/>
    <xf numFmtId="2" fontId="1" fillId="0" borderId="0" xfId="0" applyNumberFormat="1" applyFont="1"/>
    <xf numFmtId="168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6" fontId="4" fillId="5" borderId="3" xfId="0" applyNumberFormat="1" applyFont="1" applyFill="1" applyBorder="1" applyAlignment="1">
      <alignment horizontal="center" vertical="center"/>
    </xf>
    <xf numFmtId="166" fontId="4" fillId="5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7" fillId="0" borderId="0" xfId="0" applyFont="1"/>
    <xf numFmtId="2" fontId="9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167" fontId="0" fillId="0" borderId="0" xfId="0" applyNumberFormat="1" applyFill="1"/>
    <xf numFmtId="0" fontId="1" fillId="0" borderId="0" xfId="0" applyFont="1" applyFill="1" applyAlignment="1">
      <alignment horizontal="center"/>
    </xf>
    <xf numFmtId="1" fontId="0" fillId="0" borderId="0" xfId="0" applyNumberFormat="1" applyFill="1"/>
    <xf numFmtId="164" fontId="0" fillId="0" borderId="0" xfId="0" applyNumberFormat="1" applyFill="1"/>
    <xf numFmtId="4" fontId="0" fillId="0" borderId="0" xfId="0" applyNumberFormat="1" applyFill="1"/>
    <xf numFmtId="164" fontId="5" fillId="0" borderId="0" xfId="0" applyNumberFormat="1" applyFont="1" applyFill="1"/>
    <xf numFmtId="3" fontId="0" fillId="0" borderId="0" xfId="0" applyNumberFormat="1" applyFill="1"/>
    <xf numFmtId="2" fontId="0" fillId="0" borderId="0" xfId="0" applyNumberFormat="1" applyFill="1"/>
    <xf numFmtId="0" fontId="2" fillId="0" borderId="0" xfId="0" applyFont="1" applyFill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2" fontId="13" fillId="0" borderId="0" xfId="0" applyNumberFormat="1" applyFont="1" applyFill="1" applyAlignment="1">
      <alignment horizontal="center"/>
    </xf>
    <xf numFmtId="164" fontId="13" fillId="0" borderId="0" xfId="0" applyNumberFormat="1" applyFont="1" applyFill="1" applyAlignment="1">
      <alignment horizontal="center"/>
    </xf>
    <xf numFmtId="1" fontId="13" fillId="0" borderId="0" xfId="0" applyNumberFormat="1" applyFont="1" applyFill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2" fontId="13" fillId="0" borderId="2" xfId="0" applyNumberFormat="1" applyFont="1" applyFill="1" applyBorder="1" applyAlignment="1">
      <alignment horizontal="center"/>
    </xf>
    <xf numFmtId="164" fontId="13" fillId="0" borderId="2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2" fontId="13" fillId="0" borderId="0" xfId="0" applyNumberFormat="1" applyFont="1" applyFill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2" fontId="13" fillId="0" borderId="1" xfId="0" applyNumberFormat="1" applyFont="1" applyFill="1" applyBorder="1" applyAlignment="1">
      <alignment horizontal="center" vertical="center"/>
    </xf>
    <xf numFmtId="164" fontId="13" fillId="0" borderId="1" xfId="0" applyNumberFormat="1" applyFont="1" applyFill="1" applyBorder="1" applyAlignment="1">
      <alignment horizontal="center"/>
    </xf>
    <xf numFmtId="0" fontId="13" fillId="0" borderId="0" xfId="0" applyFont="1"/>
    <xf numFmtId="2" fontId="13" fillId="0" borderId="0" xfId="0" applyNumberFormat="1" applyFont="1" applyFill="1"/>
    <xf numFmtId="164" fontId="13" fillId="0" borderId="0" xfId="0" applyNumberFormat="1" applyFont="1" applyFill="1"/>
    <xf numFmtId="0" fontId="11" fillId="0" borderId="1" xfId="0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/>
    </xf>
    <xf numFmtId="167" fontId="11" fillId="0" borderId="1" xfId="0" applyNumberFormat="1" applyFont="1" applyFill="1" applyBorder="1" applyAlignment="1">
      <alignment horizontal="center" vertical="center"/>
    </xf>
    <xf numFmtId="4" fontId="12" fillId="0" borderId="1" xfId="0" applyNumberFormat="1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164" fontId="13" fillId="0" borderId="0" xfId="0" applyNumberFormat="1" applyFont="1" applyFill="1" applyAlignment="1">
      <alignment horizontal="center" vertical="center"/>
    </xf>
    <xf numFmtId="4" fontId="13" fillId="0" borderId="0" xfId="0" applyNumberFormat="1" applyFont="1" applyFill="1" applyAlignment="1">
      <alignment horizontal="center" vertical="center"/>
    </xf>
    <xf numFmtId="167" fontId="13" fillId="0" borderId="0" xfId="0" applyNumberFormat="1" applyFont="1" applyFill="1" applyAlignment="1">
      <alignment horizontal="center" vertical="center"/>
    </xf>
    <xf numFmtId="164" fontId="17" fillId="0" borderId="0" xfId="0" applyNumberFormat="1" applyFont="1" applyFill="1" applyAlignment="1">
      <alignment horizontal="center" vertical="center"/>
    </xf>
    <xf numFmtId="3" fontId="13" fillId="0" borderId="0" xfId="0" applyNumberFormat="1" applyFont="1" applyFill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1" fontId="13" fillId="0" borderId="2" xfId="0" applyNumberFormat="1" applyFont="1" applyFill="1" applyBorder="1" applyAlignment="1">
      <alignment horizontal="center" vertical="center"/>
    </xf>
    <xf numFmtId="164" fontId="13" fillId="0" borderId="2" xfId="0" applyNumberFormat="1" applyFont="1" applyFill="1" applyBorder="1" applyAlignment="1">
      <alignment horizontal="center" vertical="center"/>
    </xf>
    <xf numFmtId="4" fontId="13" fillId="0" borderId="2" xfId="0" applyNumberFormat="1" applyFont="1" applyFill="1" applyBorder="1" applyAlignment="1">
      <alignment horizontal="center" vertical="center"/>
    </xf>
    <xf numFmtId="167" fontId="13" fillId="0" borderId="2" xfId="0" applyNumberFormat="1" applyFont="1" applyFill="1" applyBorder="1" applyAlignment="1">
      <alignment horizontal="center" vertical="center"/>
    </xf>
    <xf numFmtId="164" fontId="17" fillId="0" borderId="2" xfId="0" applyNumberFormat="1" applyFont="1" applyFill="1" applyBorder="1" applyAlignment="1">
      <alignment horizontal="center" vertical="center"/>
    </xf>
    <xf numFmtId="3" fontId="13" fillId="0" borderId="2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4" fontId="13" fillId="0" borderId="0" xfId="0" applyNumberFormat="1" applyFont="1" applyFill="1" applyBorder="1" applyAlignment="1">
      <alignment horizontal="center" vertical="center"/>
    </xf>
    <xf numFmtId="167" fontId="13" fillId="0" borderId="0" xfId="0" applyNumberFormat="1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165" fontId="11" fillId="0" borderId="1" xfId="0" applyNumberFormat="1" applyFont="1" applyBorder="1" applyAlignment="1">
      <alignment horizontal="center" vertical="center"/>
    </xf>
    <xf numFmtId="168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64" fontId="13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65" fontId="13" fillId="0" borderId="3" xfId="0" applyNumberFormat="1" applyFont="1" applyBorder="1" applyAlignment="1">
      <alignment horizontal="center" vertical="center"/>
    </xf>
    <xf numFmtId="168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/>
    </xf>
    <xf numFmtId="164" fontId="13" fillId="0" borderId="2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center" vertical="center"/>
    </xf>
    <xf numFmtId="168" fontId="13" fillId="0" borderId="2" xfId="0" applyNumberFormat="1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2" fontId="17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4" fontId="13" fillId="0" borderId="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65" fontId="13" fillId="0" borderId="0" xfId="0" applyNumberFormat="1" applyFont="1" applyBorder="1" applyAlignment="1">
      <alignment horizontal="center" vertical="center"/>
    </xf>
    <xf numFmtId="168" fontId="13" fillId="0" borderId="0" xfId="0" applyNumberFormat="1" applyFont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 vertical="center"/>
    </xf>
    <xf numFmtId="2" fontId="17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64" fontId="13" fillId="0" borderId="4" xfId="0" applyNumberFormat="1" applyFont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/>
    </xf>
    <xf numFmtId="165" fontId="11" fillId="0" borderId="1" xfId="0" applyNumberFormat="1" applyFont="1" applyFill="1" applyBorder="1" applyAlignment="1">
      <alignment horizontal="center" vertical="center"/>
    </xf>
    <xf numFmtId="168" fontId="11" fillId="0" borderId="1" xfId="0" applyNumberFormat="1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165" fontId="13" fillId="0" borderId="3" xfId="0" applyNumberFormat="1" applyFont="1" applyFill="1" applyBorder="1" applyAlignment="1">
      <alignment horizontal="center" vertical="center"/>
    </xf>
    <xf numFmtId="168" fontId="13" fillId="0" borderId="0" xfId="0" applyNumberFormat="1" applyFont="1" applyFill="1" applyAlignment="1">
      <alignment horizontal="center" vertical="center"/>
    </xf>
    <xf numFmtId="165" fontId="13" fillId="0" borderId="0" xfId="0" applyNumberFormat="1" applyFont="1" applyFill="1" applyAlignment="1">
      <alignment horizontal="center" vertical="center"/>
    </xf>
    <xf numFmtId="2" fontId="17" fillId="0" borderId="0" xfId="0" applyNumberFormat="1" applyFont="1" applyFill="1" applyAlignment="1">
      <alignment horizontal="center" vertical="center"/>
    </xf>
    <xf numFmtId="166" fontId="11" fillId="5" borderId="3" xfId="0" applyNumberFormat="1" applyFont="1" applyFill="1" applyBorder="1" applyAlignment="1">
      <alignment horizontal="center" vertical="center"/>
    </xf>
    <xf numFmtId="166" fontId="11" fillId="5" borderId="0" xfId="0" applyNumberFormat="1" applyFont="1" applyFill="1" applyAlignment="1">
      <alignment horizontal="center"/>
    </xf>
    <xf numFmtId="3" fontId="13" fillId="0" borderId="0" xfId="0" applyNumberFormat="1" applyFont="1"/>
    <xf numFmtId="3" fontId="13" fillId="0" borderId="0" xfId="0" applyNumberFormat="1" applyFont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164" fontId="13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165" fontId="13" fillId="0" borderId="1" xfId="0" applyNumberFormat="1" applyFont="1" applyFill="1" applyBorder="1" applyAlignment="1">
      <alignment horizontal="center" vertical="center"/>
    </xf>
    <xf numFmtId="168" fontId="13" fillId="0" borderId="1" xfId="0" applyNumberFormat="1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7" fillId="0" borderId="0" xfId="0" applyNumberFormat="1" applyFont="1" applyFill="1"/>
    <xf numFmtId="0" fontId="12" fillId="0" borderId="1" xfId="0" applyFont="1" applyBorder="1" applyAlignment="1">
      <alignment horizontal="center" vertical="center"/>
    </xf>
    <xf numFmtId="2" fontId="18" fillId="0" borderId="1" xfId="0" applyNumberFormat="1" applyFont="1" applyBorder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2" fontId="21" fillId="2" borderId="0" xfId="0" applyNumberFormat="1" applyFont="1" applyFill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2" fontId="21" fillId="2" borderId="1" xfId="0" applyNumberFormat="1" applyFon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/>
    </xf>
    <xf numFmtId="0" fontId="19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2" fontId="21" fillId="3" borderId="0" xfId="0" applyNumberFormat="1" applyFont="1" applyFill="1" applyAlignment="1">
      <alignment horizontal="center" vertical="center"/>
    </xf>
    <xf numFmtId="2" fontId="20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2" fontId="20" fillId="3" borderId="1" xfId="0" applyNumberFormat="1" applyFont="1" applyFill="1" applyBorder="1" applyAlignment="1">
      <alignment horizontal="center" vertical="center"/>
    </xf>
    <xf numFmtId="0" fontId="22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.maszczyk@uw.edu.p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1" sqref="A1:C26"/>
    </sheetView>
  </sheetViews>
  <sheetFormatPr defaultRowHeight="14.4" x14ac:dyDescent="0.3"/>
  <sheetData>
    <row r="1" spans="1:3" x14ac:dyDescent="0.3">
      <c r="A1" t="s">
        <v>55</v>
      </c>
      <c r="B1" t="s">
        <v>1</v>
      </c>
      <c r="C1">
        <v>0.18200000000000002</v>
      </c>
    </row>
    <row r="2" spans="1:3" x14ac:dyDescent="0.3">
      <c r="A2" t="s">
        <v>83</v>
      </c>
      <c r="B2" t="s">
        <v>1</v>
      </c>
      <c r="C2">
        <v>0.1988</v>
      </c>
    </row>
    <row r="3" spans="1:3" x14ac:dyDescent="0.3">
      <c r="A3" t="s">
        <v>56</v>
      </c>
      <c r="B3" t="s">
        <v>11</v>
      </c>
      <c r="C3">
        <v>0.11929761904761904</v>
      </c>
    </row>
    <row r="4" spans="1:3" x14ac:dyDescent="0.3">
      <c r="A4" t="s">
        <v>57</v>
      </c>
      <c r="B4" t="s">
        <v>1</v>
      </c>
      <c r="C4">
        <v>0.21733333333333335</v>
      </c>
    </row>
    <row r="5" spans="1:3" x14ac:dyDescent="0.3">
      <c r="A5" t="s">
        <v>58</v>
      </c>
      <c r="B5" t="s">
        <v>1</v>
      </c>
      <c r="C5">
        <v>0.24111111111111114</v>
      </c>
    </row>
    <row r="6" spans="1:3" x14ac:dyDescent="0.3">
      <c r="A6" t="s">
        <v>59</v>
      </c>
      <c r="B6" t="s">
        <v>11</v>
      </c>
      <c r="C6">
        <v>0.16058333333333333</v>
      </c>
    </row>
    <row r="7" spans="1:3" x14ac:dyDescent="0.3">
      <c r="A7" t="s">
        <v>60</v>
      </c>
      <c r="B7" t="s">
        <v>1</v>
      </c>
      <c r="C7">
        <v>0.20927777777777781</v>
      </c>
    </row>
    <row r="8" spans="1:3" x14ac:dyDescent="0.3">
      <c r="A8" t="s">
        <v>61</v>
      </c>
      <c r="B8" t="s">
        <v>11</v>
      </c>
      <c r="C8">
        <v>0.11399999999999999</v>
      </c>
    </row>
    <row r="9" spans="1:3" x14ac:dyDescent="0.3">
      <c r="A9" t="s">
        <v>62</v>
      </c>
      <c r="B9" t="s">
        <v>63</v>
      </c>
      <c r="C9">
        <v>0.16066666666666665</v>
      </c>
    </row>
    <row r="10" spans="1:3" x14ac:dyDescent="0.3">
      <c r="A10" t="s">
        <v>64</v>
      </c>
      <c r="B10" t="s">
        <v>63</v>
      </c>
      <c r="C10">
        <v>0.17333333333333334</v>
      </c>
    </row>
    <row r="11" spans="1:3" x14ac:dyDescent="0.3">
      <c r="A11" t="s">
        <v>65</v>
      </c>
      <c r="B11" t="s">
        <v>63</v>
      </c>
      <c r="C11">
        <v>0.16944444444444443</v>
      </c>
    </row>
    <row r="12" spans="1:3" x14ac:dyDescent="0.3">
      <c r="A12" t="s">
        <v>66</v>
      </c>
      <c r="B12" t="s">
        <v>1</v>
      </c>
      <c r="C12">
        <v>0.2272156862745098</v>
      </c>
    </row>
    <row r="13" spans="1:3" x14ac:dyDescent="0.3">
      <c r="A13" t="s">
        <v>67</v>
      </c>
      <c r="B13" t="s">
        <v>1</v>
      </c>
      <c r="C13">
        <v>0.20205392156862742</v>
      </c>
    </row>
    <row r="14" spans="1:3" x14ac:dyDescent="0.3">
      <c r="A14" t="s">
        <v>68</v>
      </c>
      <c r="B14" t="s">
        <v>1</v>
      </c>
      <c r="C14">
        <v>0.23441666666666666</v>
      </c>
    </row>
    <row r="15" spans="1:3" x14ac:dyDescent="0.3">
      <c r="A15" t="s">
        <v>69</v>
      </c>
      <c r="B15" t="s">
        <v>11</v>
      </c>
      <c r="C15">
        <v>0.12330000000000001</v>
      </c>
    </row>
    <row r="16" spans="1:3" x14ac:dyDescent="0.3">
      <c r="A16" t="s">
        <v>70</v>
      </c>
      <c r="B16" t="s">
        <v>63</v>
      </c>
      <c r="C16">
        <v>0.13546666666666668</v>
      </c>
    </row>
    <row r="17" spans="1:3" x14ac:dyDescent="0.3">
      <c r="A17" t="s">
        <v>71</v>
      </c>
      <c r="B17" t="s">
        <v>63</v>
      </c>
      <c r="C17">
        <v>0.13630555555555554</v>
      </c>
    </row>
    <row r="18" spans="1:3" x14ac:dyDescent="0.3">
      <c r="A18" t="s">
        <v>73</v>
      </c>
      <c r="B18" t="s">
        <v>63</v>
      </c>
      <c r="C18">
        <v>0.13008333333333333</v>
      </c>
    </row>
    <row r="19" spans="1:3" x14ac:dyDescent="0.3">
      <c r="A19" t="s">
        <v>74</v>
      </c>
      <c r="B19" t="s">
        <v>63</v>
      </c>
      <c r="C19">
        <v>0.13223333333333334</v>
      </c>
    </row>
    <row r="20" spans="1:3" x14ac:dyDescent="0.3">
      <c r="A20" t="s">
        <v>75</v>
      </c>
      <c r="B20" t="s">
        <v>11</v>
      </c>
      <c r="C20">
        <v>0.21166666666666664</v>
      </c>
    </row>
    <row r="21" spans="1:3" x14ac:dyDescent="0.3">
      <c r="A21" t="s">
        <v>76</v>
      </c>
      <c r="B21" t="s">
        <v>77</v>
      </c>
      <c r="C21">
        <v>0.23022222222222222</v>
      </c>
    </row>
    <row r="22" spans="1:3" x14ac:dyDescent="0.3">
      <c r="A22" t="s">
        <v>78</v>
      </c>
      <c r="B22" t="s">
        <v>77</v>
      </c>
      <c r="C22">
        <v>0.33658333333333335</v>
      </c>
    </row>
    <row r="23" spans="1:3" x14ac:dyDescent="0.3">
      <c r="A23" t="s">
        <v>79</v>
      </c>
      <c r="B23" t="s">
        <v>80</v>
      </c>
      <c r="C23">
        <v>0.11733333333333333</v>
      </c>
    </row>
    <row r="24" spans="1:3" x14ac:dyDescent="0.3">
      <c r="A24" t="s">
        <v>72</v>
      </c>
      <c r="B24" t="s">
        <v>80</v>
      </c>
      <c r="C24">
        <v>6.8600000000000008E-2</v>
      </c>
    </row>
    <row r="25" spans="1:3" x14ac:dyDescent="0.3">
      <c r="A25" t="s">
        <v>81</v>
      </c>
      <c r="B25" t="s">
        <v>80</v>
      </c>
      <c r="C25">
        <v>7.1888888888888891E-2</v>
      </c>
    </row>
    <row r="26" spans="1:3" x14ac:dyDescent="0.3">
      <c r="A26" t="s">
        <v>82</v>
      </c>
      <c r="B26" t="s">
        <v>80</v>
      </c>
      <c r="C26">
        <v>8.5888888888888903E-2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C10" sqref="A1:XFD1048576"/>
    </sheetView>
  </sheetViews>
  <sheetFormatPr defaultRowHeight="14.4" x14ac:dyDescent="0.3"/>
  <sheetData>
    <row r="1" spans="1:2" x14ac:dyDescent="0.3">
      <c r="A1" t="s">
        <v>164</v>
      </c>
      <c r="B1" t="s">
        <v>168</v>
      </c>
    </row>
    <row r="2" spans="1:2" x14ac:dyDescent="0.3">
      <c r="A2" t="s">
        <v>165</v>
      </c>
      <c r="B2" t="s">
        <v>167</v>
      </c>
    </row>
    <row r="3" spans="1:2" x14ac:dyDescent="0.3">
      <c r="A3" t="s">
        <v>166</v>
      </c>
      <c r="B3">
        <v>2025</v>
      </c>
    </row>
    <row r="4" spans="1:2" x14ac:dyDescent="0.3">
      <c r="A4" s="178" t="s">
        <v>169</v>
      </c>
    </row>
  </sheetData>
  <hyperlinks>
    <hyperlink ref="A4" r:id="rId1" display="mailto:p.maszczyk@uw.edu.p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5"/>
  <sheetViews>
    <sheetView zoomScale="85" zoomScaleNormal="85" workbookViewId="0">
      <selection activeCell="I134" sqref="I134"/>
    </sheetView>
  </sheetViews>
  <sheetFormatPr defaultRowHeight="10.199999999999999" x14ac:dyDescent="0.2"/>
  <cols>
    <col min="1" max="1" width="4.44140625" style="50" bestFit="1" customWidth="1"/>
    <col min="2" max="2" width="7.88671875" style="46" bestFit="1" customWidth="1"/>
    <col min="3" max="3" width="5.33203125" style="46" bestFit="1" customWidth="1"/>
    <col min="4" max="4" width="8.109375" style="47" bestFit="1" customWidth="1"/>
    <col min="5" max="5" width="13.21875" style="46" bestFit="1" customWidth="1"/>
    <col min="6" max="6" width="9.44140625" style="47" bestFit="1" customWidth="1"/>
    <col min="7" max="7" width="19.44140625" style="63" bestFit="1" customWidth="1"/>
    <col min="8" max="8" width="14" style="64" bestFit="1" customWidth="1"/>
    <col min="9" max="16384" width="8.88671875" style="62"/>
  </cols>
  <sheetData>
    <row r="1" spans="1:8" ht="10.8" thickBot="1" x14ac:dyDescent="0.25">
      <c r="A1" s="42" t="s">
        <v>6</v>
      </c>
      <c r="B1" s="43" t="s">
        <v>0</v>
      </c>
      <c r="C1" s="43" t="s">
        <v>30</v>
      </c>
      <c r="D1" s="43" t="s">
        <v>31</v>
      </c>
      <c r="E1" s="43" t="s">
        <v>86</v>
      </c>
      <c r="F1" s="43" t="s">
        <v>12</v>
      </c>
      <c r="G1" s="44" t="s">
        <v>95</v>
      </c>
      <c r="H1" s="45" t="s">
        <v>105</v>
      </c>
    </row>
    <row r="2" spans="1:8" x14ac:dyDescent="0.2">
      <c r="A2" s="46">
        <v>1</v>
      </c>
      <c r="B2" s="46" t="s">
        <v>5</v>
      </c>
      <c r="C2" s="46" t="s">
        <v>13</v>
      </c>
      <c r="D2" s="47" t="s">
        <v>108</v>
      </c>
      <c r="E2" s="46" t="s">
        <v>112</v>
      </c>
      <c r="F2" s="46" t="s">
        <v>89</v>
      </c>
      <c r="G2" s="48">
        <v>5267226.189659616</v>
      </c>
      <c r="H2" s="49">
        <v>2.8958088428903173</v>
      </c>
    </row>
    <row r="3" spans="1:8" x14ac:dyDescent="0.2">
      <c r="A3" s="46">
        <v>1</v>
      </c>
      <c r="B3" s="46" t="s">
        <v>2</v>
      </c>
      <c r="C3" s="46" t="s">
        <v>16</v>
      </c>
      <c r="D3" s="47" t="s">
        <v>108</v>
      </c>
      <c r="E3" s="46" t="s">
        <v>112</v>
      </c>
      <c r="F3" s="46" t="s">
        <v>89</v>
      </c>
      <c r="G3" s="48">
        <v>351</v>
      </c>
      <c r="H3" s="49">
        <v>3.0151926366680164</v>
      </c>
    </row>
    <row r="4" spans="1:8" x14ac:dyDescent="0.2">
      <c r="A4" s="46">
        <v>1</v>
      </c>
      <c r="B4" s="46" t="s">
        <v>3</v>
      </c>
      <c r="C4" s="46" t="s">
        <v>13</v>
      </c>
      <c r="D4" s="47" t="s">
        <v>108</v>
      </c>
      <c r="E4" s="46" t="s">
        <v>113</v>
      </c>
      <c r="F4" s="46" t="s">
        <v>89</v>
      </c>
      <c r="G4" s="48">
        <v>4848366.2021754868</v>
      </c>
      <c r="H4" s="49">
        <v>2.6655285374668183</v>
      </c>
    </row>
    <row r="5" spans="1:8" x14ac:dyDescent="0.2">
      <c r="A5" s="46">
        <v>1</v>
      </c>
      <c r="B5" s="46" t="s">
        <v>4</v>
      </c>
      <c r="C5" s="46" t="s">
        <v>16</v>
      </c>
      <c r="D5" s="47" t="s">
        <v>108</v>
      </c>
      <c r="E5" s="46" t="s">
        <v>113</v>
      </c>
      <c r="F5" s="46" t="s">
        <v>89</v>
      </c>
      <c r="G5" s="48">
        <v>385</v>
      </c>
      <c r="H5" s="49">
        <v>3.307262578681442</v>
      </c>
    </row>
    <row r="6" spans="1:8" x14ac:dyDescent="0.2">
      <c r="A6" s="46">
        <v>2</v>
      </c>
      <c r="B6" s="46" t="s">
        <v>5</v>
      </c>
      <c r="C6" s="46" t="s">
        <v>13</v>
      </c>
      <c r="D6" s="47" t="s">
        <v>108</v>
      </c>
      <c r="E6" s="46" t="s">
        <v>112</v>
      </c>
      <c r="F6" s="46" t="s">
        <v>89</v>
      </c>
      <c r="G6" s="48">
        <v>3775890.040603294</v>
      </c>
      <c r="H6" s="49">
        <v>2.0759039721563775</v>
      </c>
    </row>
    <row r="7" spans="1:8" x14ac:dyDescent="0.2">
      <c r="A7" s="46">
        <v>2</v>
      </c>
      <c r="B7" s="46" t="s">
        <v>2</v>
      </c>
      <c r="C7" s="46" t="s">
        <v>16</v>
      </c>
      <c r="D7" s="47" t="s">
        <v>108</v>
      </c>
      <c r="E7" s="46" t="s">
        <v>112</v>
      </c>
      <c r="F7" s="46" t="s">
        <v>89</v>
      </c>
      <c r="G7" s="48">
        <v>312</v>
      </c>
      <c r="H7" s="49">
        <v>2.6801712325937923</v>
      </c>
    </row>
    <row r="8" spans="1:8" x14ac:dyDescent="0.2">
      <c r="A8" s="46">
        <v>2</v>
      </c>
      <c r="B8" s="46" t="s">
        <v>3</v>
      </c>
      <c r="C8" s="46" t="s">
        <v>13</v>
      </c>
      <c r="D8" s="47" t="s">
        <v>108</v>
      </c>
      <c r="E8" s="46" t="s">
        <v>113</v>
      </c>
      <c r="F8" s="46" t="s">
        <v>89</v>
      </c>
      <c r="G8" s="48">
        <v>4833274.1407265589</v>
      </c>
      <c r="H8" s="49">
        <v>2.6572312433261094</v>
      </c>
    </row>
    <row r="9" spans="1:8" x14ac:dyDescent="0.2">
      <c r="A9" s="46">
        <v>2</v>
      </c>
      <c r="B9" s="46" t="s">
        <v>4</v>
      </c>
      <c r="C9" s="46" t="s">
        <v>16</v>
      </c>
      <c r="D9" s="47" t="s">
        <v>108</v>
      </c>
      <c r="E9" s="46" t="s">
        <v>113</v>
      </c>
      <c r="F9" s="46" t="s">
        <v>89</v>
      </c>
      <c r="G9" s="48">
        <v>287</v>
      </c>
      <c r="H9" s="49">
        <v>2.4654139222898026</v>
      </c>
    </row>
    <row r="10" spans="1:8" x14ac:dyDescent="0.2">
      <c r="A10" s="50">
        <v>3</v>
      </c>
      <c r="B10" s="46" t="s">
        <v>7</v>
      </c>
      <c r="C10" s="46" t="s">
        <v>13</v>
      </c>
      <c r="D10" s="47" t="s">
        <v>110</v>
      </c>
      <c r="E10" s="46" t="s">
        <v>112</v>
      </c>
      <c r="F10" s="46" t="s">
        <v>90</v>
      </c>
      <c r="G10" s="48">
        <v>4356865.3035415709</v>
      </c>
      <c r="H10" s="49">
        <v>2.3953118053001274</v>
      </c>
    </row>
    <row r="11" spans="1:8" x14ac:dyDescent="0.2">
      <c r="A11" s="50">
        <v>3</v>
      </c>
      <c r="B11" s="46" t="s">
        <v>8</v>
      </c>
      <c r="C11" s="46" t="s">
        <v>16</v>
      </c>
      <c r="D11" s="47" t="s">
        <v>110</v>
      </c>
      <c r="E11" s="46" t="s">
        <v>112</v>
      </c>
      <c r="F11" s="46" t="s">
        <v>90</v>
      </c>
      <c r="G11" s="48">
        <v>284</v>
      </c>
      <c r="H11" s="49">
        <v>2.439643045053324</v>
      </c>
    </row>
    <row r="12" spans="1:8" x14ac:dyDescent="0.2">
      <c r="A12" s="50">
        <v>3</v>
      </c>
      <c r="B12" s="46" t="s">
        <v>9</v>
      </c>
      <c r="C12" s="46" t="s">
        <v>13</v>
      </c>
      <c r="D12" s="47" t="s">
        <v>110</v>
      </c>
      <c r="E12" s="46" t="s">
        <v>113</v>
      </c>
      <c r="F12" s="46" t="s">
        <v>90</v>
      </c>
      <c r="G12" s="48">
        <v>3966047.2507459717</v>
      </c>
      <c r="H12" s="49">
        <v>2.1804483586783667</v>
      </c>
    </row>
    <row r="13" spans="1:8" x14ac:dyDescent="0.2">
      <c r="A13" s="50">
        <v>3</v>
      </c>
      <c r="B13" s="46" t="s">
        <v>10</v>
      </c>
      <c r="C13" s="46" t="s">
        <v>16</v>
      </c>
      <c r="D13" s="47" t="s">
        <v>110</v>
      </c>
      <c r="E13" s="46" t="s">
        <v>113</v>
      </c>
      <c r="F13" s="46" t="s">
        <v>90</v>
      </c>
      <c r="G13" s="48">
        <v>274</v>
      </c>
      <c r="H13" s="49">
        <v>2.3537401209317279</v>
      </c>
    </row>
    <row r="14" spans="1:8" x14ac:dyDescent="0.2">
      <c r="A14" s="46">
        <v>4</v>
      </c>
      <c r="B14" s="46" t="s">
        <v>5</v>
      </c>
      <c r="C14" s="46" t="s">
        <v>13</v>
      </c>
      <c r="D14" s="47" t="s">
        <v>108</v>
      </c>
      <c r="E14" s="46" t="s">
        <v>112</v>
      </c>
      <c r="F14" s="46" t="s">
        <v>89</v>
      </c>
      <c r="G14" s="48">
        <v>4536933.4982467778</v>
      </c>
      <c r="H14" s="49">
        <v>2.4943094658855625</v>
      </c>
    </row>
    <row r="15" spans="1:8" x14ac:dyDescent="0.2">
      <c r="A15" s="46">
        <v>4</v>
      </c>
      <c r="B15" s="46" t="s">
        <v>2</v>
      </c>
      <c r="C15" s="46" t="s">
        <v>16</v>
      </c>
      <c r="D15" s="47" t="s">
        <v>108</v>
      </c>
      <c r="E15" s="46" t="s">
        <v>112</v>
      </c>
      <c r="F15" s="46" t="s">
        <v>89</v>
      </c>
      <c r="G15" s="48">
        <v>316.5</v>
      </c>
      <c r="H15" s="49">
        <v>2.7188275484485103</v>
      </c>
    </row>
    <row r="16" spans="1:8" x14ac:dyDescent="0.2">
      <c r="A16" s="46">
        <v>4</v>
      </c>
      <c r="B16" s="46" t="s">
        <v>3</v>
      </c>
      <c r="C16" s="46" t="s">
        <v>13</v>
      </c>
      <c r="D16" s="47" t="s">
        <v>108</v>
      </c>
      <c r="E16" s="46" t="s">
        <v>113</v>
      </c>
      <c r="F16" s="46" t="s">
        <v>89</v>
      </c>
      <c r="G16" s="48">
        <v>4598255.3633098677</v>
      </c>
      <c r="H16" s="49">
        <v>2.5280229220232222</v>
      </c>
    </row>
    <row r="17" spans="1:8" x14ac:dyDescent="0.2">
      <c r="A17" s="46">
        <v>4</v>
      </c>
      <c r="B17" s="46" t="s">
        <v>4</v>
      </c>
      <c r="C17" s="46" t="s">
        <v>16</v>
      </c>
      <c r="D17" s="47" t="s">
        <v>108</v>
      </c>
      <c r="E17" s="46" t="s">
        <v>113</v>
      </c>
      <c r="F17" s="46" t="s">
        <v>89</v>
      </c>
      <c r="G17" s="48">
        <v>172</v>
      </c>
      <c r="H17" s="49">
        <v>1.4775302948914497</v>
      </c>
    </row>
    <row r="18" spans="1:8" x14ac:dyDescent="0.2">
      <c r="A18" s="46">
        <v>5</v>
      </c>
      <c r="B18" s="46" t="s">
        <v>5</v>
      </c>
      <c r="C18" s="46" t="s">
        <v>13</v>
      </c>
      <c r="D18" s="47" t="s">
        <v>108</v>
      </c>
      <c r="E18" s="46" t="s">
        <v>112</v>
      </c>
      <c r="F18" s="46" t="s">
        <v>89</v>
      </c>
      <c r="G18" s="48">
        <v>5840724.5247188909</v>
      </c>
      <c r="H18" s="49">
        <v>3.211106020237251</v>
      </c>
    </row>
    <row r="19" spans="1:8" x14ac:dyDescent="0.2">
      <c r="A19" s="46">
        <v>5</v>
      </c>
      <c r="B19" s="46" t="s">
        <v>2</v>
      </c>
      <c r="C19" s="46" t="s">
        <v>16</v>
      </c>
      <c r="D19" s="47" t="s">
        <v>108</v>
      </c>
      <c r="E19" s="46" t="s">
        <v>112</v>
      </c>
      <c r="F19" s="46" t="s">
        <v>89</v>
      </c>
      <c r="G19" s="48">
        <v>302.5</v>
      </c>
      <c r="H19" s="49">
        <v>2.5985634546782759</v>
      </c>
    </row>
    <row r="20" spans="1:8" x14ac:dyDescent="0.2">
      <c r="A20" s="46">
        <v>5</v>
      </c>
      <c r="B20" s="46" t="s">
        <v>3</v>
      </c>
      <c r="C20" s="46" t="s">
        <v>13</v>
      </c>
      <c r="D20" s="47" t="s">
        <v>108</v>
      </c>
      <c r="E20" s="46" t="s">
        <v>113</v>
      </c>
      <c r="F20" s="46" t="s">
        <v>89</v>
      </c>
      <c r="G20" s="48">
        <v>5014752.0334791932</v>
      </c>
      <c r="H20" s="49">
        <v>2.7570039258917203</v>
      </c>
    </row>
    <row r="21" spans="1:8" x14ac:dyDescent="0.2">
      <c r="A21" s="46">
        <v>5</v>
      </c>
      <c r="B21" s="46" t="s">
        <v>4</v>
      </c>
      <c r="C21" s="46" t="s">
        <v>16</v>
      </c>
      <c r="D21" s="47" t="s">
        <v>108</v>
      </c>
      <c r="E21" s="46" t="s">
        <v>113</v>
      </c>
      <c r="F21" s="46" t="s">
        <v>89</v>
      </c>
      <c r="G21" s="48">
        <v>315.5</v>
      </c>
      <c r="H21" s="49">
        <v>2.7102372560363506</v>
      </c>
    </row>
    <row r="22" spans="1:8" x14ac:dyDescent="0.2">
      <c r="A22" s="50" t="s">
        <v>18</v>
      </c>
      <c r="B22" s="46" t="s">
        <v>7</v>
      </c>
      <c r="C22" s="46" t="s">
        <v>13</v>
      </c>
      <c r="D22" s="47" t="s">
        <v>110</v>
      </c>
      <c r="E22" s="46" t="s">
        <v>112</v>
      </c>
      <c r="F22" s="46" t="s">
        <v>90</v>
      </c>
      <c r="G22" s="48">
        <v>5050505.845721297</v>
      </c>
      <c r="H22" s="49">
        <v>2.7766606108203042</v>
      </c>
    </row>
    <row r="23" spans="1:8" x14ac:dyDescent="0.2">
      <c r="A23" s="50" t="s">
        <v>18</v>
      </c>
      <c r="B23" s="46" t="s">
        <v>8</v>
      </c>
      <c r="C23" s="46" t="s">
        <v>16</v>
      </c>
      <c r="D23" s="47" t="s">
        <v>110</v>
      </c>
      <c r="E23" s="46" t="s">
        <v>112</v>
      </c>
      <c r="F23" s="46" t="s">
        <v>90</v>
      </c>
      <c r="G23" s="48">
        <v>327.5</v>
      </c>
      <c r="H23" s="49">
        <v>2.813320764982266</v>
      </c>
    </row>
    <row r="24" spans="1:8" x14ac:dyDescent="0.2">
      <c r="A24" s="50" t="s">
        <v>18</v>
      </c>
      <c r="B24" s="46" t="s">
        <v>9</v>
      </c>
      <c r="C24" s="46" t="s">
        <v>13</v>
      </c>
      <c r="D24" s="47" t="s">
        <v>110</v>
      </c>
      <c r="E24" s="46" t="s">
        <v>113</v>
      </c>
      <c r="F24" s="46" t="s">
        <v>90</v>
      </c>
      <c r="G24" s="48">
        <v>4463311.3266914291</v>
      </c>
      <c r="H24" s="49">
        <v>2.4538335630581303</v>
      </c>
    </row>
    <row r="25" spans="1:8" x14ac:dyDescent="0.2">
      <c r="A25" s="50" t="s">
        <v>18</v>
      </c>
      <c r="B25" s="46" t="s">
        <v>10</v>
      </c>
      <c r="C25" s="46" t="s">
        <v>16</v>
      </c>
      <c r="D25" s="47" t="s">
        <v>110</v>
      </c>
      <c r="E25" s="46" t="s">
        <v>113</v>
      </c>
      <c r="F25" s="46" t="s">
        <v>90</v>
      </c>
      <c r="G25" s="48">
        <v>352.5</v>
      </c>
      <c r="H25" s="49">
        <v>3.0280780752862553</v>
      </c>
    </row>
    <row r="26" spans="1:8" x14ac:dyDescent="0.2">
      <c r="A26" s="50" t="s">
        <v>19</v>
      </c>
      <c r="B26" s="46" t="s">
        <v>7</v>
      </c>
      <c r="C26" s="46" t="s">
        <v>13</v>
      </c>
      <c r="D26" s="47" t="s">
        <v>110</v>
      </c>
      <c r="E26" s="46" t="s">
        <v>112</v>
      </c>
      <c r="F26" s="46" t="s">
        <v>90</v>
      </c>
      <c r="G26" s="48">
        <v>4902307.8833432216</v>
      </c>
      <c r="H26" s="49">
        <v>2.6951845255906148</v>
      </c>
    </row>
    <row r="27" spans="1:8" x14ac:dyDescent="0.2">
      <c r="A27" s="50" t="s">
        <v>19</v>
      </c>
      <c r="B27" s="46" t="s">
        <v>8</v>
      </c>
      <c r="C27" s="46" t="s">
        <v>16</v>
      </c>
      <c r="D27" s="47" t="s">
        <v>110</v>
      </c>
      <c r="E27" s="46" t="s">
        <v>112</v>
      </c>
      <c r="F27" s="46" t="s">
        <v>90</v>
      </c>
      <c r="G27" s="48">
        <v>350</v>
      </c>
      <c r="H27" s="49">
        <v>3.0066023442558567</v>
      </c>
    </row>
    <row r="28" spans="1:8" x14ac:dyDescent="0.2">
      <c r="A28" s="50" t="s">
        <v>19</v>
      </c>
      <c r="B28" s="46" t="s">
        <v>9</v>
      </c>
      <c r="C28" s="46" t="s">
        <v>13</v>
      </c>
      <c r="D28" s="47" t="s">
        <v>110</v>
      </c>
      <c r="E28" s="46" t="s">
        <v>113</v>
      </c>
      <c r="F28" s="46" t="s">
        <v>90</v>
      </c>
      <c r="G28" s="48">
        <v>5045309.311742546</v>
      </c>
      <c r="H28" s="49">
        <v>2.7738036670502435</v>
      </c>
    </row>
    <row r="29" spans="1:8" x14ac:dyDescent="0.2">
      <c r="A29" s="50" t="s">
        <v>19</v>
      </c>
      <c r="B29" s="46" t="s">
        <v>10</v>
      </c>
      <c r="C29" s="46" t="s">
        <v>16</v>
      </c>
      <c r="D29" s="47" t="s">
        <v>110</v>
      </c>
      <c r="E29" s="46" t="s">
        <v>113</v>
      </c>
      <c r="F29" s="46" t="s">
        <v>90</v>
      </c>
      <c r="G29" s="48">
        <v>350</v>
      </c>
      <c r="H29" s="49">
        <v>3.0066023442558567</v>
      </c>
    </row>
    <row r="30" spans="1:8" x14ac:dyDescent="0.2">
      <c r="A30" s="50" t="s">
        <v>20</v>
      </c>
      <c r="B30" s="46" t="s">
        <v>7</v>
      </c>
      <c r="C30" s="46" t="s">
        <v>13</v>
      </c>
      <c r="D30" s="47" t="s">
        <v>110</v>
      </c>
      <c r="E30" s="46" t="s">
        <v>112</v>
      </c>
      <c r="F30" s="46" t="s">
        <v>90</v>
      </c>
      <c r="G30" s="48">
        <v>5126878.3105260395</v>
      </c>
      <c r="H30" s="49">
        <v>2.8186485663345504</v>
      </c>
    </row>
    <row r="31" spans="1:8" x14ac:dyDescent="0.2">
      <c r="A31" s="50" t="s">
        <v>20</v>
      </c>
      <c r="B31" s="46" t="s">
        <v>8</v>
      </c>
      <c r="C31" s="46" t="s">
        <v>16</v>
      </c>
      <c r="D31" s="47" t="s">
        <v>110</v>
      </c>
      <c r="E31" s="46" t="s">
        <v>112</v>
      </c>
      <c r="F31" s="46" t="s">
        <v>90</v>
      </c>
      <c r="G31" s="48">
        <v>297.5</v>
      </c>
      <c r="H31" s="49">
        <v>2.5556119926174783</v>
      </c>
    </row>
    <row r="32" spans="1:8" x14ac:dyDescent="0.2">
      <c r="A32" s="50" t="s">
        <v>20</v>
      </c>
      <c r="B32" s="46" t="s">
        <v>9</v>
      </c>
      <c r="C32" s="46" t="s">
        <v>13</v>
      </c>
      <c r="D32" s="47" t="s">
        <v>110</v>
      </c>
      <c r="E32" s="46" t="s">
        <v>113</v>
      </c>
      <c r="F32" s="46" t="s">
        <v>90</v>
      </c>
      <c r="G32" s="48">
        <v>5193106.4776169397</v>
      </c>
      <c r="H32" s="49">
        <v>2.8550594028934118</v>
      </c>
    </row>
    <row r="33" spans="1:8" x14ac:dyDescent="0.2">
      <c r="A33" s="50" t="s">
        <v>20</v>
      </c>
      <c r="B33" s="46" t="s">
        <v>10</v>
      </c>
      <c r="C33" s="46" t="s">
        <v>16</v>
      </c>
      <c r="D33" s="47" t="s">
        <v>110</v>
      </c>
      <c r="E33" s="46" t="s">
        <v>113</v>
      </c>
      <c r="F33" s="46" t="s">
        <v>90</v>
      </c>
      <c r="G33" s="48">
        <v>234.5</v>
      </c>
      <c r="H33" s="49">
        <v>2.0144235706514237</v>
      </c>
    </row>
    <row r="34" spans="1:8" x14ac:dyDescent="0.2">
      <c r="A34" s="46">
        <v>7</v>
      </c>
      <c r="B34" s="46" t="s">
        <v>5</v>
      </c>
      <c r="C34" s="46" t="s">
        <v>13</v>
      </c>
      <c r="D34" s="47" t="s">
        <v>108</v>
      </c>
      <c r="E34" s="46" t="s">
        <v>112</v>
      </c>
      <c r="F34" s="46" t="s">
        <v>89</v>
      </c>
      <c r="G34" s="48">
        <v>4855428.5129817156</v>
      </c>
      <c r="H34" s="49">
        <v>2.6694112456224062</v>
      </c>
    </row>
    <row r="35" spans="1:8" x14ac:dyDescent="0.2">
      <c r="A35" s="46">
        <v>7</v>
      </c>
      <c r="B35" s="46" t="s">
        <v>2</v>
      </c>
      <c r="C35" s="46" t="s">
        <v>16</v>
      </c>
      <c r="D35" s="47" t="s">
        <v>108</v>
      </c>
      <c r="E35" s="46" t="s">
        <v>112</v>
      </c>
      <c r="F35" s="46" t="s">
        <v>89</v>
      </c>
      <c r="G35" s="48">
        <v>366</v>
      </c>
      <c r="H35" s="49">
        <v>3.14404702285041</v>
      </c>
    </row>
    <row r="36" spans="1:8" x14ac:dyDescent="0.2">
      <c r="A36" s="46">
        <v>7</v>
      </c>
      <c r="B36" s="46" t="s">
        <v>3</v>
      </c>
      <c r="C36" s="46" t="s">
        <v>13</v>
      </c>
      <c r="D36" s="47" t="s">
        <v>108</v>
      </c>
      <c r="E36" s="46" t="s">
        <v>113</v>
      </c>
      <c r="F36" s="46" t="s">
        <v>89</v>
      </c>
      <c r="G36" s="48">
        <v>4155789.8438158771</v>
      </c>
      <c r="H36" s="49">
        <v>2.2847647975591276</v>
      </c>
    </row>
    <row r="37" spans="1:8" x14ac:dyDescent="0.2">
      <c r="A37" s="46">
        <v>7</v>
      </c>
      <c r="B37" s="46" t="s">
        <v>4</v>
      </c>
      <c r="C37" s="46" t="s">
        <v>16</v>
      </c>
      <c r="D37" s="47" t="s">
        <v>108</v>
      </c>
      <c r="E37" s="46" t="s">
        <v>113</v>
      </c>
      <c r="F37" s="46" t="s">
        <v>89</v>
      </c>
      <c r="G37" s="48">
        <v>320.5</v>
      </c>
      <c r="H37" s="49">
        <v>2.7531887180971486</v>
      </c>
    </row>
    <row r="38" spans="1:8" x14ac:dyDescent="0.2">
      <c r="A38" s="46">
        <v>8</v>
      </c>
      <c r="B38" s="46" t="s">
        <v>5</v>
      </c>
      <c r="C38" s="46" t="s">
        <v>13</v>
      </c>
      <c r="D38" s="47" t="s">
        <v>108</v>
      </c>
      <c r="E38" s="46" t="s">
        <v>112</v>
      </c>
      <c r="F38" s="46" t="s">
        <v>89</v>
      </c>
      <c r="G38" s="48">
        <v>5358607.7924987311</v>
      </c>
      <c r="H38" s="49">
        <v>2.9460485030170265</v>
      </c>
    </row>
    <row r="39" spans="1:8" x14ac:dyDescent="0.2">
      <c r="A39" s="46">
        <v>8</v>
      </c>
      <c r="B39" s="46" t="s">
        <v>2</v>
      </c>
      <c r="C39" s="46" t="s">
        <v>16</v>
      </c>
      <c r="D39" s="47" t="s">
        <v>108</v>
      </c>
      <c r="E39" s="46" t="s">
        <v>112</v>
      </c>
      <c r="F39" s="46" t="s">
        <v>89</v>
      </c>
      <c r="G39" s="48">
        <v>331</v>
      </c>
      <c r="H39" s="49">
        <v>2.8433867884248247</v>
      </c>
    </row>
    <row r="40" spans="1:8" x14ac:dyDescent="0.2">
      <c r="A40" s="46">
        <v>8</v>
      </c>
      <c r="B40" s="46" t="s">
        <v>3</v>
      </c>
      <c r="C40" s="46" t="s">
        <v>13</v>
      </c>
      <c r="D40" s="47" t="s">
        <v>108</v>
      </c>
      <c r="E40" s="46" t="s">
        <v>113</v>
      </c>
      <c r="F40" s="46" t="s">
        <v>89</v>
      </c>
      <c r="G40" s="48">
        <v>4278253.9065438565</v>
      </c>
      <c r="H40" s="49">
        <v>2.3520929325232487</v>
      </c>
    </row>
    <row r="41" spans="1:8" x14ac:dyDescent="0.2">
      <c r="A41" s="46">
        <v>8</v>
      </c>
      <c r="B41" s="46" t="s">
        <v>4</v>
      </c>
      <c r="C41" s="46" t="s">
        <v>16</v>
      </c>
      <c r="D41" s="47" t="s">
        <v>108</v>
      </c>
      <c r="E41" s="46" t="s">
        <v>113</v>
      </c>
      <c r="F41" s="46" t="s">
        <v>89</v>
      </c>
      <c r="G41" s="48">
        <v>305</v>
      </c>
      <c r="H41" s="49">
        <v>2.6200391857086753</v>
      </c>
    </row>
    <row r="42" spans="1:8" x14ac:dyDescent="0.2">
      <c r="A42" s="50" t="s">
        <v>33</v>
      </c>
      <c r="B42" s="46" t="s">
        <v>7</v>
      </c>
      <c r="C42" s="46" t="s">
        <v>13</v>
      </c>
      <c r="D42" s="47" t="s">
        <v>110</v>
      </c>
      <c r="E42" s="46" t="s">
        <v>112</v>
      </c>
      <c r="F42" s="46" t="s">
        <v>90</v>
      </c>
      <c r="G42" s="48">
        <v>4322341.5219486924</v>
      </c>
      <c r="H42" s="49">
        <v>2.3763313650405209</v>
      </c>
    </row>
    <row r="43" spans="1:8" x14ac:dyDescent="0.2">
      <c r="A43" s="50" t="s">
        <v>33</v>
      </c>
      <c r="B43" s="46" t="s">
        <v>8</v>
      </c>
      <c r="C43" s="46" t="s">
        <v>16</v>
      </c>
      <c r="D43" s="47" t="s">
        <v>110</v>
      </c>
      <c r="E43" s="46" t="s">
        <v>112</v>
      </c>
      <c r="F43" s="46" t="s">
        <v>90</v>
      </c>
      <c r="G43" s="48">
        <v>319.5</v>
      </c>
      <c r="H43" s="49">
        <v>2.7445984256849894</v>
      </c>
    </row>
    <row r="44" spans="1:8" x14ac:dyDescent="0.2">
      <c r="A44" s="50" t="s">
        <v>33</v>
      </c>
      <c r="B44" s="46" t="s">
        <v>9</v>
      </c>
      <c r="C44" s="46" t="s">
        <v>13</v>
      </c>
      <c r="D44" s="47" t="s">
        <v>110</v>
      </c>
      <c r="E44" s="46" t="s">
        <v>113</v>
      </c>
      <c r="F44" s="46" t="s">
        <v>90</v>
      </c>
      <c r="G44" s="48">
        <v>4029746.2536929594</v>
      </c>
      <c r="H44" s="49">
        <v>2.2154687146257355</v>
      </c>
    </row>
    <row r="45" spans="1:8" x14ac:dyDescent="0.2">
      <c r="A45" s="50" t="s">
        <v>33</v>
      </c>
      <c r="B45" s="46" t="s">
        <v>10</v>
      </c>
      <c r="C45" s="46" t="s">
        <v>16</v>
      </c>
      <c r="D45" s="47" t="s">
        <v>110</v>
      </c>
      <c r="E45" s="46" t="s">
        <v>113</v>
      </c>
      <c r="F45" s="46" t="s">
        <v>90</v>
      </c>
      <c r="G45" s="48">
        <v>216</v>
      </c>
      <c r="H45" s="49">
        <v>1.8555031610264716</v>
      </c>
    </row>
    <row r="46" spans="1:8" x14ac:dyDescent="0.2">
      <c r="A46" s="50" t="s">
        <v>34</v>
      </c>
      <c r="B46" s="46" t="s">
        <v>7</v>
      </c>
      <c r="C46" s="46" t="s">
        <v>13</v>
      </c>
      <c r="D46" s="47" t="s">
        <v>110</v>
      </c>
      <c r="E46" s="46" t="s">
        <v>112</v>
      </c>
      <c r="F46" s="46" t="s">
        <v>90</v>
      </c>
      <c r="G46" s="48">
        <v>3261004.7390649943</v>
      </c>
      <c r="H46" s="49">
        <v>1.7928309930244128</v>
      </c>
    </row>
    <row r="47" spans="1:8" x14ac:dyDescent="0.2">
      <c r="A47" s="50" t="s">
        <v>34</v>
      </c>
      <c r="B47" s="46" t="s">
        <v>8</v>
      </c>
      <c r="C47" s="46" t="s">
        <v>16</v>
      </c>
      <c r="D47" s="47" t="s">
        <v>110</v>
      </c>
      <c r="E47" s="46" t="s">
        <v>112</v>
      </c>
      <c r="F47" s="46" t="s">
        <v>90</v>
      </c>
      <c r="G47" s="48">
        <v>278</v>
      </c>
      <c r="H47" s="49">
        <v>2.3881012905803662</v>
      </c>
    </row>
    <row r="48" spans="1:8" x14ac:dyDescent="0.2">
      <c r="A48" s="50" t="s">
        <v>34</v>
      </c>
      <c r="B48" s="46" t="s">
        <v>9</v>
      </c>
      <c r="C48" s="46" t="s">
        <v>13</v>
      </c>
      <c r="D48" s="47" t="s">
        <v>110</v>
      </c>
      <c r="E48" s="46" t="s">
        <v>113</v>
      </c>
      <c r="F48" s="46" t="s">
        <v>90</v>
      </c>
      <c r="G48" s="48">
        <v>4706041.9816616923</v>
      </c>
      <c r="H48" s="49">
        <v>2.5872817104878632</v>
      </c>
    </row>
    <row r="49" spans="1:8" x14ac:dyDescent="0.2">
      <c r="A49" s="50" t="s">
        <v>34</v>
      </c>
      <c r="B49" s="46" t="s">
        <v>10</v>
      </c>
      <c r="C49" s="46" t="s">
        <v>16</v>
      </c>
      <c r="D49" s="47" t="s">
        <v>110</v>
      </c>
      <c r="E49" s="46" t="s">
        <v>113</v>
      </c>
      <c r="F49" s="46" t="s">
        <v>90</v>
      </c>
      <c r="G49" s="48">
        <v>333.5</v>
      </c>
      <c r="H49" s="49">
        <v>2.8648625194552233</v>
      </c>
    </row>
    <row r="50" spans="1:8" x14ac:dyDescent="0.2">
      <c r="A50" s="50">
        <v>10</v>
      </c>
      <c r="B50" s="46" t="s">
        <v>23</v>
      </c>
      <c r="C50" s="46" t="s">
        <v>13</v>
      </c>
      <c r="D50" s="47" t="s">
        <v>109</v>
      </c>
      <c r="E50" s="46" t="s">
        <v>112</v>
      </c>
      <c r="F50" s="46" t="s">
        <v>89</v>
      </c>
      <c r="G50" s="48">
        <v>4739667.4262635624</v>
      </c>
      <c r="H50" s="49">
        <v>2.6057682641914752</v>
      </c>
    </row>
    <row r="51" spans="1:8" x14ac:dyDescent="0.2">
      <c r="A51" s="50">
        <v>10</v>
      </c>
      <c r="B51" s="46" t="s">
        <v>24</v>
      </c>
      <c r="C51" s="46" t="s">
        <v>16</v>
      </c>
      <c r="D51" s="47" t="s">
        <v>109</v>
      </c>
      <c r="E51" s="46" t="s">
        <v>112</v>
      </c>
      <c r="F51" s="46" t="s">
        <v>89</v>
      </c>
      <c r="G51" s="48">
        <v>314.5</v>
      </c>
      <c r="H51" s="49">
        <v>2.7016469636241913</v>
      </c>
    </row>
    <row r="52" spans="1:8" x14ac:dyDescent="0.2">
      <c r="A52" s="50">
        <v>10</v>
      </c>
      <c r="B52" s="46" t="s">
        <v>25</v>
      </c>
      <c r="C52" s="46" t="s">
        <v>13</v>
      </c>
      <c r="D52" s="47" t="s">
        <v>109</v>
      </c>
      <c r="E52" s="46" t="s">
        <v>113</v>
      </c>
      <c r="F52" s="46" t="s">
        <v>89</v>
      </c>
      <c r="G52" s="48">
        <v>4731872.6252954351</v>
      </c>
      <c r="H52" s="49">
        <v>2.6014828485363841</v>
      </c>
    </row>
    <row r="53" spans="1:8" x14ac:dyDescent="0.2">
      <c r="A53" s="50">
        <v>10</v>
      </c>
      <c r="B53" s="46" t="s">
        <v>26</v>
      </c>
      <c r="C53" s="46" t="s">
        <v>16</v>
      </c>
      <c r="D53" s="47" t="s">
        <v>109</v>
      </c>
      <c r="E53" s="46" t="s">
        <v>113</v>
      </c>
      <c r="F53" s="46" t="s">
        <v>89</v>
      </c>
      <c r="G53" s="48">
        <v>260.5</v>
      </c>
      <c r="H53" s="49">
        <v>2.2377711733675731</v>
      </c>
    </row>
    <row r="54" spans="1:8" x14ac:dyDescent="0.2">
      <c r="A54" s="50">
        <v>11</v>
      </c>
      <c r="B54" s="46" t="s">
        <v>23</v>
      </c>
      <c r="C54" s="46" t="s">
        <v>13</v>
      </c>
      <c r="D54" s="47" t="s">
        <v>109</v>
      </c>
      <c r="E54" s="46" t="s">
        <v>112</v>
      </c>
      <c r="F54" s="46" t="s">
        <v>89</v>
      </c>
      <c r="G54" s="48">
        <v>4653288.8694359055</v>
      </c>
      <c r="H54" s="49">
        <v>2.5582791722689202</v>
      </c>
    </row>
    <row r="55" spans="1:8" x14ac:dyDescent="0.2">
      <c r="A55" s="50">
        <v>11</v>
      </c>
      <c r="B55" s="46" t="s">
        <v>24</v>
      </c>
      <c r="C55" s="46" t="s">
        <v>16</v>
      </c>
      <c r="D55" s="47" t="s">
        <v>109</v>
      </c>
      <c r="E55" s="46" t="s">
        <v>112</v>
      </c>
      <c r="F55" s="46" t="s">
        <v>89</v>
      </c>
      <c r="G55" s="48">
        <v>371</v>
      </c>
      <c r="H55" s="49">
        <v>3.1869984849112081</v>
      </c>
    </row>
    <row r="56" spans="1:8" x14ac:dyDescent="0.2">
      <c r="A56" s="50">
        <v>11</v>
      </c>
      <c r="B56" s="46" t="s">
        <v>25</v>
      </c>
      <c r="C56" s="46" t="s">
        <v>13</v>
      </c>
      <c r="D56" s="47" t="s">
        <v>109</v>
      </c>
      <c r="E56" s="46" t="s">
        <v>113</v>
      </c>
      <c r="F56" s="46" t="s">
        <v>89</v>
      </c>
      <c r="G56" s="48">
        <v>4835665.0991795473</v>
      </c>
      <c r="H56" s="49">
        <v>2.658545741390526</v>
      </c>
    </row>
    <row r="57" spans="1:8" x14ac:dyDescent="0.2">
      <c r="A57" s="50">
        <v>11</v>
      </c>
      <c r="B57" s="46" t="s">
        <v>26</v>
      </c>
      <c r="C57" s="46" t="s">
        <v>16</v>
      </c>
      <c r="D57" s="47" t="s">
        <v>109</v>
      </c>
      <c r="E57" s="46" t="s">
        <v>113</v>
      </c>
      <c r="F57" s="46" t="s">
        <v>89</v>
      </c>
      <c r="G57" s="48">
        <v>305.5</v>
      </c>
      <c r="H57" s="49">
        <v>2.624334331914755</v>
      </c>
    </row>
    <row r="58" spans="1:8" x14ac:dyDescent="0.2">
      <c r="A58" s="50" t="s">
        <v>21</v>
      </c>
      <c r="B58" s="46" t="s">
        <v>23</v>
      </c>
      <c r="C58" s="46" t="s">
        <v>13</v>
      </c>
      <c r="D58" s="47" t="s">
        <v>109</v>
      </c>
      <c r="E58" s="46" t="s">
        <v>112</v>
      </c>
      <c r="F58" s="46" t="s">
        <v>89</v>
      </c>
      <c r="G58" s="48">
        <v>5039698.160691021</v>
      </c>
      <c r="H58" s="49">
        <v>2.770718775638954</v>
      </c>
    </row>
    <row r="59" spans="1:8" x14ac:dyDescent="0.2">
      <c r="A59" s="50" t="s">
        <v>21</v>
      </c>
      <c r="B59" s="46" t="s">
        <v>24</v>
      </c>
      <c r="C59" s="46" t="s">
        <v>16</v>
      </c>
      <c r="D59" s="47" t="s">
        <v>109</v>
      </c>
      <c r="E59" s="46" t="s">
        <v>112</v>
      </c>
      <c r="F59" s="46" t="s">
        <v>89</v>
      </c>
      <c r="G59" s="48">
        <v>309</v>
      </c>
      <c r="H59" s="49">
        <v>2.6544003553573132</v>
      </c>
    </row>
    <row r="60" spans="1:8" x14ac:dyDescent="0.2">
      <c r="A60" s="50" t="s">
        <v>21</v>
      </c>
      <c r="B60" s="46" t="s">
        <v>25</v>
      </c>
      <c r="C60" s="46" t="s">
        <v>13</v>
      </c>
      <c r="D60" s="47" t="s">
        <v>109</v>
      </c>
      <c r="E60" s="46" t="s">
        <v>113</v>
      </c>
      <c r="F60" s="46" t="s">
        <v>89</v>
      </c>
      <c r="G60" s="48">
        <v>5310843.9057153091</v>
      </c>
      <c r="H60" s="49">
        <v>2.9197889347475305</v>
      </c>
    </row>
    <row r="61" spans="1:8" x14ac:dyDescent="0.2">
      <c r="A61" s="50" t="s">
        <v>21</v>
      </c>
      <c r="B61" s="46" t="s">
        <v>26</v>
      </c>
      <c r="C61" s="46" t="s">
        <v>16</v>
      </c>
      <c r="D61" s="47" t="s">
        <v>109</v>
      </c>
      <c r="E61" s="46" t="s">
        <v>113</v>
      </c>
      <c r="F61" s="46" t="s">
        <v>89</v>
      </c>
      <c r="G61" s="48">
        <v>383</v>
      </c>
      <c r="H61" s="49">
        <v>3.2900819938571231</v>
      </c>
    </row>
    <row r="62" spans="1:8" x14ac:dyDescent="0.2">
      <c r="A62" s="50" t="s">
        <v>22</v>
      </c>
      <c r="B62" s="46" t="s">
        <v>23</v>
      </c>
      <c r="C62" s="46" t="s">
        <v>13</v>
      </c>
      <c r="D62" s="47" t="s">
        <v>109</v>
      </c>
      <c r="E62" s="46" t="s">
        <v>112</v>
      </c>
      <c r="F62" s="46" t="s">
        <v>89</v>
      </c>
      <c r="G62" s="48">
        <v>5269174.8899016483</v>
      </c>
      <c r="H62" s="49">
        <v>2.8968801968040903</v>
      </c>
    </row>
    <row r="63" spans="1:8" x14ac:dyDescent="0.2">
      <c r="A63" s="50" t="s">
        <v>22</v>
      </c>
      <c r="B63" s="46" t="s">
        <v>24</v>
      </c>
      <c r="C63" s="46" t="s">
        <v>16</v>
      </c>
      <c r="D63" s="47" t="s">
        <v>109</v>
      </c>
      <c r="E63" s="46" t="s">
        <v>112</v>
      </c>
      <c r="F63" s="46" t="s">
        <v>89</v>
      </c>
      <c r="G63" s="48">
        <v>308</v>
      </c>
      <c r="H63" s="49">
        <v>2.645810062945154</v>
      </c>
    </row>
    <row r="64" spans="1:8" x14ac:dyDescent="0.2">
      <c r="A64" s="50" t="s">
        <v>22</v>
      </c>
      <c r="B64" s="46" t="s">
        <v>25</v>
      </c>
      <c r="C64" s="46" t="s">
        <v>13</v>
      </c>
      <c r="D64" s="47" t="s">
        <v>109</v>
      </c>
      <c r="E64" s="46" t="s">
        <v>113</v>
      </c>
      <c r="F64" s="46" t="s">
        <v>89</v>
      </c>
      <c r="G64" s="48">
        <v>4988396.208219938</v>
      </c>
      <c r="H64" s="49">
        <v>2.7425140541643103</v>
      </c>
    </row>
    <row r="65" spans="1:8" x14ac:dyDescent="0.2">
      <c r="A65" s="50" t="s">
        <v>22</v>
      </c>
      <c r="B65" s="46" t="s">
        <v>26</v>
      </c>
      <c r="C65" s="46" t="s">
        <v>16</v>
      </c>
      <c r="D65" s="47" t="s">
        <v>109</v>
      </c>
      <c r="E65" s="46" t="s">
        <v>113</v>
      </c>
      <c r="F65" s="46" t="s">
        <v>89</v>
      </c>
      <c r="G65" s="48">
        <v>195.5</v>
      </c>
      <c r="H65" s="49">
        <v>1.6794021665772001</v>
      </c>
    </row>
    <row r="66" spans="1:8" x14ac:dyDescent="0.2">
      <c r="A66" s="46">
        <v>13</v>
      </c>
      <c r="B66" s="46" t="s">
        <v>5</v>
      </c>
      <c r="C66" s="46" t="s">
        <v>13</v>
      </c>
      <c r="D66" s="47" t="s">
        <v>108</v>
      </c>
      <c r="E66" s="46" t="s">
        <v>112</v>
      </c>
      <c r="F66" s="46" t="s">
        <v>89</v>
      </c>
      <c r="G66" s="48">
        <v>3760010.2067160974</v>
      </c>
      <c r="H66" s="49">
        <v>2.0671735774973352</v>
      </c>
    </row>
    <row r="67" spans="1:8" x14ac:dyDescent="0.2">
      <c r="A67" s="46">
        <v>13</v>
      </c>
      <c r="B67" s="46" t="s">
        <v>2</v>
      </c>
      <c r="C67" s="46" t="s">
        <v>16</v>
      </c>
      <c r="D67" s="47" t="s">
        <v>108</v>
      </c>
      <c r="E67" s="46" t="s">
        <v>112</v>
      </c>
      <c r="F67" s="46" t="s">
        <v>89</v>
      </c>
      <c r="G67" s="48">
        <v>326</v>
      </c>
      <c r="H67" s="49">
        <v>2.8004353263640267</v>
      </c>
    </row>
    <row r="68" spans="1:8" x14ac:dyDescent="0.2">
      <c r="A68" s="46">
        <v>13</v>
      </c>
      <c r="B68" s="46" t="s">
        <v>3</v>
      </c>
      <c r="C68" s="46" t="s">
        <v>13</v>
      </c>
      <c r="D68" s="47" t="s">
        <v>108</v>
      </c>
      <c r="E68" s="46" t="s">
        <v>113</v>
      </c>
      <c r="F68" s="46" t="s">
        <v>89</v>
      </c>
      <c r="G68" s="48">
        <v>5089203.4391800873</v>
      </c>
      <c r="H68" s="49">
        <v>2.7979357240016087</v>
      </c>
    </row>
    <row r="69" spans="1:8" x14ac:dyDescent="0.2">
      <c r="A69" s="46">
        <v>13</v>
      </c>
      <c r="B69" s="46" t="s">
        <v>4</v>
      </c>
      <c r="C69" s="46" t="s">
        <v>16</v>
      </c>
      <c r="D69" s="47" t="s">
        <v>108</v>
      </c>
      <c r="E69" s="46" t="s">
        <v>113</v>
      </c>
      <c r="F69" s="46" t="s">
        <v>89</v>
      </c>
      <c r="G69" s="48">
        <v>307</v>
      </c>
      <c r="H69" s="49">
        <v>2.6372197705329943</v>
      </c>
    </row>
    <row r="70" spans="1:8" x14ac:dyDescent="0.2">
      <c r="A70" s="46">
        <v>13</v>
      </c>
      <c r="B70" s="46" t="s">
        <v>5</v>
      </c>
      <c r="C70" s="46" t="s">
        <v>13</v>
      </c>
      <c r="D70" s="47" t="s">
        <v>108</v>
      </c>
      <c r="E70" s="46" t="s">
        <v>112</v>
      </c>
      <c r="F70" s="46" t="s">
        <v>89</v>
      </c>
      <c r="G70" s="48">
        <v>4196491.4197930694</v>
      </c>
      <c r="H70" s="49">
        <v>2.3071416576730353</v>
      </c>
    </row>
    <row r="71" spans="1:8" x14ac:dyDescent="0.2">
      <c r="A71" s="46">
        <v>13</v>
      </c>
      <c r="B71" s="46" t="s">
        <v>2</v>
      </c>
      <c r="C71" s="46" t="s">
        <v>16</v>
      </c>
      <c r="D71" s="47" t="s">
        <v>108</v>
      </c>
      <c r="E71" s="46" t="s">
        <v>112</v>
      </c>
      <c r="F71" s="46" t="s">
        <v>89</v>
      </c>
      <c r="G71" s="48">
        <v>466.5</v>
      </c>
      <c r="H71" s="49">
        <v>4.0073714102724489</v>
      </c>
    </row>
    <row r="72" spans="1:8" x14ac:dyDescent="0.2">
      <c r="A72" s="46">
        <v>13</v>
      </c>
      <c r="B72" s="46" t="s">
        <v>3</v>
      </c>
      <c r="C72" s="46" t="s">
        <v>13</v>
      </c>
      <c r="D72" s="47" t="s">
        <v>108</v>
      </c>
      <c r="E72" s="46" t="s">
        <v>113</v>
      </c>
      <c r="F72" s="46" t="s">
        <v>89</v>
      </c>
      <c r="G72" s="48">
        <v>4199545.7655624952</v>
      </c>
      <c r="H72" s="49">
        <v>2.3088208719634169</v>
      </c>
    </row>
    <row r="73" spans="1:8" x14ac:dyDescent="0.2">
      <c r="A73" s="46">
        <v>13</v>
      </c>
      <c r="B73" s="46" t="s">
        <v>4</v>
      </c>
      <c r="C73" s="46" t="s">
        <v>16</v>
      </c>
      <c r="D73" s="47" t="s">
        <v>108</v>
      </c>
      <c r="E73" s="46" t="s">
        <v>113</v>
      </c>
      <c r="F73" s="46" t="s">
        <v>89</v>
      </c>
      <c r="G73" s="48">
        <v>388.5</v>
      </c>
      <c r="H73" s="49">
        <v>3.3373286021240007</v>
      </c>
    </row>
    <row r="74" spans="1:8" x14ac:dyDescent="0.2">
      <c r="A74" s="50">
        <v>15</v>
      </c>
      <c r="B74" s="46" t="s">
        <v>23</v>
      </c>
      <c r="C74" s="46" t="s">
        <v>13</v>
      </c>
      <c r="D74" s="47" t="s">
        <v>109</v>
      </c>
      <c r="E74" s="46" t="s">
        <v>112</v>
      </c>
      <c r="F74" s="46" t="s">
        <v>89</v>
      </c>
      <c r="G74" s="48">
        <v>5241865.445375016</v>
      </c>
      <c r="H74" s="49">
        <v>2.8818660455018552</v>
      </c>
    </row>
    <row r="75" spans="1:8" x14ac:dyDescent="0.2">
      <c r="A75" s="50">
        <v>15</v>
      </c>
      <c r="B75" s="46" t="s">
        <v>24</v>
      </c>
      <c r="C75" s="46" t="s">
        <v>16</v>
      </c>
      <c r="D75" s="47" t="s">
        <v>109</v>
      </c>
      <c r="E75" s="46" t="s">
        <v>112</v>
      </c>
      <c r="F75" s="46" t="s">
        <v>89</v>
      </c>
      <c r="G75" s="48">
        <v>322.5</v>
      </c>
      <c r="H75" s="49">
        <v>2.770369302921468</v>
      </c>
    </row>
    <row r="76" spans="1:8" x14ac:dyDescent="0.2">
      <c r="A76" s="50">
        <v>15</v>
      </c>
      <c r="B76" s="46" t="s">
        <v>25</v>
      </c>
      <c r="C76" s="46" t="s">
        <v>13</v>
      </c>
      <c r="D76" s="47" t="s">
        <v>109</v>
      </c>
      <c r="E76" s="46" t="s">
        <v>113</v>
      </c>
      <c r="F76" s="46" t="s">
        <v>89</v>
      </c>
      <c r="G76" s="48">
        <v>3329305.9915197594</v>
      </c>
      <c r="H76" s="49">
        <v>1.8303815677894151</v>
      </c>
    </row>
    <row r="77" spans="1:8" x14ac:dyDescent="0.2">
      <c r="A77" s="50">
        <v>15</v>
      </c>
      <c r="B77" s="46" t="s">
        <v>26</v>
      </c>
      <c r="C77" s="46" t="s">
        <v>16</v>
      </c>
      <c r="D77" s="47" t="s">
        <v>109</v>
      </c>
      <c r="E77" s="46" t="s">
        <v>113</v>
      </c>
      <c r="F77" s="46" t="s">
        <v>89</v>
      </c>
      <c r="G77" s="48">
        <v>314</v>
      </c>
      <c r="H77" s="49">
        <v>2.6973518174181113</v>
      </c>
    </row>
    <row r="78" spans="1:8" x14ac:dyDescent="0.2">
      <c r="A78" s="46" t="s">
        <v>35</v>
      </c>
      <c r="B78" s="46" t="s">
        <v>7</v>
      </c>
      <c r="C78" s="46" t="s">
        <v>13</v>
      </c>
      <c r="D78" s="47" t="s">
        <v>110</v>
      </c>
      <c r="E78" s="46" t="s">
        <v>112</v>
      </c>
      <c r="F78" s="46" t="s">
        <v>90</v>
      </c>
      <c r="G78" s="48">
        <v>4068319.4620299181</v>
      </c>
      <c r="H78" s="49">
        <v>2.2366754435146716</v>
      </c>
    </row>
    <row r="79" spans="1:8" x14ac:dyDescent="0.2">
      <c r="A79" s="46" t="s">
        <v>35</v>
      </c>
      <c r="B79" s="46" t="s">
        <v>8</v>
      </c>
      <c r="C79" s="46" t="s">
        <v>16</v>
      </c>
      <c r="D79" s="47" t="s">
        <v>110</v>
      </c>
      <c r="E79" s="46" t="s">
        <v>112</v>
      </c>
      <c r="F79" s="46" t="s">
        <v>90</v>
      </c>
      <c r="G79" s="48">
        <v>399</v>
      </c>
      <c r="H79" s="49">
        <v>3.4275266724516769</v>
      </c>
    </row>
    <row r="80" spans="1:8" x14ac:dyDescent="0.2">
      <c r="A80" s="46" t="s">
        <v>35</v>
      </c>
      <c r="B80" s="46" t="s">
        <v>9</v>
      </c>
      <c r="C80" s="46" t="s">
        <v>13</v>
      </c>
      <c r="D80" s="47" t="s">
        <v>110</v>
      </c>
      <c r="E80" s="46" t="s">
        <v>113</v>
      </c>
      <c r="F80" s="46" t="s">
        <v>90</v>
      </c>
      <c r="G80" s="48">
        <v>5385986.3398708254</v>
      </c>
      <c r="H80" s="49">
        <v>2.9611006455927997</v>
      </c>
    </row>
    <row r="81" spans="1:8" x14ac:dyDescent="0.2">
      <c r="A81" s="46" t="s">
        <v>35</v>
      </c>
      <c r="B81" s="46" t="s">
        <v>10</v>
      </c>
      <c r="C81" s="46" t="s">
        <v>16</v>
      </c>
      <c r="D81" s="47" t="s">
        <v>110</v>
      </c>
      <c r="E81" s="46" t="s">
        <v>113</v>
      </c>
      <c r="F81" s="46" t="s">
        <v>90</v>
      </c>
      <c r="G81" s="48">
        <v>400.5</v>
      </c>
      <c r="H81" s="49">
        <v>3.4404121110699162</v>
      </c>
    </row>
    <row r="82" spans="1:8" x14ac:dyDescent="0.2">
      <c r="A82" s="46" t="s">
        <v>36</v>
      </c>
      <c r="B82" s="46" t="s">
        <v>7</v>
      </c>
      <c r="C82" s="46" t="s">
        <v>13</v>
      </c>
      <c r="D82" s="47" t="s">
        <v>110</v>
      </c>
      <c r="E82" s="46" t="s">
        <v>112</v>
      </c>
      <c r="F82" s="46" t="s">
        <v>90</v>
      </c>
      <c r="G82" s="48">
        <v>4147331.6555313123</v>
      </c>
      <c r="H82" s="49">
        <v>2.2801146656780711</v>
      </c>
    </row>
    <row r="83" spans="1:8" x14ac:dyDescent="0.2">
      <c r="A83" s="46" t="s">
        <v>36</v>
      </c>
      <c r="B83" s="46" t="s">
        <v>8</v>
      </c>
      <c r="C83" s="46" t="s">
        <v>16</v>
      </c>
      <c r="D83" s="47" t="s">
        <v>110</v>
      </c>
      <c r="E83" s="46" t="s">
        <v>112</v>
      </c>
      <c r="F83" s="46" t="s">
        <v>90</v>
      </c>
      <c r="G83" s="48">
        <v>447.5</v>
      </c>
      <c r="H83" s="49">
        <v>3.8441558544414169</v>
      </c>
    </row>
    <row r="84" spans="1:8" x14ac:dyDescent="0.2">
      <c r="A84" s="46" t="s">
        <v>36</v>
      </c>
      <c r="B84" s="46" t="s">
        <v>9</v>
      </c>
      <c r="C84" s="46" t="s">
        <v>13</v>
      </c>
      <c r="D84" s="47" t="s">
        <v>110</v>
      </c>
      <c r="E84" s="46" t="s">
        <v>113</v>
      </c>
      <c r="F84" s="46" t="s">
        <v>90</v>
      </c>
      <c r="G84" s="48">
        <v>4741215.3300019149</v>
      </c>
      <c r="H84" s="49">
        <v>2.6066192687187275</v>
      </c>
    </row>
    <row r="85" spans="1:8" x14ac:dyDescent="0.2">
      <c r="A85" s="46" t="s">
        <v>36</v>
      </c>
      <c r="B85" s="46" t="s">
        <v>10</v>
      </c>
      <c r="C85" s="46" t="s">
        <v>16</v>
      </c>
      <c r="D85" s="47" t="s">
        <v>110</v>
      </c>
      <c r="E85" s="46" t="s">
        <v>113</v>
      </c>
      <c r="F85" s="46" t="s">
        <v>90</v>
      </c>
      <c r="G85" s="48">
        <v>392</v>
      </c>
      <c r="H85" s="49">
        <v>3.3673946255665594</v>
      </c>
    </row>
    <row r="86" spans="1:8" x14ac:dyDescent="0.2">
      <c r="A86" s="50">
        <v>17</v>
      </c>
      <c r="B86" s="46" t="s">
        <v>23</v>
      </c>
      <c r="C86" s="46" t="s">
        <v>13</v>
      </c>
      <c r="D86" s="47" t="s">
        <v>109</v>
      </c>
      <c r="E86" s="46" t="s">
        <v>112</v>
      </c>
      <c r="F86" s="46" t="s">
        <v>89</v>
      </c>
      <c r="G86" s="48">
        <v>4774578.1837910283</v>
      </c>
      <c r="H86" s="49">
        <v>2.6249614555828948</v>
      </c>
    </row>
    <row r="87" spans="1:8" x14ac:dyDescent="0.2">
      <c r="A87" s="50">
        <v>17</v>
      </c>
      <c r="B87" s="46" t="s">
        <v>24</v>
      </c>
      <c r="C87" s="46" t="s">
        <v>16</v>
      </c>
      <c r="D87" s="47" t="s">
        <v>109</v>
      </c>
      <c r="E87" s="46" t="s">
        <v>112</v>
      </c>
      <c r="F87" s="46" t="s">
        <v>89</v>
      </c>
      <c r="G87" s="48">
        <v>233.5</v>
      </c>
      <c r="H87" s="49">
        <v>2.0058332782392645</v>
      </c>
    </row>
    <row r="88" spans="1:8" x14ac:dyDescent="0.2">
      <c r="A88" s="50">
        <v>17</v>
      </c>
      <c r="B88" s="46" t="s">
        <v>25</v>
      </c>
      <c r="C88" s="46" t="s">
        <v>13</v>
      </c>
      <c r="D88" s="47" t="s">
        <v>109</v>
      </c>
      <c r="E88" s="46" t="s">
        <v>113</v>
      </c>
      <c r="F88" s="46" t="s">
        <v>89</v>
      </c>
      <c r="G88" s="48">
        <v>3978029.6841491046</v>
      </c>
      <c r="H88" s="49">
        <v>2.1870360455098634</v>
      </c>
    </row>
    <row r="89" spans="1:8" x14ac:dyDescent="0.2">
      <c r="A89" s="50">
        <v>17</v>
      </c>
      <c r="B89" s="46" t="s">
        <v>26</v>
      </c>
      <c r="C89" s="46" t="s">
        <v>16</v>
      </c>
      <c r="D89" s="47" t="s">
        <v>109</v>
      </c>
      <c r="E89" s="46" t="s">
        <v>113</v>
      </c>
      <c r="F89" s="46" t="s">
        <v>89</v>
      </c>
      <c r="G89" s="48">
        <v>262</v>
      </c>
      <c r="H89" s="49">
        <v>2.2506566119858125</v>
      </c>
    </row>
    <row r="90" spans="1:8" x14ac:dyDescent="0.2">
      <c r="A90" s="50" t="s">
        <v>28</v>
      </c>
      <c r="B90" s="46" t="s">
        <v>23</v>
      </c>
      <c r="C90" s="46" t="s">
        <v>13</v>
      </c>
      <c r="D90" s="47" t="s">
        <v>109</v>
      </c>
      <c r="E90" s="46" t="s">
        <v>112</v>
      </c>
      <c r="F90" s="46" t="s">
        <v>89</v>
      </c>
      <c r="G90" s="48">
        <v>6300977.1166348336</v>
      </c>
      <c r="H90" s="49">
        <v>3.4641430985100383</v>
      </c>
    </row>
    <row r="91" spans="1:8" x14ac:dyDescent="0.2">
      <c r="A91" s="50" t="s">
        <v>28</v>
      </c>
      <c r="B91" s="46" t="s">
        <v>24</v>
      </c>
      <c r="C91" s="46" t="s">
        <v>16</v>
      </c>
      <c r="D91" s="47" t="s">
        <v>109</v>
      </c>
      <c r="E91" s="46" t="s">
        <v>112</v>
      </c>
      <c r="F91" s="46" t="s">
        <v>89</v>
      </c>
      <c r="G91" s="48">
        <v>348.5</v>
      </c>
      <c r="H91" s="49">
        <v>2.9937169056376174</v>
      </c>
    </row>
    <row r="92" spans="1:8" x14ac:dyDescent="0.2">
      <c r="A92" s="50" t="s">
        <v>28</v>
      </c>
      <c r="B92" s="46" t="s">
        <v>25</v>
      </c>
      <c r="C92" s="46" t="s">
        <v>13</v>
      </c>
      <c r="D92" s="47" t="s">
        <v>109</v>
      </c>
      <c r="E92" s="46" t="s">
        <v>113</v>
      </c>
      <c r="F92" s="46" t="s">
        <v>89</v>
      </c>
      <c r="G92" s="48">
        <v>5932147.5892652832</v>
      </c>
      <c r="H92" s="49">
        <v>3.2613684751280831</v>
      </c>
    </row>
    <row r="93" spans="1:8" x14ac:dyDescent="0.2">
      <c r="A93" s="50" t="s">
        <v>28</v>
      </c>
      <c r="B93" s="46" t="s">
        <v>26</v>
      </c>
      <c r="C93" s="46" t="s">
        <v>16</v>
      </c>
      <c r="D93" s="47" t="s">
        <v>109</v>
      </c>
      <c r="E93" s="46" t="s">
        <v>113</v>
      </c>
      <c r="F93" s="46" t="s">
        <v>89</v>
      </c>
      <c r="G93" s="48">
        <v>327</v>
      </c>
      <c r="H93" s="49">
        <v>2.809025618776186</v>
      </c>
    </row>
    <row r="94" spans="1:8" x14ac:dyDescent="0.2">
      <c r="A94" s="50" t="s">
        <v>29</v>
      </c>
      <c r="B94" s="46" t="s">
        <v>23</v>
      </c>
      <c r="C94" s="46" t="s">
        <v>13</v>
      </c>
      <c r="D94" s="47" t="s">
        <v>109</v>
      </c>
      <c r="E94" s="46" t="s">
        <v>112</v>
      </c>
      <c r="F94" s="46" t="s">
        <v>89</v>
      </c>
      <c r="G94" s="48">
        <v>5018082.7906304672</v>
      </c>
      <c r="H94" s="49">
        <v>2.7588351052762539</v>
      </c>
    </row>
    <row r="95" spans="1:8" x14ac:dyDescent="0.2">
      <c r="A95" s="50" t="s">
        <v>29</v>
      </c>
      <c r="B95" s="46" t="s">
        <v>24</v>
      </c>
      <c r="C95" s="46" t="s">
        <v>16</v>
      </c>
      <c r="D95" s="47" t="s">
        <v>109</v>
      </c>
      <c r="E95" s="46" t="s">
        <v>112</v>
      </c>
      <c r="F95" s="46" t="s">
        <v>89</v>
      </c>
      <c r="G95" s="48">
        <v>308</v>
      </c>
      <c r="H95" s="49">
        <v>2.645810062945154</v>
      </c>
    </row>
    <row r="96" spans="1:8" x14ac:dyDescent="0.2">
      <c r="A96" s="50" t="s">
        <v>29</v>
      </c>
      <c r="B96" s="46" t="s">
        <v>25</v>
      </c>
      <c r="C96" s="46" t="s">
        <v>13</v>
      </c>
      <c r="D96" s="47" t="s">
        <v>109</v>
      </c>
      <c r="E96" s="46" t="s">
        <v>113</v>
      </c>
      <c r="F96" s="46" t="s">
        <v>89</v>
      </c>
      <c r="G96" s="48">
        <v>6926703.3822943829</v>
      </c>
      <c r="H96" s="49">
        <v>3.808154080397026</v>
      </c>
    </row>
    <row r="97" spans="1:8" x14ac:dyDescent="0.2">
      <c r="A97" s="50" t="s">
        <v>29</v>
      </c>
      <c r="B97" s="46" t="s">
        <v>26</v>
      </c>
      <c r="C97" s="46" t="s">
        <v>16</v>
      </c>
      <c r="D97" s="47" t="s">
        <v>109</v>
      </c>
      <c r="E97" s="46" t="s">
        <v>113</v>
      </c>
      <c r="F97" s="46" t="s">
        <v>89</v>
      </c>
      <c r="G97" s="48">
        <v>357</v>
      </c>
      <c r="H97" s="49">
        <v>3.0667343911409737</v>
      </c>
    </row>
    <row r="98" spans="1:8" x14ac:dyDescent="0.2">
      <c r="A98" s="50" t="s">
        <v>29</v>
      </c>
      <c r="B98" s="46" t="s">
        <v>23</v>
      </c>
      <c r="C98" s="46" t="s">
        <v>13</v>
      </c>
      <c r="D98" s="47" t="s">
        <v>109</v>
      </c>
      <c r="E98" s="46" t="s">
        <v>112</v>
      </c>
      <c r="F98" s="46" t="s">
        <v>89</v>
      </c>
      <c r="G98" s="48">
        <v>6744672.6667780504</v>
      </c>
      <c r="H98" s="49">
        <v>3.7080774676431107</v>
      </c>
    </row>
    <row r="99" spans="1:8" x14ac:dyDescent="0.2">
      <c r="A99" s="50" t="s">
        <v>29</v>
      </c>
      <c r="B99" s="46" t="s">
        <v>24</v>
      </c>
      <c r="C99" s="46" t="s">
        <v>16</v>
      </c>
      <c r="D99" s="47" t="s">
        <v>109</v>
      </c>
      <c r="E99" s="46" t="s">
        <v>112</v>
      </c>
      <c r="F99" s="46" t="s">
        <v>89</v>
      </c>
      <c r="G99" s="48">
        <v>318</v>
      </c>
      <c r="H99" s="49">
        <v>2.73171298706675</v>
      </c>
    </row>
    <row r="100" spans="1:8" x14ac:dyDescent="0.2">
      <c r="A100" s="50" t="s">
        <v>29</v>
      </c>
      <c r="B100" s="46" t="s">
        <v>25</v>
      </c>
      <c r="C100" s="46" t="s">
        <v>13</v>
      </c>
      <c r="D100" s="47" t="s">
        <v>109</v>
      </c>
      <c r="E100" s="46" t="s">
        <v>113</v>
      </c>
      <c r="F100" s="46" t="s">
        <v>89</v>
      </c>
      <c r="G100" s="48">
        <v>6330967.7515653968</v>
      </c>
      <c r="H100" s="49">
        <v>3.4806313112255491</v>
      </c>
    </row>
    <row r="101" spans="1:8" x14ac:dyDescent="0.2">
      <c r="A101" s="50" t="s">
        <v>29</v>
      </c>
      <c r="B101" s="46" t="s">
        <v>26</v>
      </c>
      <c r="C101" s="46" t="s">
        <v>16</v>
      </c>
      <c r="D101" s="47" t="s">
        <v>109</v>
      </c>
      <c r="E101" s="46" t="s">
        <v>113</v>
      </c>
      <c r="F101" s="46" t="s">
        <v>89</v>
      </c>
      <c r="G101" s="48">
        <v>249.5</v>
      </c>
      <c r="H101" s="49">
        <v>2.1432779568338178</v>
      </c>
    </row>
    <row r="102" spans="1:8" x14ac:dyDescent="0.2">
      <c r="A102" s="50" t="s">
        <v>29</v>
      </c>
      <c r="B102" s="46" t="s">
        <v>23</v>
      </c>
      <c r="C102" s="46" t="s">
        <v>13</v>
      </c>
      <c r="D102" s="47" t="s">
        <v>109</v>
      </c>
      <c r="E102" s="46" t="s">
        <v>112</v>
      </c>
      <c r="F102" s="46" t="s">
        <v>89</v>
      </c>
      <c r="G102" s="48">
        <v>5921063.4928531582</v>
      </c>
      <c r="H102" s="49">
        <v>3.2552746748525809</v>
      </c>
    </row>
    <row r="103" spans="1:8" x14ac:dyDescent="0.2">
      <c r="A103" s="50" t="s">
        <v>29</v>
      </c>
      <c r="B103" s="46" t="s">
        <v>24</v>
      </c>
      <c r="C103" s="46" t="s">
        <v>16</v>
      </c>
      <c r="D103" s="47" t="s">
        <v>109</v>
      </c>
      <c r="E103" s="46" t="s">
        <v>112</v>
      </c>
      <c r="F103" s="46" t="s">
        <v>89</v>
      </c>
      <c r="G103" s="48">
        <v>316.5</v>
      </c>
      <c r="H103" s="49">
        <v>2.7188275484485103</v>
      </c>
    </row>
    <row r="104" spans="1:8" x14ac:dyDescent="0.2">
      <c r="A104" s="50" t="s">
        <v>29</v>
      </c>
      <c r="B104" s="46" t="s">
        <v>25</v>
      </c>
      <c r="C104" s="46" t="s">
        <v>13</v>
      </c>
      <c r="D104" s="47" t="s">
        <v>109</v>
      </c>
      <c r="E104" s="46" t="s">
        <v>113</v>
      </c>
      <c r="F104" s="46" t="s">
        <v>89</v>
      </c>
      <c r="G104" s="48">
        <v>5029001.0402134834</v>
      </c>
      <c r="H104" s="49">
        <v>2.7648377264952648</v>
      </c>
    </row>
    <row r="105" spans="1:8" x14ac:dyDescent="0.2">
      <c r="A105" s="50" t="s">
        <v>29</v>
      </c>
      <c r="B105" s="46" t="s">
        <v>26</v>
      </c>
      <c r="C105" s="46" t="s">
        <v>16</v>
      </c>
      <c r="D105" s="47" t="s">
        <v>109</v>
      </c>
      <c r="E105" s="46" t="s">
        <v>113</v>
      </c>
      <c r="F105" s="46" t="s">
        <v>89</v>
      </c>
      <c r="G105" s="48">
        <v>350.5</v>
      </c>
      <c r="H105" s="49">
        <v>3.0108974904619368</v>
      </c>
    </row>
    <row r="106" spans="1:8" x14ac:dyDescent="0.2">
      <c r="A106" s="46">
        <v>21</v>
      </c>
      <c r="B106" s="46" t="s">
        <v>7</v>
      </c>
      <c r="C106" s="46" t="s">
        <v>13</v>
      </c>
      <c r="D106" s="47" t="s">
        <v>110</v>
      </c>
      <c r="E106" s="46" t="s">
        <v>112</v>
      </c>
      <c r="F106" s="46" t="s">
        <v>90</v>
      </c>
      <c r="G106" s="48">
        <v>6366887.4106366094</v>
      </c>
      <c r="H106" s="49">
        <v>3.5003791752106244</v>
      </c>
    </row>
    <row r="107" spans="1:8" x14ac:dyDescent="0.2">
      <c r="A107" s="46">
        <v>21</v>
      </c>
      <c r="B107" s="46" t="s">
        <v>8</v>
      </c>
      <c r="C107" s="46" t="s">
        <v>16</v>
      </c>
      <c r="D107" s="47" t="s">
        <v>110</v>
      </c>
      <c r="E107" s="46" t="s">
        <v>112</v>
      </c>
      <c r="F107" s="46" t="s">
        <v>90</v>
      </c>
      <c r="G107" s="48">
        <v>321.5</v>
      </c>
      <c r="H107" s="49">
        <v>2.7617790105093083</v>
      </c>
    </row>
    <row r="108" spans="1:8" x14ac:dyDescent="0.2">
      <c r="A108" s="46">
        <v>21</v>
      </c>
      <c r="B108" s="46" t="s">
        <v>9</v>
      </c>
      <c r="C108" s="46" t="s">
        <v>13</v>
      </c>
      <c r="D108" s="47" t="s">
        <v>110</v>
      </c>
      <c r="E108" s="46" t="s">
        <v>113</v>
      </c>
      <c r="F108" s="46" t="s">
        <v>90</v>
      </c>
      <c r="G108" s="48">
        <v>6499633.9767693523</v>
      </c>
      <c r="H108" s="49">
        <v>3.5733604116772071</v>
      </c>
    </row>
    <row r="109" spans="1:8" x14ac:dyDescent="0.2">
      <c r="A109" s="46">
        <v>21</v>
      </c>
      <c r="B109" s="46" t="s">
        <v>10</v>
      </c>
      <c r="C109" s="46" t="s">
        <v>16</v>
      </c>
      <c r="D109" s="47" t="s">
        <v>110</v>
      </c>
      <c r="E109" s="46" t="s">
        <v>113</v>
      </c>
      <c r="F109" s="46" t="s">
        <v>90</v>
      </c>
      <c r="G109" s="48">
        <v>292.5</v>
      </c>
      <c r="H109" s="49">
        <v>2.5126605305566798</v>
      </c>
    </row>
    <row r="110" spans="1:8" x14ac:dyDescent="0.2">
      <c r="A110" s="46" t="s">
        <v>37</v>
      </c>
      <c r="B110" s="46" t="s">
        <v>5</v>
      </c>
      <c r="C110" s="46" t="s">
        <v>13</v>
      </c>
      <c r="D110" s="47" t="s">
        <v>108</v>
      </c>
      <c r="E110" s="46" t="s">
        <v>112</v>
      </c>
      <c r="F110" s="46" t="s">
        <v>89</v>
      </c>
      <c r="G110" s="48">
        <v>5484568.4592070943</v>
      </c>
      <c r="H110" s="49">
        <v>3.0152989964221728</v>
      </c>
    </row>
    <row r="111" spans="1:8" x14ac:dyDescent="0.2">
      <c r="A111" s="46" t="s">
        <v>37</v>
      </c>
      <c r="B111" s="46" t="s">
        <v>2</v>
      </c>
      <c r="C111" s="46" t="s">
        <v>16</v>
      </c>
      <c r="D111" s="47" t="s">
        <v>108</v>
      </c>
      <c r="E111" s="46" t="s">
        <v>112</v>
      </c>
      <c r="F111" s="46" t="s">
        <v>89</v>
      </c>
      <c r="G111" s="48">
        <v>331</v>
      </c>
      <c r="H111" s="49">
        <v>2.8433867884248243</v>
      </c>
    </row>
    <row r="112" spans="1:8" x14ac:dyDescent="0.2">
      <c r="A112" s="46" t="s">
        <v>37</v>
      </c>
      <c r="B112" s="46" t="s">
        <v>3</v>
      </c>
      <c r="C112" s="46" t="s">
        <v>13</v>
      </c>
      <c r="D112" s="47" t="s">
        <v>108</v>
      </c>
      <c r="E112" s="46" t="s">
        <v>113</v>
      </c>
      <c r="F112" s="46" t="s">
        <v>89</v>
      </c>
      <c r="G112" s="48">
        <v>5052164.3140123878</v>
      </c>
      <c r="H112" s="49">
        <v>2.7775724013852168</v>
      </c>
    </row>
    <row r="113" spans="1:8" x14ac:dyDescent="0.2">
      <c r="A113" s="46" t="s">
        <v>37</v>
      </c>
      <c r="B113" s="46" t="s">
        <v>4</v>
      </c>
      <c r="C113" s="46" t="s">
        <v>16</v>
      </c>
      <c r="D113" s="47" t="s">
        <v>108</v>
      </c>
      <c r="E113" s="46" t="s">
        <v>113</v>
      </c>
      <c r="F113" s="46" t="s">
        <v>89</v>
      </c>
      <c r="G113" s="48">
        <v>308.5</v>
      </c>
      <c r="H113" s="49">
        <v>2.6501052091512336</v>
      </c>
    </row>
    <row r="114" spans="1:8" x14ac:dyDescent="0.2">
      <c r="A114" s="46" t="s">
        <v>38</v>
      </c>
      <c r="B114" s="46" t="s">
        <v>5</v>
      </c>
      <c r="C114" s="46" t="s">
        <v>13</v>
      </c>
      <c r="D114" s="47" t="s">
        <v>108</v>
      </c>
      <c r="E114" s="46" t="s">
        <v>112</v>
      </c>
      <c r="F114" s="46" t="s">
        <v>89</v>
      </c>
      <c r="G114" s="48">
        <v>5833371.9819617206</v>
      </c>
      <c r="H114" s="49">
        <v>3.2070637487328026</v>
      </c>
    </row>
    <row r="115" spans="1:8" x14ac:dyDescent="0.2">
      <c r="A115" s="46" t="s">
        <v>38</v>
      </c>
      <c r="B115" s="46" t="s">
        <v>2</v>
      </c>
      <c r="C115" s="46" t="s">
        <v>16</v>
      </c>
      <c r="D115" s="47" t="s">
        <v>108</v>
      </c>
      <c r="E115" s="46" t="s">
        <v>112</v>
      </c>
      <c r="F115" s="46" t="s">
        <v>89</v>
      </c>
      <c r="G115" s="48">
        <v>383.5</v>
      </c>
      <c r="H115" s="49">
        <v>3.2943771400632031</v>
      </c>
    </row>
    <row r="116" spans="1:8" x14ac:dyDescent="0.2">
      <c r="A116" s="46" t="s">
        <v>38</v>
      </c>
      <c r="B116" s="46" t="s">
        <v>3</v>
      </c>
      <c r="C116" s="46" t="s">
        <v>13</v>
      </c>
      <c r="D116" s="47" t="s">
        <v>108</v>
      </c>
      <c r="E116" s="46" t="s">
        <v>113</v>
      </c>
      <c r="F116" s="46" t="s">
        <v>89</v>
      </c>
      <c r="G116" s="48">
        <v>5920828.5431785863</v>
      </c>
      <c r="H116" s="49">
        <v>3.2551455045225515</v>
      </c>
    </row>
    <row r="117" spans="1:8" x14ac:dyDescent="0.2">
      <c r="A117" s="46" t="s">
        <v>38</v>
      </c>
      <c r="B117" s="46" t="s">
        <v>4</v>
      </c>
      <c r="C117" s="46" t="s">
        <v>16</v>
      </c>
      <c r="D117" s="47" t="s">
        <v>108</v>
      </c>
      <c r="E117" s="46" t="s">
        <v>113</v>
      </c>
      <c r="F117" s="46" t="s">
        <v>89</v>
      </c>
      <c r="G117" s="48">
        <v>200.5</v>
      </c>
      <c r="H117" s="49">
        <v>1.7223536286379979</v>
      </c>
    </row>
    <row r="118" spans="1:8" x14ac:dyDescent="0.2">
      <c r="A118" s="46" t="s">
        <v>39</v>
      </c>
      <c r="B118" s="46" t="s">
        <v>5</v>
      </c>
      <c r="C118" s="46" t="s">
        <v>13</v>
      </c>
      <c r="D118" s="47" t="s">
        <v>108</v>
      </c>
      <c r="E118" s="46" t="s">
        <v>112</v>
      </c>
      <c r="F118" s="46" t="s">
        <v>89</v>
      </c>
      <c r="G118" s="48">
        <v>6666075.0903494293</v>
      </c>
      <c r="H118" s="49">
        <v>3.6648661931209392</v>
      </c>
    </row>
    <row r="119" spans="1:8" x14ac:dyDescent="0.2">
      <c r="A119" s="46" t="s">
        <v>39</v>
      </c>
      <c r="B119" s="46" t="s">
        <v>2</v>
      </c>
      <c r="C119" s="46" t="s">
        <v>16</v>
      </c>
      <c r="D119" s="47" t="s">
        <v>108</v>
      </c>
      <c r="E119" s="46" t="s">
        <v>112</v>
      </c>
      <c r="F119" s="46" t="s">
        <v>89</v>
      </c>
      <c r="G119" s="48">
        <v>306.5</v>
      </c>
      <c r="H119" s="49">
        <v>2.6329246243269147</v>
      </c>
    </row>
    <row r="120" spans="1:8" x14ac:dyDescent="0.2">
      <c r="A120" s="46" t="s">
        <v>39</v>
      </c>
      <c r="B120" s="46" t="s">
        <v>3</v>
      </c>
      <c r="C120" s="46" t="s">
        <v>13</v>
      </c>
      <c r="D120" s="47" t="s">
        <v>108</v>
      </c>
      <c r="E120" s="46" t="s">
        <v>113</v>
      </c>
      <c r="F120" s="46" t="s">
        <v>89</v>
      </c>
      <c r="G120" s="48">
        <v>6574969.8988921624</v>
      </c>
      <c r="H120" s="49">
        <v>3.6147784980883824</v>
      </c>
    </row>
    <row r="121" spans="1:8" x14ac:dyDescent="0.2">
      <c r="A121" s="46" t="s">
        <v>39</v>
      </c>
      <c r="B121" s="46" t="s">
        <v>4</v>
      </c>
      <c r="C121" s="46" t="s">
        <v>16</v>
      </c>
      <c r="D121" s="47" t="s">
        <v>108</v>
      </c>
      <c r="E121" s="46" t="s">
        <v>113</v>
      </c>
      <c r="F121" s="46" t="s">
        <v>89</v>
      </c>
      <c r="G121" s="48">
        <v>200.5</v>
      </c>
      <c r="H121" s="49">
        <v>1.7223536286379979</v>
      </c>
    </row>
    <row r="122" spans="1:8" x14ac:dyDescent="0.2">
      <c r="A122" s="46" t="s">
        <v>40</v>
      </c>
      <c r="B122" s="46" t="s">
        <v>5</v>
      </c>
      <c r="C122" s="46" t="s">
        <v>13</v>
      </c>
      <c r="D122" s="47" t="s">
        <v>108</v>
      </c>
      <c r="E122" s="46" t="s">
        <v>112</v>
      </c>
      <c r="F122" s="46" t="s">
        <v>89</v>
      </c>
      <c r="G122" s="48">
        <v>6588251.465789983</v>
      </c>
      <c r="H122" s="49">
        <v>3.6220804208623942</v>
      </c>
    </row>
    <row r="123" spans="1:8" x14ac:dyDescent="0.2">
      <c r="A123" s="46" t="s">
        <v>40</v>
      </c>
      <c r="B123" s="46" t="s">
        <v>2</v>
      </c>
      <c r="C123" s="46" t="s">
        <v>16</v>
      </c>
      <c r="D123" s="47" t="s">
        <v>108</v>
      </c>
      <c r="E123" s="46" t="s">
        <v>112</v>
      </c>
      <c r="F123" s="46" t="s">
        <v>89</v>
      </c>
      <c r="G123" s="48">
        <v>304.5</v>
      </c>
      <c r="H123" s="49">
        <v>2.6157440395025953</v>
      </c>
    </row>
    <row r="124" spans="1:8" x14ac:dyDescent="0.2">
      <c r="A124" s="46" t="s">
        <v>40</v>
      </c>
      <c r="B124" s="46" t="s">
        <v>3</v>
      </c>
      <c r="C124" s="46" t="s">
        <v>13</v>
      </c>
      <c r="D124" s="47" t="s">
        <v>108</v>
      </c>
      <c r="E124" s="46" t="s">
        <v>113</v>
      </c>
      <c r="F124" s="46" t="s">
        <v>89</v>
      </c>
      <c r="G124" s="48">
        <v>5771759.8849476893</v>
      </c>
      <c r="H124" s="49">
        <v>3.1731907292462829</v>
      </c>
    </row>
    <row r="125" spans="1:8" x14ac:dyDescent="0.2">
      <c r="A125" s="46" t="s">
        <v>40</v>
      </c>
      <c r="B125" s="46" t="s">
        <v>4</v>
      </c>
      <c r="C125" s="46" t="s">
        <v>16</v>
      </c>
      <c r="D125" s="47" t="s">
        <v>108</v>
      </c>
      <c r="E125" s="46" t="s">
        <v>113</v>
      </c>
      <c r="F125" s="46" t="s">
        <v>89</v>
      </c>
      <c r="G125" s="48">
        <v>243</v>
      </c>
      <c r="H125" s="49">
        <v>2.0874410561547805</v>
      </c>
    </row>
    <row r="126" spans="1:8" x14ac:dyDescent="0.2">
      <c r="A126" s="50">
        <v>24</v>
      </c>
      <c r="B126" s="46" t="s">
        <v>48</v>
      </c>
      <c r="C126" s="46" t="s">
        <v>13</v>
      </c>
      <c r="D126" s="47" t="s">
        <v>111</v>
      </c>
      <c r="E126" s="46" t="s">
        <v>112</v>
      </c>
      <c r="F126" s="46" t="s">
        <v>90</v>
      </c>
      <c r="G126" s="48">
        <v>6703141.8566553136</v>
      </c>
      <c r="H126" s="49">
        <v>3.6852447122467455</v>
      </c>
    </row>
    <row r="127" spans="1:8" x14ac:dyDescent="0.2">
      <c r="A127" s="50">
        <v>24</v>
      </c>
      <c r="B127" s="46" t="s">
        <v>49</v>
      </c>
      <c r="C127" s="46" t="s">
        <v>16</v>
      </c>
      <c r="D127" s="47" t="s">
        <v>111</v>
      </c>
      <c r="E127" s="46" t="s">
        <v>112</v>
      </c>
      <c r="F127" s="46" t="s">
        <v>90</v>
      </c>
      <c r="G127" s="48">
        <v>353</v>
      </c>
      <c r="H127" s="49">
        <v>3.0323732214923353</v>
      </c>
    </row>
    <row r="128" spans="1:8" x14ac:dyDescent="0.2">
      <c r="A128" s="50">
        <v>24</v>
      </c>
      <c r="B128" s="46" t="s">
        <v>50</v>
      </c>
      <c r="C128" s="46" t="s">
        <v>13</v>
      </c>
      <c r="D128" s="47" t="s">
        <v>111</v>
      </c>
      <c r="E128" s="46" t="s">
        <v>113</v>
      </c>
      <c r="F128" s="46" t="s">
        <v>90</v>
      </c>
      <c r="G128" s="48">
        <v>4469115.9657102479</v>
      </c>
      <c r="H128" s="49">
        <v>2.4570248300353259</v>
      </c>
    </row>
    <row r="129" spans="1:8" x14ac:dyDescent="0.2">
      <c r="A129" s="50">
        <v>24</v>
      </c>
      <c r="B129" s="46" t="s">
        <v>51</v>
      </c>
      <c r="C129" s="46" t="s">
        <v>16</v>
      </c>
      <c r="D129" s="47" t="s">
        <v>111</v>
      </c>
      <c r="E129" s="46" t="s">
        <v>113</v>
      </c>
      <c r="F129" s="46" t="s">
        <v>90</v>
      </c>
      <c r="G129" s="48">
        <v>367</v>
      </c>
      <c r="H129" s="49">
        <v>3.1526373152625697</v>
      </c>
    </row>
    <row r="130" spans="1:8" x14ac:dyDescent="0.2">
      <c r="A130" s="46" t="s">
        <v>41</v>
      </c>
      <c r="B130" s="46" t="s">
        <v>48</v>
      </c>
      <c r="C130" s="46" t="s">
        <v>13</v>
      </c>
      <c r="D130" s="47" t="s">
        <v>111</v>
      </c>
      <c r="E130" s="46" t="s">
        <v>112</v>
      </c>
      <c r="F130" s="46" t="s">
        <v>90</v>
      </c>
      <c r="G130" s="48">
        <v>7172958.2823832147</v>
      </c>
      <c r="H130" s="49">
        <v>3.943539782777199</v>
      </c>
    </row>
    <row r="131" spans="1:8" x14ac:dyDescent="0.2">
      <c r="A131" s="46" t="s">
        <v>41</v>
      </c>
      <c r="B131" s="46" t="s">
        <v>49</v>
      </c>
      <c r="C131" s="46" t="s">
        <v>16</v>
      </c>
      <c r="D131" s="47" t="s">
        <v>111</v>
      </c>
      <c r="E131" s="46" t="s">
        <v>112</v>
      </c>
      <c r="F131" s="46" t="s">
        <v>90</v>
      </c>
      <c r="G131" s="48">
        <v>311</v>
      </c>
      <c r="H131" s="49">
        <v>2.6715809401816326</v>
      </c>
    </row>
    <row r="132" spans="1:8" x14ac:dyDescent="0.2">
      <c r="A132" s="46" t="s">
        <v>41</v>
      </c>
      <c r="B132" s="46" t="s">
        <v>50</v>
      </c>
      <c r="C132" s="46" t="s">
        <v>13</v>
      </c>
      <c r="D132" s="47" t="s">
        <v>111</v>
      </c>
      <c r="E132" s="46" t="s">
        <v>113</v>
      </c>
      <c r="F132" s="46" t="s">
        <v>90</v>
      </c>
      <c r="G132" s="48">
        <v>3883842.505784227</v>
      </c>
      <c r="H132" s="49">
        <v>2.1352539396775096</v>
      </c>
    </row>
    <row r="133" spans="1:8" x14ac:dyDescent="0.2">
      <c r="A133" s="46" t="s">
        <v>41</v>
      </c>
      <c r="B133" s="46" t="s">
        <v>51</v>
      </c>
      <c r="C133" s="46" t="s">
        <v>16</v>
      </c>
      <c r="D133" s="47" t="s">
        <v>111</v>
      </c>
      <c r="E133" s="46" t="s">
        <v>113</v>
      </c>
      <c r="F133" s="46" t="s">
        <v>90</v>
      </c>
      <c r="G133" s="48">
        <v>299.5</v>
      </c>
      <c r="H133" s="49">
        <v>2.5727925774417972</v>
      </c>
    </row>
    <row r="134" spans="1:8" x14ac:dyDescent="0.2">
      <c r="A134" s="46" t="s">
        <v>42</v>
      </c>
      <c r="B134" s="46" t="s">
        <v>48</v>
      </c>
      <c r="C134" s="46" t="s">
        <v>13</v>
      </c>
      <c r="D134" s="47" t="s">
        <v>111</v>
      </c>
      <c r="E134" s="46" t="s">
        <v>112</v>
      </c>
      <c r="F134" s="46" t="s">
        <v>90</v>
      </c>
      <c r="G134" s="48">
        <v>3893309.595612538</v>
      </c>
      <c r="H134" s="49">
        <v>2.1404587441522214</v>
      </c>
    </row>
    <row r="135" spans="1:8" x14ac:dyDescent="0.2">
      <c r="A135" s="46" t="s">
        <v>42</v>
      </c>
      <c r="B135" s="46" t="s">
        <v>49</v>
      </c>
      <c r="C135" s="46" t="s">
        <v>16</v>
      </c>
      <c r="D135" s="47" t="s">
        <v>111</v>
      </c>
      <c r="E135" s="46" t="s">
        <v>112</v>
      </c>
      <c r="F135" s="46" t="s">
        <v>90</v>
      </c>
      <c r="G135" s="48">
        <v>289</v>
      </c>
      <c r="H135" s="49">
        <v>2.482594507114122</v>
      </c>
    </row>
    <row r="136" spans="1:8" x14ac:dyDescent="0.2">
      <c r="A136" s="46" t="s">
        <v>42</v>
      </c>
      <c r="B136" s="46" t="s">
        <v>50</v>
      </c>
      <c r="C136" s="46" t="s">
        <v>13</v>
      </c>
      <c r="D136" s="47" t="s">
        <v>111</v>
      </c>
      <c r="E136" s="46" t="s">
        <v>113</v>
      </c>
      <c r="F136" s="46" t="s">
        <v>90</v>
      </c>
      <c r="G136" s="48">
        <v>4265096.7247678675</v>
      </c>
      <c r="H136" s="49">
        <v>2.3448593940416051</v>
      </c>
    </row>
    <row r="137" spans="1:8" x14ac:dyDescent="0.2">
      <c r="A137" s="46" t="s">
        <v>42</v>
      </c>
      <c r="B137" s="46" t="s">
        <v>51</v>
      </c>
      <c r="C137" s="46" t="s">
        <v>16</v>
      </c>
      <c r="D137" s="47" t="s">
        <v>111</v>
      </c>
      <c r="E137" s="46" t="s">
        <v>113</v>
      </c>
      <c r="F137" s="46" t="s">
        <v>90</v>
      </c>
      <c r="G137" s="48">
        <v>232</v>
      </c>
      <c r="H137" s="49">
        <v>1.9929478396210252</v>
      </c>
    </row>
    <row r="138" spans="1:8" x14ac:dyDescent="0.2">
      <c r="A138" s="46" t="s">
        <v>43</v>
      </c>
      <c r="B138" s="46" t="s">
        <v>48</v>
      </c>
      <c r="C138" s="46" t="s">
        <v>13</v>
      </c>
      <c r="D138" s="47" t="s">
        <v>111</v>
      </c>
      <c r="E138" s="46" t="s">
        <v>112</v>
      </c>
      <c r="F138" s="46" t="s">
        <v>90</v>
      </c>
      <c r="G138" s="48">
        <v>4377706.721732948</v>
      </c>
      <c r="H138" s="49">
        <v>2.4067699733992014</v>
      </c>
    </row>
    <row r="139" spans="1:8" x14ac:dyDescent="0.2">
      <c r="A139" s="46" t="s">
        <v>43</v>
      </c>
      <c r="B139" s="46" t="s">
        <v>49</v>
      </c>
      <c r="C139" s="46" t="s">
        <v>16</v>
      </c>
      <c r="D139" s="47" t="s">
        <v>111</v>
      </c>
      <c r="E139" s="46" t="s">
        <v>112</v>
      </c>
      <c r="F139" s="46" t="s">
        <v>90</v>
      </c>
      <c r="G139" s="48">
        <v>322.5</v>
      </c>
      <c r="H139" s="49">
        <v>2.770369302921468</v>
      </c>
    </row>
    <row r="140" spans="1:8" x14ac:dyDescent="0.2">
      <c r="A140" s="46" t="s">
        <v>43</v>
      </c>
      <c r="B140" s="46" t="s">
        <v>50</v>
      </c>
      <c r="C140" s="46" t="s">
        <v>13</v>
      </c>
      <c r="D140" s="47" t="s">
        <v>111</v>
      </c>
      <c r="E140" s="46" t="s">
        <v>113</v>
      </c>
      <c r="F140" s="46" t="s">
        <v>90</v>
      </c>
      <c r="G140" s="48">
        <v>5176328.3067387361</v>
      </c>
      <c r="H140" s="49">
        <v>2.8458351216783742</v>
      </c>
    </row>
    <row r="141" spans="1:8" x14ac:dyDescent="0.2">
      <c r="A141" s="46" t="s">
        <v>43</v>
      </c>
      <c r="B141" s="46" t="s">
        <v>51</v>
      </c>
      <c r="C141" s="46" t="s">
        <v>16</v>
      </c>
      <c r="D141" s="47" t="s">
        <v>111</v>
      </c>
      <c r="E141" s="46" t="s">
        <v>113</v>
      </c>
      <c r="F141" s="46" t="s">
        <v>90</v>
      </c>
      <c r="G141" s="48">
        <v>253</v>
      </c>
      <c r="H141" s="49">
        <v>2.1733439802763765</v>
      </c>
    </row>
    <row r="142" spans="1:8" x14ac:dyDescent="0.2">
      <c r="A142" s="46" t="s">
        <v>44</v>
      </c>
      <c r="B142" s="46" t="s">
        <v>48</v>
      </c>
      <c r="C142" s="46" t="s">
        <v>13</v>
      </c>
      <c r="D142" s="47" t="s">
        <v>111</v>
      </c>
      <c r="E142" s="46" t="s">
        <v>112</v>
      </c>
      <c r="F142" s="46" t="s">
        <v>90</v>
      </c>
      <c r="G142" s="48">
        <v>4667330.5676338095</v>
      </c>
      <c r="H142" s="49">
        <v>2.5659989990518506</v>
      </c>
    </row>
    <row r="143" spans="1:8" x14ac:dyDescent="0.2">
      <c r="A143" s="46" t="s">
        <v>44</v>
      </c>
      <c r="B143" s="46" t="s">
        <v>49</v>
      </c>
      <c r="C143" s="46" t="s">
        <v>16</v>
      </c>
      <c r="D143" s="47" t="s">
        <v>111</v>
      </c>
      <c r="E143" s="46" t="s">
        <v>112</v>
      </c>
      <c r="F143" s="46" t="s">
        <v>90</v>
      </c>
      <c r="G143" s="48">
        <v>375.5</v>
      </c>
      <c r="H143" s="49">
        <v>3.225654800765926</v>
      </c>
    </row>
    <row r="144" spans="1:8" x14ac:dyDescent="0.2">
      <c r="A144" s="46" t="s">
        <v>44</v>
      </c>
      <c r="B144" s="46" t="s">
        <v>50</v>
      </c>
      <c r="C144" s="46" t="s">
        <v>13</v>
      </c>
      <c r="D144" s="47" t="s">
        <v>111</v>
      </c>
      <c r="E144" s="46" t="s">
        <v>113</v>
      </c>
      <c r="F144" s="46" t="s">
        <v>90</v>
      </c>
      <c r="G144" s="48">
        <v>5375482.7073605824</v>
      </c>
      <c r="H144" s="49">
        <v>2.9553259720150171</v>
      </c>
    </row>
    <row r="145" spans="1:8" x14ac:dyDescent="0.2">
      <c r="A145" s="46" t="s">
        <v>44</v>
      </c>
      <c r="B145" s="46" t="s">
        <v>51</v>
      </c>
      <c r="C145" s="46" t="s">
        <v>16</v>
      </c>
      <c r="D145" s="47" t="s">
        <v>111</v>
      </c>
      <c r="E145" s="46" t="s">
        <v>113</v>
      </c>
      <c r="F145" s="46" t="s">
        <v>90</v>
      </c>
      <c r="G145" s="48">
        <v>384.5</v>
      </c>
      <c r="H145" s="49">
        <v>3.3029674324753628</v>
      </c>
    </row>
    <row r="146" spans="1:8" x14ac:dyDescent="0.2">
      <c r="A146" s="46" t="s">
        <v>45</v>
      </c>
      <c r="B146" s="46" t="s">
        <v>48</v>
      </c>
      <c r="C146" s="46" t="s">
        <v>13</v>
      </c>
      <c r="D146" s="47" t="s">
        <v>111</v>
      </c>
      <c r="E146" s="46" t="s">
        <v>112</v>
      </c>
      <c r="F146" s="46" t="s">
        <v>90</v>
      </c>
      <c r="G146" s="48">
        <v>4264599.1842805408</v>
      </c>
      <c r="H146" s="49">
        <v>2.3445858568721314</v>
      </c>
    </row>
    <row r="147" spans="1:8" x14ac:dyDescent="0.2">
      <c r="A147" s="46" t="s">
        <v>45</v>
      </c>
      <c r="B147" s="46" t="s">
        <v>49</v>
      </c>
      <c r="C147" s="46" t="s">
        <v>16</v>
      </c>
      <c r="D147" s="47" t="s">
        <v>111</v>
      </c>
      <c r="E147" s="46" t="s">
        <v>112</v>
      </c>
      <c r="F147" s="46" t="s">
        <v>90</v>
      </c>
      <c r="G147" s="48">
        <v>409.5</v>
      </c>
      <c r="H147" s="49">
        <v>3.5177247427793521</v>
      </c>
    </row>
    <row r="148" spans="1:8" x14ac:dyDescent="0.2">
      <c r="A148" s="46" t="s">
        <v>45</v>
      </c>
      <c r="B148" s="46" t="s">
        <v>50</v>
      </c>
      <c r="C148" s="46" t="s">
        <v>13</v>
      </c>
      <c r="D148" s="47" t="s">
        <v>111</v>
      </c>
      <c r="E148" s="46" t="s">
        <v>113</v>
      </c>
      <c r="F148" s="46" t="s">
        <v>90</v>
      </c>
      <c r="G148" s="48">
        <v>6324472.0840919558</v>
      </c>
      <c r="H148" s="49">
        <v>3.4770601315129732</v>
      </c>
    </row>
    <row r="149" spans="1:8" x14ac:dyDescent="0.2">
      <c r="A149" s="46" t="s">
        <v>45</v>
      </c>
      <c r="B149" s="46" t="s">
        <v>51</v>
      </c>
      <c r="C149" s="46" t="s">
        <v>16</v>
      </c>
      <c r="D149" s="47" t="s">
        <v>111</v>
      </c>
      <c r="E149" s="46" t="s">
        <v>113</v>
      </c>
      <c r="F149" s="46" t="s">
        <v>90</v>
      </c>
      <c r="G149" s="48">
        <v>291</v>
      </c>
      <c r="H149" s="49">
        <v>2.4997750919384405</v>
      </c>
    </row>
    <row r="150" spans="1:8" x14ac:dyDescent="0.2">
      <c r="A150" s="46" t="s">
        <v>46</v>
      </c>
      <c r="B150" s="46" t="s">
        <v>48</v>
      </c>
      <c r="C150" s="46" t="s">
        <v>13</v>
      </c>
      <c r="D150" s="47" t="s">
        <v>111</v>
      </c>
      <c r="E150" s="46" t="s">
        <v>112</v>
      </c>
      <c r="F150" s="46" t="s">
        <v>90</v>
      </c>
      <c r="G150" s="48">
        <v>4624970.5233655265</v>
      </c>
      <c r="H150" s="49">
        <v>2.5427103483730304</v>
      </c>
    </row>
    <row r="151" spans="1:8" x14ac:dyDescent="0.2">
      <c r="A151" s="46" t="s">
        <v>46</v>
      </c>
      <c r="B151" s="46" t="s">
        <v>49</v>
      </c>
      <c r="C151" s="46" t="s">
        <v>16</v>
      </c>
      <c r="D151" s="47" t="s">
        <v>111</v>
      </c>
      <c r="E151" s="46" t="s">
        <v>112</v>
      </c>
      <c r="F151" s="46" t="s">
        <v>90</v>
      </c>
      <c r="G151" s="48">
        <v>412</v>
      </c>
      <c r="H151" s="49">
        <v>3.5392004738097516</v>
      </c>
    </row>
    <row r="152" spans="1:8" x14ac:dyDescent="0.2">
      <c r="A152" s="46" t="s">
        <v>46</v>
      </c>
      <c r="B152" s="46" t="s">
        <v>50</v>
      </c>
      <c r="C152" s="46" t="s">
        <v>13</v>
      </c>
      <c r="D152" s="47" t="s">
        <v>111</v>
      </c>
      <c r="E152" s="46" t="s">
        <v>113</v>
      </c>
      <c r="F152" s="46" t="s">
        <v>90</v>
      </c>
      <c r="G152" s="48">
        <v>5119857.461427087</v>
      </c>
      <c r="H152" s="49">
        <v>2.8147886529430846</v>
      </c>
    </row>
    <row r="153" spans="1:8" x14ac:dyDescent="0.2">
      <c r="A153" s="46" t="s">
        <v>46</v>
      </c>
      <c r="B153" s="46" t="s">
        <v>51</v>
      </c>
      <c r="C153" s="46" t="s">
        <v>16</v>
      </c>
      <c r="D153" s="47" t="s">
        <v>111</v>
      </c>
      <c r="E153" s="46" t="s">
        <v>113</v>
      </c>
      <c r="F153" s="46" t="s">
        <v>90</v>
      </c>
      <c r="G153" s="48">
        <v>359.5</v>
      </c>
      <c r="H153" s="49">
        <v>3.0882101221713727</v>
      </c>
    </row>
    <row r="154" spans="1:8" x14ac:dyDescent="0.2">
      <c r="A154" s="46" t="s">
        <v>47</v>
      </c>
      <c r="B154" s="46" t="s">
        <v>48</v>
      </c>
      <c r="C154" s="46" t="s">
        <v>13</v>
      </c>
      <c r="D154" s="47" t="s">
        <v>111</v>
      </c>
      <c r="E154" s="46" t="s">
        <v>112</v>
      </c>
      <c r="F154" s="46" t="s">
        <v>90</v>
      </c>
      <c r="G154" s="48">
        <v>4527756.6403694078</v>
      </c>
      <c r="H154" s="49">
        <v>2.4892642247597099</v>
      </c>
    </row>
    <row r="155" spans="1:8" x14ac:dyDescent="0.2">
      <c r="A155" s="46" t="s">
        <v>47</v>
      </c>
      <c r="B155" s="46" t="s">
        <v>49</v>
      </c>
      <c r="C155" s="46" t="s">
        <v>16</v>
      </c>
      <c r="D155" s="47" t="s">
        <v>111</v>
      </c>
      <c r="E155" s="46" t="s">
        <v>112</v>
      </c>
      <c r="F155" s="46" t="s">
        <v>90</v>
      </c>
      <c r="G155" s="48">
        <v>381.5</v>
      </c>
      <c r="H155" s="49">
        <v>3.2771965552388838</v>
      </c>
    </row>
    <row r="156" spans="1:8" x14ac:dyDescent="0.2">
      <c r="A156" s="46" t="s">
        <v>47</v>
      </c>
      <c r="B156" s="46" t="s">
        <v>50</v>
      </c>
      <c r="C156" s="46" t="s">
        <v>13</v>
      </c>
      <c r="D156" s="47" t="s">
        <v>111</v>
      </c>
      <c r="E156" s="46" t="s">
        <v>113</v>
      </c>
      <c r="F156" s="46" t="s">
        <v>90</v>
      </c>
      <c r="G156" s="48">
        <v>4133372.8807479637</v>
      </c>
      <c r="H156" s="49">
        <v>2.2724404284233861</v>
      </c>
    </row>
    <row r="157" spans="1:8" x14ac:dyDescent="0.2">
      <c r="A157" s="46" t="s">
        <v>47</v>
      </c>
      <c r="B157" s="46" t="s">
        <v>51</v>
      </c>
      <c r="C157" s="46" t="s">
        <v>16</v>
      </c>
      <c r="D157" s="47" t="s">
        <v>111</v>
      </c>
      <c r="E157" s="46" t="s">
        <v>113</v>
      </c>
      <c r="F157" s="46" t="s">
        <v>90</v>
      </c>
      <c r="G157" s="48">
        <v>299</v>
      </c>
      <c r="H157" s="49">
        <v>2.5684974312357176</v>
      </c>
    </row>
    <row r="158" spans="1:8" x14ac:dyDescent="0.2">
      <c r="A158" s="46" t="s">
        <v>52</v>
      </c>
      <c r="B158" s="46" t="s">
        <v>48</v>
      </c>
      <c r="C158" s="46" t="s">
        <v>13</v>
      </c>
      <c r="D158" s="47" t="s">
        <v>111</v>
      </c>
      <c r="E158" s="46" t="s">
        <v>112</v>
      </c>
      <c r="F158" s="46" t="s">
        <v>90</v>
      </c>
      <c r="G158" s="48">
        <v>4113954.9811731055</v>
      </c>
      <c r="H158" s="49">
        <v>2.2617648805591957</v>
      </c>
    </row>
    <row r="159" spans="1:8" x14ac:dyDescent="0.2">
      <c r="A159" s="46" t="s">
        <v>52</v>
      </c>
      <c r="B159" s="46" t="s">
        <v>49</v>
      </c>
      <c r="C159" s="46" t="s">
        <v>16</v>
      </c>
      <c r="D159" s="47" t="s">
        <v>111</v>
      </c>
      <c r="E159" s="46" t="s">
        <v>112</v>
      </c>
      <c r="F159" s="46" t="s">
        <v>90</v>
      </c>
      <c r="G159" s="48">
        <v>444.5</v>
      </c>
      <c r="H159" s="49">
        <v>3.8183849772049379</v>
      </c>
    </row>
    <row r="160" spans="1:8" x14ac:dyDescent="0.2">
      <c r="A160" s="46" t="s">
        <v>52</v>
      </c>
      <c r="B160" s="46" t="s">
        <v>50</v>
      </c>
      <c r="C160" s="46" t="s">
        <v>13</v>
      </c>
      <c r="D160" s="47" t="s">
        <v>111</v>
      </c>
      <c r="E160" s="46" t="s">
        <v>113</v>
      </c>
      <c r="F160" s="46" t="s">
        <v>90</v>
      </c>
      <c r="G160" s="48">
        <v>6414789.5031109545</v>
      </c>
      <c r="H160" s="49">
        <v>3.5267147260271967</v>
      </c>
    </row>
    <row r="161" spans="1:8" x14ac:dyDescent="0.2">
      <c r="A161" s="46" t="s">
        <v>52</v>
      </c>
      <c r="B161" s="46" t="s">
        <v>51</v>
      </c>
      <c r="C161" s="46" t="s">
        <v>16</v>
      </c>
      <c r="D161" s="47" t="s">
        <v>111</v>
      </c>
      <c r="E161" s="46" t="s">
        <v>113</v>
      </c>
      <c r="F161" s="46" t="s">
        <v>90</v>
      </c>
      <c r="G161" s="48">
        <v>246.5</v>
      </c>
      <c r="H161" s="49">
        <v>2.1175070795973392</v>
      </c>
    </row>
    <row r="162" spans="1:8" x14ac:dyDescent="0.2">
      <c r="A162" s="46" t="s">
        <v>53</v>
      </c>
      <c r="B162" s="46" t="s">
        <v>48</v>
      </c>
      <c r="C162" s="46" t="s">
        <v>13</v>
      </c>
      <c r="D162" s="47" t="s">
        <v>111</v>
      </c>
      <c r="E162" s="46" t="s">
        <v>112</v>
      </c>
      <c r="F162" s="46" t="s">
        <v>90</v>
      </c>
      <c r="G162" s="48">
        <v>6001056.9467601143</v>
      </c>
      <c r="H162" s="49">
        <v>3.2992533731002203</v>
      </c>
    </row>
    <row r="163" spans="1:8" x14ac:dyDescent="0.2">
      <c r="A163" s="46" t="s">
        <v>53</v>
      </c>
      <c r="B163" s="46" t="s">
        <v>49</v>
      </c>
      <c r="C163" s="46" t="s">
        <v>16</v>
      </c>
      <c r="D163" s="47" t="s">
        <v>111</v>
      </c>
      <c r="E163" s="46" t="s">
        <v>112</v>
      </c>
      <c r="F163" s="46" t="s">
        <v>90</v>
      </c>
      <c r="G163" s="48">
        <v>287</v>
      </c>
      <c r="H163" s="49">
        <v>2.4654139222898026</v>
      </c>
    </row>
    <row r="164" spans="1:8" x14ac:dyDescent="0.2">
      <c r="A164" s="46" t="s">
        <v>53</v>
      </c>
      <c r="B164" s="46" t="s">
        <v>50</v>
      </c>
      <c r="C164" s="46" t="s">
        <v>13</v>
      </c>
      <c r="D164" s="47" t="s">
        <v>111</v>
      </c>
      <c r="E164" s="46" t="s">
        <v>113</v>
      </c>
      <c r="F164" s="46" t="s">
        <v>90</v>
      </c>
      <c r="G164" s="48">
        <v>5894914.97613029</v>
      </c>
      <c r="H164" s="49">
        <v>3.2408987769457847</v>
      </c>
    </row>
    <row r="165" spans="1:8" x14ac:dyDescent="0.2">
      <c r="A165" s="46" t="s">
        <v>53</v>
      </c>
      <c r="B165" s="46" t="s">
        <v>51</v>
      </c>
      <c r="C165" s="46" t="s">
        <v>16</v>
      </c>
      <c r="D165" s="47" t="s">
        <v>111</v>
      </c>
      <c r="E165" s="46" t="s">
        <v>113</v>
      </c>
      <c r="F165" s="46" t="s">
        <v>90</v>
      </c>
      <c r="G165" s="48">
        <v>290.5</v>
      </c>
      <c r="H165" s="49">
        <v>2.4954799457323609</v>
      </c>
    </row>
    <row r="166" spans="1:8" x14ac:dyDescent="0.2">
      <c r="A166" s="46" t="s">
        <v>54</v>
      </c>
      <c r="B166" s="46" t="s">
        <v>48</v>
      </c>
      <c r="C166" s="46" t="s">
        <v>13</v>
      </c>
      <c r="D166" s="47" t="s">
        <v>111</v>
      </c>
      <c r="E166" s="46" t="s">
        <v>112</v>
      </c>
      <c r="F166" s="46" t="s">
        <v>90</v>
      </c>
      <c r="G166" s="48">
        <v>5484913.9734344054</v>
      </c>
      <c r="H166" s="49">
        <v>3.0154889527898634</v>
      </c>
    </row>
    <row r="167" spans="1:8" x14ac:dyDescent="0.2">
      <c r="A167" s="46" t="s">
        <v>54</v>
      </c>
      <c r="B167" s="46" t="s">
        <v>49</v>
      </c>
      <c r="C167" s="46" t="s">
        <v>16</v>
      </c>
      <c r="D167" s="47" t="s">
        <v>111</v>
      </c>
      <c r="E167" s="46" t="s">
        <v>112</v>
      </c>
      <c r="F167" s="46" t="s">
        <v>90</v>
      </c>
      <c r="G167" s="48">
        <v>219</v>
      </c>
      <c r="H167" s="49">
        <v>1.8812740382629503</v>
      </c>
    </row>
    <row r="168" spans="1:8" x14ac:dyDescent="0.2">
      <c r="A168" s="46" t="s">
        <v>54</v>
      </c>
      <c r="B168" s="46" t="s">
        <v>50</v>
      </c>
      <c r="C168" s="46" t="s">
        <v>13</v>
      </c>
      <c r="D168" s="47" t="s">
        <v>111</v>
      </c>
      <c r="E168" s="46" t="s">
        <v>113</v>
      </c>
      <c r="F168" s="46" t="s">
        <v>90</v>
      </c>
      <c r="G168" s="48">
        <v>4485465.6989465868</v>
      </c>
      <c r="H168" s="49">
        <v>2.4660135653544271</v>
      </c>
    </row>
    <row r="169" spans="1:8" x14ac:dyDescent="0.2">
      <c r="A169" s="51" t="s">
        <v>54</v>
      </c>
      <c r="B169" s="51" t="s">
        <v>51</v>
      </c>
      <c r="C169" s="51" t="s">
        <v>16</v>
      </c>
      <c r="D169" s="52" t="s">
        <v>111</v>
      </c>
      <c r="E169" s="51" t="s">
        <v>113</v>
      </c>
      <c r="F169" s="51" t="s">
        <v>90</v>
      </c>
      <c r="G169" s="53">
        <v>364</v>
      </c>
      <c r="H169" s="54">
        <v>3.1268664380260907</v>
      </c>
    </row>
    <row r="170" spans="1:8" x14ac:dyDescent="0.2">
      <c r="A170" s="55" t="s">
        <v>91</v>
      </c>
      <c r="B170" s="46" t="s">
        <v>100</v>
      </c>
      <c r="C170" s="55" t="s">
        <v>13</v>
      </c>
      <c r="D170" s="56" t="s">
        <v>92</v>
      </c>
      <c r="E170" s="56" t="s">
        <v>92</v>
      </c>
      <c r="F170" s="55" t="s">
        <v>89</v>
      </c>
      <c r="G170" s="48">
        <v>4709649.1501948154</v>
      </c>
      <c r="H170" s="49">
        <v>2.5892648549665491</v>
      </c>
    </row>
    <row r="171" spans="1:8" x14ac:dyDescent="0.2">
      <c r="A171" s="55" t="s">
        <v>91</v>
      </c>
      <c r="B171" s="46" t="s">
        <v>100</v>
      </c>
      <c r="C171" s="55" t="s">
        <v>13</v>
      </c>
      <c r="D171" s="56" t="s">
        <v>92</v>
      </c>
      <c r="E171" s="56" t="s">
        <v>92</v>
      </c>
      <c r="F171" s="55" t="s">
        <v>89</v>
      </c>
      <c r="G171" s="48">
        <v>4178718.1679402106</v>
      </c>
      <c r="H171" s="49">
        <v>2.2973703021190506</v>
      </c>
    </row>
    <row r="172" spans="1:8" x14ac:dyDescent="0.2">
      <c r="A172" s="55" t="s">
        <v>91</v>
      </c>
      <c r="B172" s="46" t="s">
        <v>100</v>
      </c>
      <c r="C172" s="55" t="s">
        <v>13</v>
      </c>
      <c r="D172" s="56" t="s">
        <v>92</v>
      </c>
      <c r="E172" s="56" t="s">
        <v>92</v>
      </c>
      <c r="F172" s="55" t="s">
        <v>89</v>
      </c>
      <c r="G172" s="48">
        <v>4065361.8602441391</v>
      </c>
      <c r="H172" s="49">
        <v>2.235049417007243</v>
      </c>
    </row>
    <row r="173" spans="1:8" x14ac:dyDescent="0.2">
      <c r="A173" s="55" t="s">
        <v>91</v>
      </c>
      <c r="B173" s="46" t="s">
        <v>101</v>
      </c>
      <c r="C173" s="55" t="s">
        <v>16</v>
      </c>
      <c r="D173" s="55" t="s">
        <v>92</v>
      </c>
      <c r="E173" s="55" t="s">
        <v>92</v>
      </c>
      <c r="F173" s="55" t="s">
        <v>89</v>
      </c>
      <c r="G173" s="48">
        <v>321</v>
      </c>
      <c r="H173" s="49">
        <v>2.7574838643032287</v>
      </c>
    </row>
    <row r="174" spans="1:8" x14ac:dyDescent="0.2">
      <c r="A174" s="55" t="s">
        <v>91</v>
      </c>
      <c r="B174" s="46" t="s">
        <v>101</v>
      </c>
      <c r="C174" s="55" t="s">
        <v>16</v>
      </c>
      <c r="D174" s="55" t="s">
        <v>92</v>
      </c>
      <c r="E174" s="55" t="s">
        <v>92</v>
      </c>
      <c r="F174" s="55" t="s">
        <v>89</v>
      </c>
      <c r="G174" s="48">
        <v>306</v>
      </c>
      <c r="H174" s="49">
        <v>2.6286294781208346</v>
      </c>
    </row>
    <row r="175" spans="1:8" x14ac:dyDescent="0.2">
      <c r="A175" s="55" t="s">
        <v>91</v>
      </c>
      <c r="B175" s="46" t="s">
        <v>101</v>
      </c>
      <c r="C175" s="55" t="s">
        <v>16</v>
      </c>
      <c r="D175" s="55" t="s">
        <v>92</v>
      </c>
      <c r="E175" s="55" t="s">
        <v>92</v>
      </c>
      <c r="F175" s="55" t="s">
        <v>89</v>
      </c>
      <c r="G175" s="48">
        <v>306</v>
      </c>
      <c r="H175" s="49">
        <v>2.6286294781208346</v>
      </c>
    </row>
    <row r="176" spans="1:8" x14ac:dyDescent="0.2">
      <c r="A176" s="55" t="s">
        <v>91</v>
      </c>
      <c r="B176" s="46" t="s">
        <v>100</v>
      </c>
      <c r="C176" s="55" t="s">
        <v>13</v>
      </c>
      <c r="D176" s="55" t="s">
        <v>92</v>
      </c>
      <c r="E176" s="55" t="s">
        <v>92</v>
      </c>
      <c r="F176" s="55" t="s">
        <v>90</v>
      </c>
      <c r="G176" s="48">
        <v>4184716.294926323</v>
      </c>
      <c r="H176" s="49">
        <v>2.3006679446621527</v>
      </c>
    </row>
    <row r="177" spans="1:8" x14ac:dyDescent="0.2">
      <c r="A177" s="55" t="s">
        <v>91</v>
      </c>
      <c r="B177" s="46" t="s">
        <v>100</v>
      </c>
      <c r="C177" s="55" t="s">
        <v>13</v>
      </c>
      <c r="D177" s="55" t="s">
        <v>92</v>
      </c>
      <c r="E177" s="55" t="s">
        <v>92</v>
      </c>
      <c r="F177" s="55" t="s">
        <v>90</v>
      </c>
      <c r="G177" s="48">
        <v>4165201.6513678185</v>
      </c>
      <c r="H177" s="49">
        <v>2.2899392090150092</v>
      </c>
    </row>
    <row r="178" spans="1:8" x14ac:dyDescent="0.2">
      <c r="A178" s="55" t="s">
        <v>91</v>
      </c>
      <c r="B178" s="46" t="s">
        <v>100</v>
      </c>
      <c r="C178" s="55" t="s">
        <v>13</v>
      </c>
      <c r="D178" s="55" t="s">
        <v>92</v>
      </c>
      <c r="E178" s="55" t="s">
        <v>92</v>
      </c>
      <c r="F178" s="55" t="s">
        <v>90</v>
      </c>
      <c r="G178" s="48">
        <v>4322217.1368268607</v>
      </c>
      <c r="H178" s="49">
        <v>2.3762629807481526</v>
      </c>
    </row>
    <row r="179" spans="1:8" x14ac:dyDescent="0.2">
      <c r="A179" s="55" t="s">
        <v>91</v>
      </c>
      <c r="B179" s="46" t="s">
        <v>101</v>
      </c>
      <c r="C179" s="55" t="s">
        <v>16</v>
      </c>
      <c r="D179" s="55" t="s">
        <v>92</v>
      </c>
      <c r="E179" s="55" t="s">
        <v>92</v>
      </c>
      <c r="F179" s="55" t="s">
        <v>90</v>
      </c>
      <c r="G179" s="57">
        <v>238</v>
      </c>
      <c r="H179" s="49">
        <v>2.0444895940939825</v>
      </c>
    </row>
    <row r="180" spans="1:8" x14ac:dyDescent="0.2">
      <c r="A180" s="55" t="s">
        <v>91</v>
      </c>
      <c r="B180" s="46" t="s">
        <v>101</v>
      </c>
      <c r="C180" s="55" t="s">
        <v>16</v>
      </c>
      <c r="D180" s="55" t="s">
        <v>92</v>
      </c>
      <c r="E180" s="55" t="s">
        <v>92</v>
      </c>
      <c r="F180" s="55" t="s">
        <v>90</v>
      </c>
      <c r="G180" s="57">
        <v>234</v>
      </c>
      <c r="H180" s="49">
        <v>2.0101284244453441</v>
      </c>
    </row>
    <row r="181" spans="1:8" x14ac:dyDescent="0.2">
      <c r="A181" s="55" t="s">
        <v>91</v>
      </c>
      <c r="B181" s="46" t="s">
        <v>101</v>
      </c>
      <c r="C181" s="55" t="s">
        <v>16</v>
      </c>
      <c r="D181" s="55" t="s">
        <v>92</v>
      </c>
      <c r="E181" s="55" t="s">
        <v>92</v>
      </c>
      <c r="F181" s="55" t="s">
        <v>90</v>
      </c>
      <c r="G181" s="57">
        <v>249</v>
      </c>
      <c r="H181" s="49">
        <v>2.1389828106277382</v>
      </c>
    </row>
    <row r="182" spans="1:8" x14ac:dyDescent="0.2">
      <c r="A182" s="55" t="s">
        <v>93</v>
      </c>
      <c r="B182" s="46" t="s">
        <v>100</v>
      </c>
      <c r="C182" s="46" t="s">
        <v>13</v>
      </c>
      <c r="D182" s="55" t="s">
        <v>92</v>
      </c>
      <c r="E182" s="55" t="s">
        <v>92</v>
      </c>
      <c r="F182" s="46" t="s">
        <v>89</v>
      </c>
      <c r="G182" s="57">
        <v>4577483.0479639536</v>
      </c>
      <c r="H182" s="49">
        <v>2.5166027451976865</v>
      </c>
    </row>
    <row r="183" spans="1:8" x14ac:dyDescent="0.2">
      <c r="A183" s="55" t="s">
        <v>93</v>
      </c>
      <c r="B183" s="46" t="s">
        <v>101</v>
      </c>
      <c r="C183" s="46" t="s">
        <v>16</v>
      </c>
      <c r="D183" s="55" t="s">
        <v>92</v>
      </c>
      <c r="E183" s="55" t="s">
        <v>92</v>
      </c>
      <c r="F183" s="46" t="s">
        <v>89</v>
      </c>
      <c r="G183" s="57">
        <v>268.5</v>
      </c>
      <c r="H183" s="49">
        <v>2.3064935126648498</v>
      </c>
    </row>
    <row r="184" spans="1:8" x14ac:dyDescent="0.2">
      <c r="A184" s="55" t="s">
        <v>93</v>
      </c>
      <c r="B184" s="46" t="s">
        <v>100</v>
      </c>
      <c r="C184" s="46" t="s">
        <v>13</v>
      </c>
      <c r="D184" s="55" t="s">
        <v>92</v>
      </c>
      <c r="E184" s="55" t="s">
        <v>92</v>
      </c>
      <c r="F184" s="46" t="s">
        <v>89</v>
      </c>
      <c r="G184" s="57">
        <v>5022311.8847727496</v>
      </c>
      <c r="H184" s="49">
        <v>2.7611601712167824</v>
      </c>
    </row>
    <row r="185" spans="1:8" x14ac:dyDescent="0.2">
      <c r="A185" s="55" t="s">
        <v>93</v>
      </c>
      <c r="B185" s="46" t="s">
        <v>101</v>
      </c>
      <c r="C185" s="46" t="s">
        <v>16</v>
      </c>
      <c r="D185" s="55" t="s">
        <v>92</v>
      </c>
      <c r="E185" s="55" t="s">
        <v>92</v>
      </c>
      <c r="F185" s="46" t="s">
        <v>89</v>
      </c>
      <c r="G185" s="57">
        <v>254.5</v>
      </c>
      <c r="H185" s="49">
        <v>2.1862294188946159</v>
      </c>
    </row>
    <row r="186" spans="1:8" x14ac:dyDescent="0.2">
      <c r="A186" s="55" t="s">
        <v>93</v>
      </c>
      <c r="B186" s="46" t="s">
        <v>100</v>
      </c>
      <c r="C186" s="46" t="s">
        <v>13</v>
      </c>
      <c r="D186" s="55" t="s">
        <v>92</v>
      </c>
      <c r="E186" s="55" t="s">
        <v>92</v>
      </c>
      <c r="F186" s="46" t="s">
        <v>90</v>
      </c>
      <c r="G186" s="57">
        <v>4728776.817818732</v>
      </c>
      <c r="H186" s="49">
        <v>2.5997808394818795</v>
      </c>
    </row>
    <row r="187" spans="1:8" x14ac:dyDescent="0.2">
      <c r="A187" s="55" t="s">
        <v>93</v>
      </c>
      <c r="B187" s="46" t="s">
        <v>101</v>
      </c>
      <c r="C187" s="46" t="s">
        <v>16</v>
      </c>
      <c r="D187" s="55" t="s">
        <v>92</v>
      </c>
      <c r="E187" s="55" t="s">
        <v>92</v>
      </c>
      <c r="F187" s="46" t="s">
        <v>90</v>
      </c>
      <c r="G187" s="57">
        <v>294</v>
      </c>
      <c r="H187" s="49">
        <v>2.5255459691749196</v>
      </c>
    </row>
    <row r="188" spans="1:8" x14ac:dyDescent="0.2">
      <c r="A188" s="55" t="s">
        <v>93</v>
      </c>
      <c r="B188" s="46" t="s">
        <v>100</v>
      </c>
      <c r="C188" s="46" t="s">
        <v>13</v>
      </c>
      <c r="D188" s="55" t="s">
        <v>92</v>
      </c>
      <c r="E188" s="55" t="s">
        <v>92</v>
      </c>
      <c r="F188" s="46" t="s">
        <v>90</v>
      </c>
      <c r="G188" s="57">
        <v>5455213.5704547828</v>
      </c>
      <c r="H188" s="49">
        <v>2.9991603034232117</v>
      </c>
    </row>
    <row r="189" spans="1:8" x14ac:dyDescent="0.2">
      <c r="A189" s="55" t="s">
        <v>93</v>
      </c>
      <c r="B189" s="46" t="s">
        <v>101</v>
      </c>
      <c r="C189" s="46" t="s">
        <v>16</v>
      </c>
      <c r="D189" s="55" t="s">
        <v>92</v>
      </c>
      <c r="E189" s="55" t="s">
        <v>92</v>
      </c>
      <c r="F189" s="46" t="s">
        <v>90</v>
      </c>
      <c r="G189" s="57">
        <v>328</v>
      </c>
      <c r="H189" s="49">
        <v>2.8176159111883456</v>
      </c>
    </row>
    <row r="190" spans="1:8" x14ac:dyDescent="0.2">
      <c r="A190" s="55" t="s">
        <v>93</v>
      </c>
      <c r="B190" s="46" t="s">
        <v>100</v>
      </c>
      <c r="C190" s="46" t="s">
        <v>13</v>
      </c>
      <c r="D190" s="55" t="s">
        <v>92</v>
      </c>
      <c r="E190" s="55" t="s">
        <v>92</v>
      </c>
      <c r="F190" s="46" t="s">
        <v>89</v>
      </c>
      <c r="G190" s="57">
        <v>4852194.4998140885</v>
      </c>
      <c r="H190" s="49">
        <v>2.6676332540208261</v>
      </c>
    </row>
    <row r="191" spans="1:8" x14ac:dyDescent="0.2">
      <c r="A191" s="55" t="s">
        <v>93</v>
      </c>
      <c r="B191" s="46" t="s">
        <v>101</v>
      </c>
      <c r="C191" s="46" t="s">
        <v>16</v>
      </c>
      <c r="D191" s="55" t="s">
        <v>92</v>
      </c>
      <c r="E191" s="55" t="s">
        <v>92</v>
      </c>
      <c r="F191" s="46" t="s">
        <v>89</v>
      </c>
      <c r="G191" s="57">
        <v>299.5</v>
      </c>
      <c r="H191" s="49">
        <v>2.5727925774417972</v>
      </c>
    </row>
    <row r="192" spans="1:8" x14ac:dyDescent="0.2">
      <c r="A192" s="55" t="s">
        <v>93</v>
      </c>
      <c r="B192" s="46" t="s">
        <v>100</v>
      </c>
      <c r="C192" s="46" t="s">
        <v>13</v>
      </c>
      <c r="D192" s="55" t="s">
        <v>92</v>
      </c>
      <c r="E192" s="55" t="s">
        <v>92</v>
      </c>
      <c r="F192" s="46" t="s">
        <v>89</v>
      </c>
      <c r="G192" s="57">
        <v>4249465.6611243347</v>
      </c>
      <c r="H192" s="49">
        <v>2.3362657679672996</v>
      </c>
    </row>
    <row r="193" spans="1:8" x14ac:dyDescent="0.2">
      <c r="A193" s="55" t="s">
        <v>93</v>
      </c>
      <c r="B193" s="46" t="s">
        <v>101</v>
      </c>
      <c r="C193" s="46" t="s">
        <v>16</v>
      </c>
      <c r="D193" s="55" t="s">
        <v>92</v>
      </c>
      <c r="E193" s="55" t="s">
        <v>92</v>
      </c>
      <c r="F193" s="46" t="s">
        <v>89</v>
      </c>
      <c r="G193" s="57">
        <v>368.5</v>
      </c>
      <c r="H193" s="49">
        <v>3.1655227538808091</v>
      </c>
    </row>
    <row r="194" spans="1:8" x14ac:dyDescent="0.2">
      <c r="A194" s="55" t="s">
        <v>93</v>
      </c>
      <c r="B194" s="46" t="s">
        <v>100</v>
      </c>
      <c r="C194" s="46" t="s">
        <v>13</v>
      </c>
      <c r="D194" s="55" t="s">
        <v>92</v>
      </c>
      <c r="E194" s="55" t="s">
        <v>92</v>
      </c>
      <c r="F194" s="46" t="s">
        <v>90</v>
      </c>
      <c r="G194" s="57">
        <v>4577483.0479639536</v>
      </c>
      <c r="H194" s="49">
        <v>2.5166027451976865</v>
      </c>
    </row>
    <row r="195" spans="1:8" x14ac:dyDescent="0.2">
      <c r="A195" s="55" t="s">
        <v>93</v>
      </c>
      <c r="B195" s="46" t="s">
        <v>101</v>
      </c>
      <c r="C195" s="46" t="s">
        <v>16</v>
      </c>
      <c r="D195" s="55" t="s">
        <v>92</v>
      </c>
      <c r="E195" s="55" t="s">
        <v>92</v>
      </c>
      <c r="F195" s="46" t="s">
        <v>90</v>
      </c>
      <c r="G195" s="57">
        <v>268.5</v>
      </c>
      <c r="H195" s="49">
        <v>2.3064935126648498</v>
      </c>
    </row>
    <row r="196" spans="1:8" x14ac:dyDescent="0.2">
      <c r="A196" s="55" t="s">
        <v>93</v>
      </c>
      <c r="B196" s="46" t="s">
        <v>100</v>
      </c>
      <c r="C196" s="46" t="s">
        <v>13</v>
      </c>
      <c r="D196" s="55" t="s">
        <v>92</v>
      </c>
      <c r="E196" s="55" t="s">
        <v>92</v>
      </c>
      <c r="F196" s="46" t="s">
        <v>90</v>
      </c>
      <c r="G196" s="57">
        <v>5022311.8847727496</v>
      </c>
      <c r="H196" s="49">
        <v>2.7611601712167824</v>
      </c>
    </row>
    <row r="197" spans="1:8" x14ac:dyDescent="0.2">
      <c r="A197" s="55" t="s">
        <v>93</v>
      </c>
      <c r="B197" s="46" t="s">
        <v>101</v>
      </c>
      <c r="C197" s="46" t="s">
        <v>16</v>
      </c>
      <c r="D197" s="55" t="s">
        <v>92</v>
      </c>
      <c r="E197" s="55" t="s">
        <v>92</v>
      </c>
      <c r="F197" s="46" t="s">
        <v>90</v>
      </c>
      <c r="G197" s="57">
        <v>254.5</v>
      </c>
      <c r="H197" s="49">
        <v>2.1862294188946159</v>
      </c>
    </row>
    <row r="198" spans="1:8" x14ac:dyDescent="0.2">
      <c r="A198" s="55" t="s">
        <v>93</v>
      </c>
      <c r="B198" s="46" t="s">
        <v>100</v>
      </c>
      <c r="C198" s="46" t="s">
        <v>13</v>
      </c>
      <c r="D198" s="55" t="s">
        <v>92</v>
      </c>
      <c r="E198" s="55" t="s">
        <v>92</v>
      </c>
      <c r="F198" s="46" t="s">
        <v>89</v>
      </c>
      <c r="G198" s="57">
        <v>4728776.817818732</v>
      </c>
      <c r="H198" s="49">
        <v>2.5997808394818795</v>
      </c>
    </row>
    <row r="199" spans="1:8" x14ac:dyDescent="0.2">
      <c r="A199" s="55" t="s">
        <v>93</v>
      </c>
      <c r="B199" s="46" t="s">
        <v>101</v>
      </c>
      <c r="C199" s="46" t="s">
        <v>16</v>
      </c>
      <c r="D199" s="55" t="s">
        <v>92</v>
      </c>
      <c r="E199" s="55" t="s">
        <v>92</v>
      </c>
      <c r="F199" s="46" t="s">
        <v>89</v>
      </c>
      <c r="G199" s="57">
        <v>294</v>
      </c>
      <c r="H199" s="49">
        <v>2.5255459691749196</v>
      </c>
    </row>
    <row r="200" spans="1:8" x14ac:dyDescent="0.2">
      <c r="A200" s="55" t="s">
        <v>93</v>
      </c>
      <c r="B200" s="46" t="s">
        <v>100</v>
      </c>
      <c r="C200" s="46" t="s">
        <v>13</v>
      </c>
      <c r="D200" s="55" t="s">
        <v>92</v>
      </c>
      <c r="E200" s="55" t="s">
        <v>92</v>
      </c>
      <c r="F200" s="46" t="s">
        <v>89</v>
      </c>
      <c r="G200" s="57">
        <v>5455213.5704547828</v>
      </c>
      <c r="H200" s="49">
        <v>2.9991603034232117</v>
      </c>
    </row>
    <row r="201" spans="1:8" x14ac:dyDescent="0.2">
      <c r="A201" s="55" t="s">
        <v>93</v>
      </c>
      <c r="B201" s="46" t="s">
        <v>101</v>
      </c>
      <c r="C201" s="46" t="s">
        <v>16</v>
      </c>
      <c r="D201" s="55" t="s">
        <v>92</v>
      </c>
      <c r="E201" s="55" t="s">
        <v>92</v>
      </c>
      <c r="F201" s="46" t="s">
        <v>89</v>
      </c>
      <c r="G201" s="57">
        <v>328</v>
      </c>
      <c r="H201" s="49">
        <v>2.8176159111883456</v>
      </c>
    </row>
    <row r="202" spans="1:8" x14ac:dyDescent="0.2">
      <c r="A202" s="55" t="s">
        <v>93</v>
      </c>
      <c r="B202" s="46" t="s">
        <v>100</v>
      </c>
      <c r="C202" s="46" t="s">
        <v>13</v>
      </c>
      <c r="D202" s="55" t="s">
        <v>92</v>
      </c>
      <c r="E202" s="55" t="s">
        <v>92</v>
      </c>
      <c r="F202" s="46" t="s">
        <v>90</v>
      </c>
      <c r="G202" s="57">
        <v>4852194.4998140885</v>
      </c>
      <c r="H202" s="49">
        <v>2.6676332540208261</v>
      </c>
    </row>
    <row r="203" spans="1:8" x14ac:dyDescent="0.2">
      <c r="A203" s="55" t="s">
        <v>93</v>
      </c>
      <c r="B203" s="46" t="s">
        <v>101</v>
      </c>
      <c r="C203" s="46" t="s">
        <v>16</v>
      </c>
      <c r="D203" s="55" t="s">
        <v>92</v>
      </c>
      <c r="E203" s="55" t="s">
        <v>92</v>
      </c>
      <c r="F203" s="46" t="s">
        <v>90</v>
      </c>
      <c r="G203" s="57">
        <v>299.5</v>
      </c>
      <c r="H203" s="49">
        <v>2.5727925774417972</v>
      </c>
    </row>
    <row r="204" spans="1:8" x14ac:dyDescent="0.2">
      <c r="A204" s="55" t="s">
        <v>93</v>
      </c>
      <c r="B204" s="46" t="s">
        <v>100</v>
      </c>
      <c r="C204" s="46" t="s">
        <v>13</v>
      </c>
      <c r="D204" s="55" t="s">
        <v>92</v>
      </c>
      <c r="E204" s="55" t="s">
        <v>92</v>
      </c>
      <c r="F204" s="46" t="s">
        <v>90</v>
      </c>
      <c r="G204" s="57">
        <v>4249465.6611243347</v>
      </c>
      <c r="H204" s="49">
        <v>2.3362657679672996</v>
      </c>
    </row>
    <row r="205" spans="1:8" ht="10.8" thickBot="1" x14ac:dyDescent="0.25">
      <c r="A205" s="58" t="s">
        <v>93</v>
      </c>
      <c r="B205" s="59" t="s">
        <v>101</v>
      </c>
      <c r="C205" s="59" t="s">
        <v>16</v>
      </c>
      <c r="D205" s="58" t="s">
        <v>92</v>
      </c>
      <c r="E205" s="58" t="s">
        <v>92</v>
      </c>
      <c r="F205" s="59" t="s">
        <v>90</v>
      </c>
      <c r="G205" s="60">
        <v>368.5</v>
      </c>
      <c r="H205" s="61">
        <v>3.1655227538808091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5"/>
  <sheetViews>
    <sheetView zoomScale="85" zoomScaleNormal="85" workbookViewId="0">
      <selection activeCell="X22" sqref="X22"/>
    </sheetView>
  </sheetViews>
  <sheetFormatPr defaultRowHeight="14.4" x14ac:dyDescent="0.3"/>
  <cols>
    <col min="1" max="1" width="4.44140625" style="32" bestFit="1" customWidth="1"/>
    <col min="2" max="2" width="6.6640625" style="34" bestFit="1" customWidth="1"/>
    <col min="3" max="3" width="5.33203125" style="32" bestFit="1" customWidth="1"/>
    <col min="4" max="4" width="8.109375" style="32" bestFit="1" customWidth="1"/>
    <col min="5" max="5" width="13.21875" style="35" customWidth="1"/>
    <col min="6" max="6" width="13.21875" style="36" customWidth="1"/>
    <col min="7" max="7" width="13.21875" style="35" customWidth="1"/>
    <col min="8" max="8" width="13.21875" style="37" customWidth="1"/>
    <col min="9" max="9" width="13.21875" style="33" customWidth="1"/>
    <col min="10" max="10" width="9.109375" style="32" bestFit="1" customWidth="1"/>
    <col min="11" max="11" width="13.21875" style="37" customWidth="1"/>
    <col min="12" max="12" width="15.21875" style="36" bestFit="1" customWidth="1"/>
    <col min="13" max="13" width="8.109375" style="38" bestFit="1" customWidth="1"/>
    <col min="14" max="15" width="8.6640625" style="38" bestFit="1" customWidth="1"/>
    <col min="16" max="16" width="12.44140625" style="38" bestFit="1" customWidth="1"/>
    <col min="17" max="17" width="12.33203125" style="36" customWidth="1"/>
    <col min="18" max="18" width="12.88671875" style="36" customWidth="1"/>
    <col min="19" max="19" width="14.109375" style="39" bestFit="1" customWidth="1"/>
    <col min="20" max="20" width="14.109375" style="40" bestFit="1" customWidth="1"/>
    <col min="21" max="21" width="13.88671875" style="4" bestFit="1" customWidth="1"/>
    <col min="22" max="22" width="12.44140625" style="4" bestFit="1" customWidth="1"/>
    <col min="23" max="23" width="13.5546875" bestFit="1" customWidth="1"/>
  </cols>
  <sheetData>
    <row r="1" spans="1:23" ht="15" thickBot="1" x14ac:dyDescent="0.35">
      <c r="A1" s="65" t="s">
        <v>6</v>
      </c>
      <c r="B1" s="65" t="s">
        <v>0</v>
      </c>
      <c r="C1" s="65" t="s">
        <v>30</v>
      </c>
      <c r="D1" s="65" t="s">
        <v>31</v>
      </c>
      <c r="E1" s="66" t="s">
        <v>97</v>
      </c>
      <c r="F1" s="67" t="s">
        <v>106</v>
      </c>
      <c r="G1" s="66" t="s">
        <v>92</v>
      </c>
      <c r="H1" s="68" t="s">
        <v>98</v>
      </c>
      <c r="I1" s="69" t="s">
        <v>104</v>
      </c>
      <c r="J1" s="70" t="s">
        <v>118</v>
      </c>
      <c r="K1" s="70" t="s">
        <v>116</v>
      </c>
      <c r="L1" s="71" t="s">
        <v>117</v>
      </c>
      <c r="M1" s="72" t="s">
        <v>119</v>
      </c>
      <c r="N1" s="72" t="s">
        <v>120</v>
      </c>
      <c r="O1" s="72" t="s">
        <v>121</v>
      </c>
      <c r="P1" s="72" t="s">
        <v>122</v>
      </c>
      <c r="Q1" s="71" t="s">
        <v>114</v>
      </c>
      <c r="R1" s="71" t="s">
        <v>115</v>
      </c>
      <c r="S1" s="73" t="s">
        <v>96</v>
      </c>
      <c r="T1" s="71" t="s">
        <v>107</v>
      </c>
      <c r="V1" s="13" t="s">
        <v>102</v>
      </c>
      <c r="W1" s="13" t="s">
        <v>103</v>
      </c>
    </row>
    <row r="2" spans="1:23" x14ac:dyDescent="0.3">
      <c r="A2" s="55">
        <v>1</v>
      </c>
      <c r="B2" s="55" t="s">
        <v>5</v>
      </c>
      <c r="C2" s="55" t="s">
        <v>13</v>
      </c>
      <c r="D2" s="74" t="s">
        <v>1</v>
      </c>
      <c r="E2" s="75">
        <v>4221952</v>
      </c>
      <c r="F2" s="76">
        <f>E2*$V$2</f>
        <v>2.321139342726525</v>
      </c>
      <c r="G2" s="75">
        <v>40</v>
      </c>
      <c r="H2" s="77">
        <f t="shared" ref="H2:H33" si="0">E2/G2</f>
        <v>105548.8</v>
      </c>
      <c r="I2" s="78">
        <f>H2*$V$2</f>
        <v>5.8028483568163133E-2</v>
      </c>
      <c r="J2" s="77">
        <v>0.18200000000000002</v>
      </c>
      <c r="K2" s="77">
        <f t="shared" ref="K2:K33" si="1">H2/J2</f>
        <v>579938.4615384615</v>
      </c>
      <c r="L2" s="76">
        <f t="shared" ref="L2:L33" si="2">I2/J2</f>
        <v>0.31883782180309411</v>
      </c>
      <c r="M2" s="79">
        <v>1.1595000000000002</v>
      </c>
      <c r="N2" s="79">
        <v>0.55900000000000005</v>
      </c>
      <c r="O2" s="79">
        <f>(N2*4)/5</f>
        <v>0.44720000000000004</v>
      </c>
      <c r="P2" s="79">
        <f t="shared" ref="P2:P33" si="3">(4*PI()*((M2/2)*(N2/2)*(O2/2)))/3</f>
        <v>0.15176896696229628</v>
      </c>
      <c r="Q2" s="76">
        <f t="shared" ref="Q2:Q33" si="4">L2/T2</f>
        <v>0.1090261073505937</v>
      </c>
      <c r="R2" s="76">
        <f t="shared" ref="R2:R33" si="5">((I2/P2)/T2)</f>
        <v>0.13074314159849001</v>
      </c>
      <c r="S2" s="80">
        <v>5267226.189659616</v>
      </c>
      <c r="T2" s="76">
        <v>2.924417183655029</v>
      </c>
      <c r="V2" s="11">
        <v>5.4977871437821301E-7</v>
      </c>
      <c r="W2" s="12">
        <v>8.5902924121595906E-3</v>
      </c>
    </row>
    <row r="3" spans="1:23" x14ac:dyDescent="0.3">
      <c r="A3" s="81">
        <v>1</v>
      </c>
      <c r="B3" s="81" t="s">
        <v>2</v>
      </c>
      <c r="C3" s="81" t="s">
        <v>16</v>
      </c>
      <c r="D3" s="82" t="s">
        <v>1</v>
      </c>
      <c r="E3" s="83">
        <v>168</v>
      </c>
      <c r="F3" s="84">
        <f>E3*$W$2</f>
        <v>1.4431691252428112</v>
      </c>
      <c r="G3" s="83">
        <v>40</v>
      </c>
      <c r="H3" s="85">
        <f t="shared" si="0"/>
        <v>4.2</v>
      </c>
      <c r="I3" s="86">
        <f>H3*$W$2</f>
        <v>3.6079228131070284E-2</v>
      </c>
      <c r="J3" s="85">
        <v>0.18200000000000002</v>
      </c>
      <c r="K3" s="85">
        <f t="shared" si="1"/>
        <v>23.076923076923077</v>
      </c>
      <c r="L3" s="84">
        <f t="shared" si="2"/>
        <v>0.19823751720368285</v>
      </c>
      <c r="M3" s="87">
        <v>1.1595000000000002</v>
      </c>
      <c r="N3" s="87">
        <v>0.55900000000000005</v>
      </c>
      <c r="O3" s="87">
        <f>(N3*4)/5</f>
        <v>0.44720000000000004</v>
      </c>
      <c r="P3" s="87">
        <f t="shared" si="3"/>
        <v>0.15176896696229628</v>
      </c>
      <c r="Q3" s="84">
        <f t="shared" si="4"/>
        <v>5.3585016200536566E-2</v>
      </c>
      <c r="R3" s="84">
        <f t="shared" si="5"/>
        <v>6.4258676485031682E-2</v>
      </c>
      <c r="S3" s="88">
        <v>351</v>
      </c>
      <c r="T3" s="84">
        <v>3.6994953302206488</v>
      </c>
    </row>
    <row r="4" spans="1:23" x14ac:dyDescent="0.3">
      <c r="A4" s="89">
        <v>2</v>
      </c>
      <c r="B4" s="89" t="s">
        <v>5</v>
      </c>
      <c r="C4" s="89" t="s">
        <v>13</v>
      </c>
      <c r="D4" s="90" t="s">
        <v>1</v>
      </c>
      <c r="E4" s="91">
        <v>8853716</v>
      </c>
      <c r="F4" s="92">
        <f>E4*$V$2</f>
        <v>4.8675845999498142</v>
      </c>
      <c r="G4" s="91">
        <v>40</v>
      </c>
      <c r="H4" s="93">
        <f t="shared" si="0"/>
        <v>221342.9</v>
      </c>
      <c r="I4" s="94">
        <f>H4*$V$2</f>
        <v>0.12168961499874537</v>
      </c>
      <c r="J4" s="93">
        <v>0.1988</v>
      </c>
      <c r="K4" s="93">
        <f t="shared" si="1"/>
        <v>1113394.8692152917</v>
      </c>
      <c r="L4" s="92">
        <f t="shared" si="2"/>
        <v>0.61212079979248168</v>
      </c>
      <c r="M4" s="95">
        <v>1.298325</v>
      </c>
      <c r="N4" s="95">
        <v>0.55900000000000005</v>
      </c>
      <c r="O4" s="95">
        <f>(N4*4)/5</f>
        <v>0.44720000000000004</v>
      </c>
      <c r="P4" s="95">
        <f t="shared" si="3"/>
        <v>0.16994001210118437</v>
      </c>
      <c r="Q4" s="92">
        <f t="shared" si="4"/>
        <v>0.29486918837723625</v>
      </c>
      <c r="R4" s="92">
        <f t="shared" si="5"/>
        <v>0.34494521875455381</v>
      </c>
      <c r="S4" s="96">
        <v>3775890.040603294</v>
      </c>
      <c r="T4" s="92">
        <v>2.0759062795308902</v>
      </c>
      <c r="U4" s="2"/>
      <c r="V4" s="2"/>
    </row>
    <row r="5" spans="1:23" x14ac:dyDescent="0.3">
      <c r="A5" s="81">
        <v>2</v>
      </c>
      <c r="B5" s="81" t="s">
        <v>2</v>
      </c>
      <c r="C5" s="81" t="s">
        <v>16</v>
      </c>
      <c r="D5" s="82" t="s">
        <v>1</v>
      </c>
      <c r="E5" s="83">
        <v>89</v>
      </c>
      <c r="F5" s="84">
        <f>E5*$W$2</f>
        <v>0.76453602468220361</v>
      </c>
      <c r="G5" s="83">
        <v>40</v>
      </c>
      <c r="H5" s="85">
        <f t="shared" si="0"/>
        <v>2.2250000000000001</v>
      </c>
      <c r="I5" s="86">
        <f>H5*$W$2</f>
        <v>1.911340061705509E-2</v>
      </c>
      <c r="J5" s="85">
        <v>0.1988</v>
      </c>
      <c r="K5" s="85">
        <f t="shared" si="1"/>
        <v>11.19215291750503</v>
      </c>
      <c r="L5" s="84">
        <f t="shared" si="2"/>
        <v>9.6143866282973292E-2</v>
      </c>
      <c r="M5" s="87">
        <v>1.298325</v>
      </c>
      <c r="N5" s="87">
        <v>0.55900000000000005</v>
      </c>
      <c r="O5" s="87">
        <f>(N5*4)/5</f>
        <v>0.44720000000000004</v>
      </c>
      <c r="P5" s="87">
        <f t="shared" si="3"/>
        <v>0.16994001210118437</v>
      </c>
      <c r="Q5" s="84">
        <f t="shared" si="4"/>
        <v>3.5836333149320519E-2</v>
      </c>
      <c r="R5" s="84">
        <f t="shared" si="5"/>
        <v>4.1922222683160953E-2</v>
      </c>
      <c r="S5" s="88">
        <v>312</v>
      </c>
      <c r="T5" s="84">
        <v>2.6828600426937443</v>
      </c>
      <c r="U5" s="2"/>
      <c r="V5" s="2"/>
    </row>
    <row r="6" spans="1:23" x14ac:dyDescent="0.3">
      <c r="A6" s="55">
        <v>3</v>
      </c>
      <c r="B6" s="55" t="s">
        <v>7</v>
      </c>
      <c r="C6" s="55" t="s">
        <v>13</v>
      </c>
      <c r="D6" s="74" t="s">
        <v>11</v>
      </c>
      <c r="E6" s="75">
        <v>410795</v>
      </c>
      <c r="F6" s="76">
        <f>E6*$V$2</f>
        <v>0.22584634697299802</v>
      </c>
      <c r="G6" s="75">
        <v>39</v>
      </c>
      <c r="H6" s="77">
        <f t="shared" si="0"/>
        <v>10533.205128205129</v>
      </c>
      <c r="I6" s="78">
        <f>H6*$V$2</f>
        <v>5.7909319736666161E-3</v>
      </c>
      <c r="J6" s="77">
        <v>0.11929761904761904</v>
      </c>
      <c r="K6" s="77">
        <f t="shared" si="1"/>
        <v>88293.506712826158</v>
      </c>
      <c r="L6" s="76">
        <f t="shared" si="2"/>
        <v>4.8541890608521682E-2</v>
      </c>
      <c r="M6" s="79">
        <v>0.94916666666666671</v>
      </c>
      <c r="N6" s="79">
        <v>0.22700000000000001</v>
      </c>
      <c r="O6" s="79">
        <v>0.22700000000000001</v>
      </c>
      <c r="P6" s="79">
        <f t="shared" si="3"/>
        <v>2.5609011474658005E-2</v>
      </c>
      <c r="Q6" s="76">
        <f t="shared" si="4"/>
        <v>2.026539800049855E-2</v>
      </c>
      <c r="R6" s="76">
        <f t="shared" si="5"/>
        <v>9.4404804843961396E-2</v>
      </c>
      <c r="S6" s="80">
        <v>4356865.3035415709</v>
      </c>
      <c r="T6" s="76">
        <v>2.3953090192123292</v>
      </c>
      <c r="U6" s="2"/>
      <c r="V6" s="2"/>
    </row>
    <row r="7" spans="1:23" x14ac:dyDescent="0.3">
      <c r="A7" s="81">
        <v>3</v>
      </c>
      <c r="B7" s="81" t="s">
        <v>8</v>
      </c>
      <c r="C7" s="81" t="s">
        <v>16</v>
      </c>
      <c r="D7" s="82" t="s">
        <v>11</v>
      </c>
      <c r="E7" s="83">
        <v>9</v>
      </c>
      <c r="F7" s="84">
        <f>E7*$W$2</f>
        <v>7.7312631709436308E-2</v>
      </c>
      <c r="G7" s="83">
        <v>37</v>
      </c>
      <c r="H7" s="85">
        <f t="shared" si="0"/>
        <v>0.24324324324324326</v>
      </c>
      <c r="I7" s="86">
        <f>H7*$W$2</f>
        <v>2.0895305867415222E-3</v>
      </c>
      <c r="J7" s="85">
        <v>0.11929761904761904</v>
      </c>
      <c r="K7" s="85">
        <f t="shared" si="1"/>
        <v>2.0389614242523137</v>
      </c>
      <c r="L7" s="84">
        <f t="shared" si="2"/>
        <v>1.7515274851440762E-2</v>
      </c>
      <c r="M7" s="87">
        <v>0.94916666666666671</v>
      </c>
      <c r="N7" s="87">
        <v>0.22700000000000001</v>
      </c>
      <c r="O7" s="87">
        <v>0.22700000000000001</v>
      </c>
      <c r="P7" s="87">
        <f t="shared" si="3"/>
        <v>2.5609011474658005E-2</v>
      </c>
      <c r="Q7" s="84">
        <f t="shared" si="4"/>
        <v>7.180503122174095E-3</v>
      </c>
      <c r="R7" s="84">
        <f t="shared" si="5"/>
        <v>3.3449823976495527E-2</v>
      </c>
      <c r="S7" s="88">
        <v>284</v>
      </c>
      <c r="T7" s="84">
        <v>2.4392823947603173</v>
      </c>
      <c r="U7" s="2"/>
      <c r="V7" s="2"/>
    </row>
    <row r="8" spans="1:23" x14ac:dyDescent="0.3">
      <c r="A8" s="55">
        <v>4</v>
      </c>
      <c r="B8" s="55" t="s">
        <v>5</v>
      </c>
      <c r="C8" s="55" t="s">
        <v>13</v>
      </c>
      <c r="D8" s="74" t="s">
        <v>1</v>
      </c>
      <c r="E8" s="75">
        <v>10349903</v>
      </c>
      <c r="F8" s="76">
        <f>E8*$V$2</f>
        <v>5.6901563652792095</v>
      </c>
      <c r="G8" s="75">
        <v>40</v>
      </c>
      <c r="H8" s="77">
        <f t="shared" si="0"/>
        <v>258747.57500000001</v>
      </c>
      <c r="I8" s="78">
        <f>H8*$V$2</f>
        <v>0.14225390913198024</v>
      </c>
      <c r="J8" s="77">
        <v>0.21733333333333335</v>
      </c>
      <c r="K8" s="77">
        <f t="shared" si="1"/>
        <v>1190556.3266871164</v>
      </c>
      <c r="L8" s="76">
        <f t="shared" si="2"/>
        <v>0.65454252668089064</v>
      </c>
      <c r="M8" s="79">
        <v>1.3972</v>
      </c>
      <c r="N8" s="79">
        <v>0.55900000000000005</v>
      </c>
      <c r="O8" s="79">
        <f t="shared" ref="O8:O31" si="6">(N8*4)/5</f>
        <v>0.44720000000000004</v>
      </c>
      <c r="P8" s="79">
        <f t="shared" si="3"/>
        <v>0.18288193241890496</v>
      </c>
      <c r="Q8" s="76">
        <f t="shared" si="4"/>
        <v>0.26241467371263827</v>
      </c>
      <c r="R8" s="76">
        <f t="shared" si="5"/>
        <v>0.31184849700139783</v>
      </c>
      <c r="S8" s="80">
        <v>4536933.4982467778</v>
      </c>
      <c r="T8" s="76">
        <v>2.4943061202349481</v>
      </c>
      <c r="U8" s="2"/>
      <c r="V8" s="2"/>
    </row>
    <row r="9" spans="1:23" x14ac:dyDescent="0.3">
      <c r="A9" s="81">
        <v>4</v>
      </c>
      <c r="B9" s="81" t="s">
        <v>2</v>
      </c>
      <c r="C9" s="81" t="s">
        <v>16</v>
      </c>
      <c r="D9" s="82" t="s">
        <v>1</v>
      </c>
      <c r="E9" s="83">
        <v>174</v>
      </c>
      <c r="F9" s="84">
        <f>E9*$W$2</f>
        <v>1.4947108797157687</v>
      </c>
      <c r="G9" s="83">
        <v>40</v>
      </c>
      <c r="H9" s="85">
        <f t="shared" si="0"/>
        <v>4.3499999999999996</v>
      </c>
      <c r="I9" s="86">
        <f>H9*$W$2</f>
        <v>3.7367771992894219E-2</v>
      </c>
      <c r="J9" s="85">
        <v>0.21733333333333335</v>
      </c>
      <c r="K9" s="85">
        <f t="shared" si="1"/>
        <v>20.015337423312879</v>
      </c>
      <c r="L9" s="84">
        <f t="shared" si="2"/>
        <v>0.17193760119429854</v>
      </c>
      <c r="M9" s="87">
        <v>1.3972</v>
      </c>
      <c r="N9" s="87">
        <v>0.55900000000000005</v>
      </c>
      <c r="O9" s="87">
        <f t="shared" si="6"/>
        <v>0.44720000000000004</v>
      </c>
      <c r="P9" s="87">
        <f t="shared" si="3"/>
        <v>0.18288193241890496</v>
      </c>
      <c r="Q9" s="84">
        <f t="shared" si="4"/>
        <v>4.2891768491461583E-2</v>
      </c>
      <c r="R9" s="84">
        <f t="shared" si="5"/>
        <v>5.0971743876036195E-2</v>
      </c>
      <c r="S9" s="88">
        <v>316.5</v>
      </c>
      <c r="T9" s="84">
        <v>4.0086386558886229</v>
      </c>
      <c r="U9" s="2"/>
      <c r="V9" s="10"/>
    </row>
    <row r="10" spans="1:23" x14ac:dyDescent="0.3">
      <c r="A10" s="89">
        <v>5</v>
      </c>
      <c r="B10" s="89" t="s">
        <v>5</v>
      </c>
      <c r="C10" s="89" t="s">
        <v>13</v>
      </c>
      <c r="D10" s="90" t="s">
        <v>1</v>
      </c>
      <c r="E10" s="91">
        <v>17815536</v>
      </c>
      <c r="F10" s="92">
        <f>E10*$V$2</f>
        <v>9.7946024780387706</v>
      </c>
      <c r="G10" s="91">
        <v>34</v>
      </c>
      <c r="H10" s="93">
        <f t="shared" si="0"/>
        <v>523986.35294117645</v>
      </c>
      <c r="I10" s="94">
        <f>H10*$V$2</f>
        <v>0.28807654347172856</v>
      </c>
      <c r="J10" s="93">
        <v>0.24111111111111114</v>
      </c>
      <c r="K10" s="93">
        <f t="shared" si="1"/>
        <v>2173215.2886961233</v>
      </c>
      <c r="L10" s="92">
        <f t="shared" si="2"/>
        <v>1.1947875074864318</v>
      </c>
      <c r="M10" s="95">
        <v>1.4311666666666669</v>
      </c>
      <c r="N10" s="95">
        <v>0.55900000000000005</v>
      </c>
      <c r="O10" s="95">
        <f t="shared" si="6"/>
        <v>0.44720000000000004</v>
      </c>
      <c r="P10" s="95">
        <f t="shared" si="3"/>
        <v>0.18732788835780342</v>
      </c>
      <c r="Q10" s="92">
        <f t="shared" si="4"/>
        <v>0.37207959267490942</v>
      </c>
      <c r="R10" s="92">
        <f t="shared" si="5"/>
        <v>0.47890639668271229</v>
      </c>
      <c r="S10" s="96">
        <v>5840724.5247188909</v>
      </c>
      <c r="T10" s="92">
        <v>3.2111073302811652</v>
      </c>
      <c r="U10" s="2"/>
      <c r="V10" s="10"/>
    </row>
    <row r="11" spans="1:23" x14ac:dyDescent="0.3">
      <c r="A11" s="81">
        <v>5</v>
      </c>
      <c r="B11" s="81" t="s">
        <v>2</v>
      </c>
      <c r="C11" s="81" t="s">
        <v>16</v>
      </c>
      <c r="D11" s="82" t="s">
        <v>1</v>
      </c>
      <c r="E11" s="83">
        <v>217</v>
      </c>
      <c r="F11" s="84">
        <f>E11*$W$2</f>
        <v>1.8640934534386311</v>
      </c>
      <c r="G11" s="83">
        <v>39</v>
      </c>
      <c r="H11" s="85">
        <f t="shared" si="0"/>
        <v>5.5641025641025639</v>
      </c>
      <c r="I11" s="86">
        <f>H11*$W$2</f>
        <v>4.7797268036887976E-2</v>
      </c>
      <c r="J11" s="85">
        <v>0.24111111111111114</v>
      </c>
      <c r="K11" s="85">
        <f t="shared" si="1"/>
        <v>23.076923076923073</v>
      </c>
      <c r="L11" s="84">
        <f t="shared" si="2"/>
        <v>0.19823751720368282</v>
      </c>
      <c r="M11" s="87">
        <v>1.4311666666666669</v>
      </c>
      <c r="N11" s="87">
        <v>0.55900000000000005</v>
      </c>
      <c r="O11" s="87">
        <f t="shared" si="6"/>
        <v>0.44720000000000004</v>
      </c>
      <c r="P11" s="87">
        <f t="shared" si="3"/>
        <v>0.18732788835780342</v>
      </c>
      <c r="Q11" s="84">
        <f t="shared" si="4"/>
        <v>7.2711688061329702E-2</v>
      </c>
      <c r="R11" s="84">
        <f t="shared" si="5"/>
        <v>9.3587751684606105E-2</v>
      </c>
      <c r="S11" s="88">
        <v>302.5</v>
      </c>
      <c r="T11" s="84">
        <v>2.7263500888120844</v>
      </c>
      <c r="U11" s="2"/>
      <c r="V11" s="2"/>
    </row>
    <row r="12" spans="1:23" x14ac:dyDescent="0.3">
      <c r="A12" s="55">
        <v>7</v>
      </c>
      <c r="B12" s="55" t="s">
        <v>5</v>
      </c>
      <c r="C12" s="55" t="s">
        <v>13</v>
      </c>
      <c r="D12" s="74" t="s">
        <v>1</v>
      </c>
      <c r="E12" s="75">
        <v>8851750</v>
      </c>
      <c r="F12" s="76">
        <f>E12*$V$2</f>
        <v>4.8665037349973472</v>
      </c>
      <c r="G12" s="75">
        <v>51</v>
      </c>
      <c r="H12" s="77">
        <f t="shared" si="0"/>
        <v>173563.72549019608</v>
      </c>
      <c r="I12" s="78">
        <f>H12*$V$2</f>
        <v>9.5421641862693085E-2</v>
      </c>
      <c r="J12" s="77">
        <v>0.22790140522875818</v>
      </c>
      <c r="K12" s="77">
        <f t="shared" si="1"/>
        <v>761573.73981954984</v>
      </c>
      <c r="L12" s="76">
        <f t="shared" si="2"/>
        <v>0.41869703158219984</v>
      </c>
      <c r="M12" s="79">
        <v>1.268</v>
      </c>
      <c r="N12" s="79">
        <v>0.55900000000000005</v>
      </c>
      <c r="O12" s="79">
        <f t="shared" si="6"/>
        <v>0.44720000000000004</v>
      </c>
      <c r="P12" s="79">
        <f t="shared" si="3"/>
        <v>0.16597072023129941</v>
      </c>
      <c r="Q12" s="76">
        <f t="shared" si="4"/>
        <v>0.21926007521466609</v>
      </c>
      <c r="R12" s="76">
        <f t="shared" si="5"/>
        <v>0.30107526907364796</v>
      </c>
      <c r="S12" s="80">
        <v>4855428.5129817156</v>
      </c>
      <c r="T12" s="76">
        <v>1.9095908417083021</v>
      </c>
      <c r="U12" s="2"/>
      <c r="V12" s="2"/>
    </row>
    <row r="13" spans="1:23" x14ac:dyDescent="0.3">
      <c r="A13" s="81">
        <v>7</v>
      </c>
      <c r="B13" s="81" t="s">
        <v>2</v>
      </c>
      <c r="C13" s="81" t="s">
        <v>16</v>
      </c>
      <c r="D13" s="82" t="s">
        <v>1</v>
      </c>
      <c r="E13" s="83">
        <v>147</v>
      </c>
      <c r="F13" s="84">
        <f>E13*$W$2</f>
        <v>1.2627729845874598</v>
      </c>
      <c r="G13" s="83">
        <v>41</v>
      </c>
      <c r="H13" s="85">
        <f t="shared" si="0"/>
        <v>3.5853658536585367</v>
      </c>
      <c r="I13" s="86">
        <f>H13*$W$2</f>
        <v>3.0799341087499019E-2</v>
      </c>
      <c r="J13" s="85">
        <v>0.22790140522875818</v>
      </c>
      <c r="K13" s="85">
        <f t="shared" si="1"/>
        <v>15.732091910796653</v>
      </c>
      <c r="L13" s="84">
        <f t="shared" si="2"/>
        <v>0.13514326976871377</v>
      </c>
      <c r="M13" s="87">
        <v>1.268</v>
      </c>
      <c r="N13" s="87">
        <v>0.55900000000000005</v>
      </c>
      <c r="O13" s="87">
        <f t="shared" si="6"/>
        <v>0.44720000000000004</v>
      </c>
      <c r="P13" s="87">
        <f t="shared" si="3"/>
        <v>0.16597072023129941</v>
      </c>
      <c r="Q13" s="84">
        <f t="shared" si="4"/>
        <v>4.2970060221064255E-2</v>
      </c>
      <c r="R13" s="84">
        <f t="shared" si="5"/>
        <v>5.9004004402085593E-2</v>
      </c>
      <c r="S13" s="88">
        <v>366</v>
      </c>
      <c r="T13" s="84">
        <v>3.1450565596942193</v>
      </c>
      <c r="U13" s="2"/>
      <c r="V13" s="10"/>
      <c r="W13" s="10"/>
    </row>
    <row r="14" spans="1:23" x14ac:dyDescent="0.3">
      <c r="A14" s="89">
        <v>8</v>
      </c>
      <c r="B14" s="89" t="s">
        <v>5</v>
      </c>
      <c r="C14" s="89" t="s">
        <v>13</v>
      </c>
      <c r="D14" s="90" t="s">
        <v>1</v>
      </c>
      <c r="E14" s="91">
        <v>20635084</v>
      </c>
      <c r="F14" s="92">
        <f>E14*$V$2</f>
        <v>11.344729952606434</v>
      </c>
      <c r="G14" s="91">
        <v>47</v>
      </c>
      <c r="H14" s="93">
        <f t="shared" si="0"/>
        <v>439044.3404255319</v>
      </c>
      <c r="I14" s="94">
        <f>H14*$V$2</f>
        <v>0.24137723303417943</v>
      </c>
      <c r="J14" s="93">
        <v>0.20927777777777781</v>
      </c>
      <c r="K14" s="93">
        <f t="shared" si="1"/>
        <v>2097902.3434190531</v>
      </c>
      <c r="L14" s="92">
        <f t="shared" si="2"/>
        <v>1.1533820532559673</v>
      </c>
      <c r="M14" s="95">
        <v>1.1755</v>
      </c>
      <c r="N14" s="95">
        <v>0.55900000000000005</v>
      </c>
      <c r="O14" s="95">
        <f t="shared" si="6"/>
        <v>0.44720000000000004</v>
      </c>
      <c r="P14" s="95">
        <f t="shared" si="3"/>
        <v>0.15386323472546723</v>
      </c>
      <c r="Q14" s="92">
        <f t="shared" si="4"/>
        <v>0.39150126977320537</v>
      </c>
      <c r="R14" s="92">
        <f t="shared" si="5"/>
        <v>0.53250223083834181</v>
      </c>
      <c r="S14" s="96">
        <v>5358607.7924987311</v>
      </c>
      <c r="T14" s="92">
        <v>2.9460493293524066</v>
      </c>
      <c r="U14" s="2"/>
      <c r="V14" s="2"/>
    </row>
    <row r="15" spans="1:23" x14ac:dyDescent="0.3">
      <c r="A15" s="81">
        <v>8</v>
      </c>
      <c r="B15" s="81" t="s">
        <v>2</v>
      </c>
      <c r="C15" s="81" t="s">
        <v>16</v>
      </c>
      <c r="D15" s="82" t="s">
        <v>1</v>
      </c>
      <c r="E15" s="83">
        <v>230</v>
      </c>
      <c r="F15" s="84">
        <f>E15*$W$2</f>
        <v>1.9757672547967058</v>
      </c>
      <c r="G15" s="83">
        <v>44</v>
      </c>
      <c r="H15" s="85">
        <f t="shared" si="0"/>
        <v>5.2272727272727275</v>
      </c>
      <c r="I15" s="86">
        <f>H15*$W$2</f>
        <v>4.4903801245379682E-2</v>
      </c>
      <c r="J15" s="85">
        <v>0.20927777777777781</v>
      </c>
      <c r="K15" s="85">
        <f t="shared" si="1"/>
        <v>24.97767695537804</v>
      </c>
      <c r="L15" s="84">
        <f t="shared" si="2"/>
        <v>0.21456554882315745</v>
      </c>
      <c r="M15" s="87">
        <v>1.1755</v>
      </c>
      <c r="N15" s="87">
        <v>0.55900000000000005</v>
      </c>
      <c r="O15" s="87">
        <f t="shared" si="6"/>
        <v>0.44720000000000004</v>
      </c>
      <c r="P15" s="87">
        <f t="shared" si="3"/>
        <v>0.15386323472546723</v>
      </c>
      <c r="Q15" s="84">
        <f t="shared" si="4"/>
        <v>7.5410497729942905E-2</v>
      </c>
      <c r="R15" s="84">
        <f t="shared" si="5"/>
        <v>0.10256993110925698</v>
      </c>
      <c r="S15" s="88">
        <v>331</v>
      </c>
      <c r="T15" s="84">
        <v>2.8453007907672365</v>
      </c>
      <c r="U15" s="2"/>
      <c r="V15" s="2"/>
    </row>
    <row r="16" spans="1:23" x14ac:dyDescent="0.3">
      <c r="A16" s="55">
        <v>10</v>
      </c>
      <c r="B16" s="55" t="s">
        <v>23</v>
      </c>
      <c r="C16" s="55" t="s">
        <v>13</v>
      </c>
      <c r="D16" s="74" t="s">
        <v>27</v>
      </c>
      <c r="E16" s="75">
        <v>12340560</v>
      </c>
      <c r="F16" s="76">
        <f>E16*$V$2</f>
        <v>6.7845772115072007</v>
      </c>
      <c r="G16" s="75">
        <v>41</v>
      </c>
      <c r="H16" s="77">
        <f t="shared" si="0"/>
        <v>300989.26829268294</v>
      </c>
      <c r="I16" s="78">
        <f>H16*$V$2</f>
        <v>0.16547749296359027</v>
      </c>
      <c r="J16" s="77">
        <v>0.16066666666666665</v>
      </c>
      <c r="K16" s="77">
        <f t="shared" si="1"/>
        <v>1873377.1885436699</v>
      </c>
      <c r="L16" s="76">
        <f t="shared" si="2"/>
        <v>1.02994290226301</v>
      </c>
      <c r="M16" s="79">
        <v>1.363</v>
      </c>
      <c r="N16" s="79">
        <v>0.65783333333333327</v>
      </c>
      <c r="O16" s="79">
        <f t="shared" si="6"/>
        <v>0.52626666666666666</v>
      </c>
      <c r="P16" s="79">
        <f t="shared" si="3"/>
        <v>0.24706783928883358</v>
      </c>
      <c r="Q16" s="76">
        <f t="shared" si="4"/>
        <v>0.55794994641561257</v>
      </c>
      <c r="R16" s="76">
        <f t="shared" si="5"/>
        <v>0.36283135156512164</v>
      </c>
      <c r="S16" s="80">
        <v>4739667.4262635624</v>
      </c>
      <c r="T16" s="76">
        <v>1.8459413947067818</v>
      </c>
      <c r="V16" s="2"/>
    </row>
    <row r="17" spans="1:22" x14ac:dyDescent="0.3">
      <c r="A17" s="81">
        <v>10</v>
      </c>
      <c r="B17" s="81" t="s">
        <v>24</v>
      </c>
      <c r="C17" s="81" t="s">
        <v>16</v>
      </c>
      <c r="D17" s="82" t="s">
        <v>27</v>
      </c>
      <c r="E17" s="83">
        <v>71</v>
      </c>
      <c r="F17" s="84">
        <f>E17*$W$2</f>
        <v>0.60991076126333088</v>
      </c>
      <c r="G17" s="83">
        <v>40</v>
      </c>
      <c r="H17" s="85">
        <f t="shared" si="0"/>
        <v>1.7749999999999999</v>
      </c>
      <c r="I17" s="86">
        <f>H17*$W$2</f>
        <v>1.5247769031583272E-2</v>
      </c>
      <c r="J17" s="85">
        <v>0.16066666666666665</v>
      </c>
      <c r="K17" s="85">
        <f t="shared" si="1"/>
        <v>11.047717842323651</v>
      </c>
      <c r="L17" s="84">
        <f t="shared" si="2"/>
        <v>9.4903126752592992E-2</v>
      </c>
      <c r="M17" s="87">
        <v>1.363</v>
      </c>
      <c r="N17" s="87">
        <v>0.65783333333333327</v>
      </c>
      <c r="O17" s="87">
        <f t="shared" si="6"/>
        <v>0.52626666666666666</v>
      </c>
      <c r="P17" s="87">
        <f t="shared" si="3"/>
        <v>0.24706783928883358</v>
      </c>
      <c r="Q17" s="84">
        <f t="shared" si="4"/>
        <v>3.5116011694038191E-2</v>
      </c>
      <c r="R17" s="84">
        <f t="shared" si="5"/>
        <v>2.2835722211959279E-2</v>
      </c>
      <c r="S17" s="88">
        <v>314.5</v>
      </c>
      <c r="T17" s="84">
        <v>2.7025599484210541</v>
      </c>
      <c r="U17" s="2"/>
      <c r="V17" s="2"/>
    </row>
    <row r="18" spans="1:22" x14ac:dyDescent="0.3">
      <c r="A18" s="89">
        <v>11</v>
      </c>
      <c r="B18" s="89" t="s">
        <v>23</v>
      </c>
      <c r="C18" s="89" t="s">
        <v>13</v>
      </c>
      <c r="D18" s="90" t="s">
        <v>27</v>
      </c>
      <c r="E18" s="91">
        <v>13971724</v>
      </c>
      <c r="F18" s="92">
        <f>E18*$V$2</f>
        <v>7.6813564583672234</v>
      </c>
      <c r="G18" s="91">
        <v>40</v>
      </c>
      <c r="H18" s="93">
        <f t="shared" si="0"/>
        <v>349293.1</v>
      </c>
      <c r="I18" s="94">
        <f>H18*$V$2</f>
        <v>0.19203391145918058</v>
      </c>
      <c r="J18" s="93">
        <v>0.17333333333333334</v>
      </c>
      <c r="K18" s="93">
        <f t="shared" si="1"/>
        <v>2015152.4999999998</v>
      </c>
      <c r="L18" s="92">
        <f t="shared" si="2"/>
        <v>1.1078879507260417</v>
      </c>
      <c r="M18" s="95">
        <v>1.4047499999999999</v>
      </c>
      <c r="N18" s="95">
        <v>0.65783333333333327</v>
      </c>
      <c r="O18" s="95">
        <f t="shared" si="6"/>
        <v>0.52626666666666666</v>
      </c>
      <c r="P18" s="95">
        <f t="shared" si="3"/>
        <v>0.25463576466690307</v>
      </c>
      <c r="Q18" s="92">
        <f t="shared" si="4"/>
        <v>0.61602355371201512</v>
      </c>
      <c r="R18" s="92">
        <f t="shared" si="5"/>
        <v>0.41933393023728671</v>
      </c>
      <c r="S18" s="96">
        <v>4653288.8694359055</v>
      </c>
      <c r="T18" s="92">
        <v>1.7984506339898301</v>
      </c>
      <c r="U18" s="2"/>
      <c r="V18" s="2"/>
    </row>
    <row r="19" spans="1:22" x14ac:dyDescent="0.3">
      <c r="A19" s="81">
        <v>11</v>
      </c>
      <c r="B19" s="81" t="s">
        <v>24</v>
      </c>
      <c r="C19" s="81" t="s">
        <v>16</v>
      </c>
      <c r="D19" s="82" t="s">
        <v>27</v>
      </c>
      <c r="E19" s="83">
        <v>85</v>
      </c>
      <c r="F19" s="84">
        <f>E19*$W$2</f>
        <v>0.73017485503356516</v>
      </c>
      <c r="G19" s="83">
        <v>34</v>
      </c>
      <c r="H19" s="85">
        <f t="shared" si="0"/>
        <v>2.5</v>
      </c>
      <c r="I19" s="86">
        <f>H19*$W$2</f>
        <v>2.1475731030398976E-2</v>
      </c>
      <c r="J19" s="85">
        <v>0.17333333333333334</v>
      </c>
      <c r="K19" s="85">
        <f t="shared" si="1"/>
        <v>14.423076923076923</v>
      </c>
      <c r="L19" s="84">
        <f t="shared" si="2"/>
        <v>0.12389844825230178</v>
      </c>
      <c r="M19" s="87">
        <v>1.4047499999999999</v>
      </c>
      <c r="N19" s="87">
        <v>0.65783333333333327</v>
      </c>
      <c r="O19" s="87">
        <f t="shared" si="6"/>
        <v>0.52626666666666666</v>
      </c>
      <c r="P19" s="87">
        <f t="shared" si="3"/>
        <v>0.25463576466690307</v>
      </c>
      <c r="Q19" s="84">
        <f t="shared" si="4"/>
        <v>3.8865482517856285E-2</v>
      </c>
      <c r="R19" s="84">
        <f t="shared" si="5"/>
        <v>2.645615648391296E-2</v>
      </c>
      <c r="S19" s="88">
        <v>371</v>
      </c>
      <c r="T19" s="84">
        <v>3.1878788123980737</v>
      </c>
      <c r="U19" s="2"/>
      <c r="V19" s="2"/>
    </row>
    <row r="20" spans="1:22" x14ac:dyDescent="0.3">
      <c r="A20" s="55">
        <v>13</v>
      </c>
      <c r="B20" s="55" t="s">
        <v>5</v>
      </c>
      <c r="C20" s="55" t="s">
        <v>13</v>
      </c>
      <c r="D20" s="74" t="s">
        <v>1</v>
      </c>
      <c r="E20" s="75">
        <v>26515940</v>
      </c>
      <c r="F20" s="76">
        <f>E20*$V$2</f>
        <v>14.577899403729834</v>
      </c>
      <c r="G20" s="75">
        <v>45</v>
      </c>
      <c r="H20" s="77">
        <f t="shared" si="0"/>
        <v>589243.11111111112</v>
      </c>
      <c r="I20" s="78">
        <f>H20*$V$2</f>
        <v>0.32395332008288519</v>
      </c>
      <c r="J20" s="77">
        <v>0.2272156862745098</v>
      </c>
      <c r="K20" s="77">
        <f t="shared" si="1"/>
        <v>2593320.5615004026</v>
      </c>
      <c r="L20" s="76">
        <f t="shared" si="2"/>
        <v>1.4257524442722769</v>
      </c>
      <c r="M20" s="79">
        <v>1.2537499999999999</v>
      </c>
      <c r="N20" s="79">
        <v>0.55900000000000005</v>
      </c>
      <c r="O20" s="79">
        <f t="shared" si="6"/>
        <v>0.44720000000000004</v>
      </c>
      <c r="P20" s="79">
        <f t="shared" si="3"/>
        <v>0.16410551300472523</v>
      </c>
      <c r="Q20" s="76">
        <f t="shared" si="4"/>
        <v>0.68970976427501096</v>
      </c>
      <c r="R20" s="76">
        <f t="shared" si="5"/>
        <v>0.95495193641340148</v>
      </c>
      <c r="S20" s="80">
        <v>3760010.2067160974</v>
      </c>
      <c r="T20" s="76">
        <v>2.0671774101544842</v>
      </c>
      <c r="U20" s="2"/>
      <c r="V20" s="2"/>
    </row>
    <row r="21" spans="1:22" x14ac:dyDescent="0.3">
      <c r="A21" s="81">
        <v>13</v>
      </c>
      <c r="B21" s="81" t="s">
        <v>2</v>
      </c>
      <c r="C21" s="81" t="s">
        <v>16</v>
      </c>
      <c r="D21" s="82" t="s">
        <v>1</v>
      </c>
      <c r="E21" s="83">
        <v>102</v>
      </c>
      <c r="F21" s="84">
        <f>E21*$W$2</f>
        <v>0.87620982604027819</v>
      </c>
      <c r="G21" s="83">
        <v>45</v>
      </c>
      <c r="H21" s="85">
        <f t="shared" si="0"/>
        <v>2.2666666666666666</v>
      </c>
      <c r="I21" s="86">
        <f>H21*$W$2</f>
        <v>1.9471329467561738E-2</v>
      </c>
      <c r="J21" s="85">
        <v>0.2272156862745098</v>
      </c>
      <c r="K21" s="85">
        <f t="shared" si="1"/>
        <v>9.9758370728339667</v>
      </c>
      <c r="L21" s="84">
        <f t="shared" si="2"/>
        <v>8.5695357511705955E-2</v>
      </c>
      <c r="M21" s="87">
        <v>1.2537499999999999</v>
      </c>
      <c r="N21" s="87">
        <v>0.55900000000000005</v>
      </c>
      <c r="O21" s="87">
        <f t="shared" si="6"/>
        <v>0.44720000000000004</v>
      </c>
      <c r="P21" s="87">
        <f t="shared" si="3"/>
        <v>0.16410551300472523</v>
      </c>
      <c r="Q21" s="84">
        <f t="shared" si="4"/>
        <v>2.5189772926835531E-2</v>
      </c>
      <c r="R21" s="84">
        <f t="shared" si="5"/>
        <v>3.4877021727510164E-2</v>
      </c>
      <c r="S21" s="88">
        <v>326</v>
      </c>
      <c r="T21" s="84">
        <v>3.4019900759173476</v>
      </c>
      <c r="U21" s="2"/>
      <c r="V21" s="2"/>
    </row>
    <row r="22" spans="1:22" x14ac:dyDescent="0.3">
      <c r="A22" s="89">
        <v>14</v>
      </c>
      <c r="B22" s="89" t="s">
        <v>5</v>
      </c>
      <c r="C22" s="89" t="s">
        <v>13</v>
      </c>
      <c r="D22" s="90" t="s">
        <v>1</v>
      </c>
      <c r="E22" s="91">
        <v>27427945</v>
      </c>
      <c r="F22" s="92">
        <f>E22*$V$2</f>
        <v>15.079300340136335</v>
      </c>
      <c r="G22" s="91">
        <v>45</v>
      </c>
      <c r="H22" s="93">
        <f t="shared" si="0"/>
        <v>609509.88888888888</v>
      </c>
      <c r="I22" s="94">
        <f>H22*$V$2</f>
        <v>0.33509556311414079</v>
      </c>
      <c r="J22" s="93">
        <v>0.20205392156862742</v>
      </c>
      <c r="K22" s="93">
        <f t="shared" si="1"/>
        <v>3016570.4489030144</v>
      </c>
      <c r="L22" s="92">
        <f t="shared" si="2"/>
        <v>1.6584462232292081</v>
      </c>
      <c r="M22" s="95">
        <v>1.1743333333333332</v>
      </c>
      <c r="N22" s="95">
        <v>0.55900000000000005</v>
      </c>
      <c r="O22" s="95">
        <f t="shared" si="6"/>
        <v>0.44720000000000004</v>
      </c>
      <c r="P22" s="95">
        <f t="shared" si="3"/>
        <v>0.15371052770106933</v>
      </c>
      <c r="Q22" s="92">
        <f t="shared" si="4"/>
        <v>0.71883282126949277</v>
      </c>
      <c r="R22" s="92">
        <f t="shared" si="5"/>
        <v>0.94491244459328505</v>
      </c>
      <c r="S22" s="96">
        <v>4196491.4197930694</v>
      </c>
      <c r="T22" s="92">
        <v>2.3071375904905311</v>
      </c>
      <c r="U22" s="2"/>
      <c r="V22" s="2"/>
    </row>
    <row r="23" spans="1:22" x14ac:dyDescent="0.3">
      <c r="A23" s="81">
        <v>14</v>
      </c>
      <c r="B23" s="81" t="s">
        <v>2</v>
      </c>
      <c r="C23" s="81" t="s">
        <v>16</v>
      </c>
      <c r="D23" s="82" t="s">
        <v>1</v>
      </c>
      <c r="E23" s="83">
        <v>132</v>
      </c>
      <c r="F23" s="84">
        <f>E23*$W$2</f>
        <v>1.1339185984050659</v>
      </c>
      <c r="G23" s="83">
        <v>43</v>
      </c>
      <c r="H23" s="85">
        <f t="shared" si="0"/>
        <v>3.0697674418604652</v>
      </c>
      <c r="I23" s="86">
        <f>H23*$W$2</f>
        <v>2.637019996290851E-2</v>
      </c>
      <c r="J23" s="85">
        <v>0.20205392156862742</v>
      </c>
      <c r="K23" s="85">
        <f t="shared" si="1"/>
        <v>15.192812977984303</v>
      </c>
      <c r="L23" s="84">
        <f t="shared" si="2"/>
        <v>0.13051070604413831</v>
      </c>
      <c r="M23" s="87">
        <v>1.1743333333333332</v>
      </c>
      <c r="N23" s="87">
        <v>0.55900000000000005</v>
      </c>
      <c r="O23" s="87">
        <f t="shared" si="6"/>
        <v>0.44720000000000004</v>
      </c>
      <c r="P23" s="87">
        <f t="shared" si="3"/>
        <v>0.15371052770106933</v>
      </c>
      <c r="Q23" s="84">
        <f t="shared" si="4"/>
        <v>3.2587206880161979E-2</v>
      </c>
      <c r="R23" s="84">
        <f t="shared" si="5"/>
        <v>4.2836187225314418E-2</v>
      </c>
      <c r="S23" s="88">
        <v>466.5</v>
      </c>
      <c r="T23" s="84">
        <v>4.0049675482800868</v>
      </c>
      <c r="U23" s="2"/>
      <c r="V23" s="2"/>
    </row>
    <row r="24" spans="1:22" x14ac:dyDescent="0.3">
      <c r="A24" s="55">
        <v>15</v>
      </c>
      <c r="B24" s="55" t="s">
        <v>5</v>
      </c>
      <c r="C24" s="55" t="s">
        <v>13</v>
      </c>
      <c r="D24" s="74" t="s">
        <v>1</v>
      </c>
      <c r="E24" s="75">
        <v>15680359</v>
      </c>
      <c r="F24" s="76">
        <f>E24*$V$2</f>
        <v>8.6207276120088423</v>
      </c>
      <c r="G24" s="75">
        <v>43</v>
      </c>
      <c r="H24" s="77">
        <f t="shared" si="0"/>
        <v>364659.51162790699</v>
      </c>
      <c r="I24" s="78">
        <f>H24*$V$2</f>
        <v>0.20048203748857774</v>
      </c>
      <c r="J24" s="77">
        <v>0.23441666666666666</v>
      </c>
      <c r="K24" s="77">
        <f t="shared" si="1"/>
        <v>1555604.0311179822</v>
      </c>
      <c r="L24" s="76">
        <f t="shared" si="2"/>
        <v>0.85523798430960996</v>
      </c>
      <c r="M24" s="79">
        <v>1.2596666666666667</v>
      </c>
      <c r="N24" s="79">
        <v>0.65783333333333327</v>
      </c>
      <c r="O24" s="79">
        <f t="shared" si="6"/>
        <v>0.52626666666666666</v>
      </c>
      <c r="P24" s="79">
        <f t="shared" si="3"/>
        <v>0.22833684633712448</v>
      </c>
      <c r="Q24" s="76">
        <f t="shared" si="4"/>
        <v>0.29676564009914425</v>
      </c>
      <c r="R24" s="76">
        <f t="shared" si="5"/>
        <v>0.30466748249001474</v>
      </c>
      <c r="S24" s="80">
        <v>5241865.445375016</v>
      </c>
      <c r="T24" s="76">
        <v>2.8818632238688071</v>
      </c>
      <c r="U24" s="2"/>
      <c r="V24" s="2"/>
    </row>
    <row r="25" spans="1:22" x14ac:dyDescent="0.3">
      <c r="A25" s="81">
        <v>15</v>
      </c>
      <c r="B25" s="81" t="s">
        <v>2</v>
      </c>
      <c r="C25" s="81" t="s">
        <v>16</v>
      </c>
      <c r="D25" s="82" t="s">
        <v>1</v>
      </c>
      <c r="E25" s="83">
        <v>104</v>
      </c>
      <c r="F25" s="84">
        <f>E25*$W$2</f>
        <v>0.89339041086459736</v>
      </c>
      <c r="G25" s="83">
        <v>41</v>
      </c>
      <c r="H25" s="85">
        <f t="shared" si="0"/>
        <v>2.5365853658536586</v>
      </c>
      <c r="I25" s="86">
        <f>H25*$W$2</f>
        <v>2.1790010021087741E-2</v>
      </c>
      <c r="J25" s="85">
        <v>0.23441666666666666</v>
      </c>
      <c r="K25" s="85">
        <f t="shared" si="1"/>
        <v>10.82084052266047</v>
      </c>
      <c r="L25" s="84">
        <f t="shared" si="2"/>
        <v>9.2954184234999251E-2</v>
      </c>
      <c r="M25" s="87">
        <v>1.2596666666666667</v>
      </c>
      <c r="N25" s="87">
        <v>0.65783333333333327</v>
      </c>
      <c r="O25" s="87">
        <f t="shared" si="6"/>
        <v>0.52626666666666666</v>
      </c>
      <c r="P25" s="87">
        <f t="shared" si="3"/>
        <v>0.22833684633712448</v>
      </c>
      <c r="Q25" s="84">
        <f t="shared" si="4"/>
        <v>3.3536201060239593E-2</v>
      </c>
      <c r="R25" s="84">
        <f t="shared" si="5"/>
        <v>3.4429154082287652E-2</v>
      </c>
      <c r="S25" s="88">
        <v>322.5</v>
      </c>
      <c r="T25" s="84">
        <v>2.7717565286548043</v>
      </c>
      <c r="U25" s="2"/>
      <c r="V25" s="2"/>
    </row>
    <row r="26" spans="1:22" x14ac:dyDescent="0.3">
      <c r="A26" s="55">
        <v>17</v>
      </c>
      <c r="B26" s="55" t="s">
        <v>23</v>
      </c>
      <c r="C26" s="55" t="s">
        <v>13</v>
      </c>
      <c r="D26" s="74" t="s">
        <v>27</v>
      </c>
      <c r="E26" s="75">
        <v>13222635</v>
      </c>
      <c r="F26" s="76">
        <f>E26*$V$2</f>
        <v>7.2695232709923623</v>
      </c>
      <c r="G26" s="75">
        <v>40</v>
      </c>
      <c r="H26" s="77">
        <f t="shared" si="0"/>
        <v>330565.875</v>
      </c>
      <c r="I26" s="78">
        <f>H26*$V$2</f>
        <v>0.18173808177480907</v>
      </c>
      <c r="J26" s="77">
        <v>0.13546666666666668</v>
      </c>
      <c r="K26" s="77">
        <f t="shared" si="1"/>
        <v>2440200.8489173227</v>
      </c>
      <c r="L26" s="76">
        <f t="shared" si="2"/>
        <v>1.3415704855423898</v>
      </c>
      <c r="M26" s="79">
        <v>1.3465</v>
      </c>
      <c r="N26" s="79">
        <v>0.65783333333333327</v>
      </c>
      <c r="O26" s="79">
        <f t="shared" si="6"/>
        <v>0.52626666666666666</v>
      </c>
      <c r="P26" s="79">
        <f t="shared" si="3"/>
        <v>0.24407692267235101</v>
      </c>
      <c r="Q26" s="76">
        <f t="shared" si="4"/>
        <v>0.5110818004334019</v>
      </c>
      <c r="R26" s="76">
        <f t="shared" si="5"/>
        <v>0.28365872176966117</v>
      </c>
      <c r="S26" s="80">
        <v>4774578.1837910283</v>
      </c>
      <c r="T26" s="76">
        <v>2.6249623531981103</v>
      </c>
      <c r="U26" s="2"/>
      <c r="V26" s="2"/>
    </row>
    <row r="27" spans="1:22" x14ac:dyDescent="0.3">
      <c r="A27" s="81">
        <v>17</v>
      </c>
      <c r="B27" s="81" t="s">
        <v>24</v>
      </c>
      <c r="C27" s="81" t="s">
        <v>16</v>
      </c>
      <c r="D27" s="82" t="s">
        <v>27</v>
      </c>
      <c r="E27" s="83">
        <v>62</v>
      </c>
      <c r="F27" s="84">
        <f>E27*$W$2</f>
        <v>0.53259812955389463</v>
      </c>
      <c r="G27" s="83">
        <v>40</v>
      </c>
      <c r="H27" s="85">
        <f t="shared" si="0"/>
        <v>1.55</v>
      </c>
      <c r="I27" s="86">
        <f>H27*$W$2</f>
        <v>1.3314953238847366E-2</v>
      </c>
      <c r="J27" s="85">
        <v>0.13546666666666668</v>
      </c>
      <c r="K27" s="85">
        <f t="shared" si="1"/>
        <v>11.441929133858267</v>
      </c>
      <c r="L27" s="84">
        <f t="shared" si="2"/>
        <v>9.8289517019050435E-2</v>
      </c>
      <c r="M27" s="87">
        <v>1.3465</v>
      </c>
      <c r="N27" s="87">
        <v>0.65783333333333327</v>
      </c>
      <c r="O27" s="87">
        <f t="shared" si="6"/>
        <v>0.52626666666666666</v>
      </c>
      <c r="P27" s="87">
        <f t="shared" si="3"/>
        <v>0.24407692267235101</v>
      </c>
      <c r="Q27" s="84">
        <f t="shared" si="4"/>
        <v>4.9056473318016859E-2</v>
      </c>
      <c r="R27" s="84">
        <f t="shared" si="5"/>
        <v>2.7227141534125959E-2</v>
      </c>
      <c r="S27" s="88">
        <v>233.5</v>
      </c>
      <c r="T27" s="84">
        <v>2.0035993289177569</v>
      </c>
      <c r="U27" s="2"/>
      <c r="V27" s="2"/>
    </row>
    <row r="28" spans="1:22" x14ac:dyDescent="0.3">
      <c r="A28" s="89">
        <v>19</v>
      </c>
      <c r="B28" s="89" t="s">
        <v>23</v>
      </c>
      <c r="C28" s="89" t="s">
        <v>13</v>
      </c>
      <c r="D28" s="90" t="s">
        <v>27</v>
      </c>
      <c r="E28" s="91">
        <v>14720814</v>
      </c>
      <c r="F28" s="92">
        <f>E28*$V$2</f>
        <v>8.0931901955207994</v>
      </c>
      <c r="G28" s="91">
        <v>40</v>
      </c>
      <c r="H28" s="93">
        <f t="shared" si="0"/>
        <v>368020.35</v>
      </c>
      <c r="I28" s="94">
        <f>H28*$V$2</f>
        <v>0.20232975488801996</v>
      </c>
      <c r="J28" s="93">
        <v>0.13008333333333333</v>
      </c>
      <c r="K28" s="93">
        <f t="shared" si="1"/>
        <v>2829112.2357463166</v>
      </c>
      <c r="L28" s="92">
        <f t="shared" si="2"/>
        <v>1.5553856878002816</v>
      </c>
      <c r="M28" s="95">
        <v>1.2867999999999999</v>
      </c>
      <c r="N28" s="95">
        <v>0.65783333333333327</v>
      </c>
      <c r="O28" s="95">
        <f t="shared" si="6"/>
        <v>0.52626666666666666</v>
      </c>
      <c r="P28" s="95">
        <f t="shared" si="3"/>
        <v>0.2332552425508958</v>
      </c>
      <c r="Q28" s="92">
        <f t="shared" si="4"/>
        <v>0.36038203203533481</v>
      </c>
      <c r="R28" s="92">
        <f t="shared" si="5"/>
        <v>0.2009802458796501</v>
      </c>
      <c r="S28" s="96">
        <v>6744672.6667780513</v>
      </c>
      <c r="T28" s="92">
        <v>4.3159357280270259</v>
      </c>
      <c r="U28" s="2"/>
      <c r="V28" s="2"/>
    </row>
    <row r="29" spans="1:22" x14ac:dyDescent="0.3">
      <c r="A29" s="81">
        <v>19</v>
      </c>
      <c r="B29" s="81" t="s">
        <v>24</v>
      </c>
      <c r="C29" s="81" t="s">
        <v>16</v>
      </c>
      <c r="D29" s="82" t="s">
        <v>27</v>
      </c>
      <c r="E29" s="83">
        <v>35</v>
      </c>
      <c r="F29" s="84">
        <f>E29*$W$2</f>
        <v>0.30066023442558565</v>
      </c>
      <c r="G29" s="83">
        <v>40</v>
      </c>
      <c r="H29" s="85">
        <f t="shared" si="0"/>
        <v>0.875</v>
      </c>
      <c r="I29" s="86">
        <f>H29*$W$2</f>
        <v>7.5165058606396417E-3</v>
      </c>
      <c r="J29" s="85">
        <v>0.13008333333333333</v>
      </c>
      <c r="K29" s="85">
        <f t="shared" si="1"/>
        <v>6.7264573991031389</v>
      </c>
      <c r="L29" s="84">
        <f t="shared" si="2"/>
        <v>5.7782235956230429E-2</v>
      </c>
      <c r="M29" s="87">
        <v>1.2867999999999999</v>
      </c>
      <c r="N29" s="87">
        <v>0.65783333333333327</v>
      </c>
      <c r="O29" s="87">
        <f t="shared" si="6"/>
        <v>0.52626666666666666</v>
      </c>
      <c r="P29" s="87">
        <f t="shared" si="3"/>
        <v>0.2332552425508958</v>
      </c>
      <c r="Q29" s="84">
        <f t="shared" si="4"/>
        <v>2.115706646649447E-2</v>
      </c>
      <c r="R29" s="84">
        <f t="shared" si="5"/>
        <v>1.1799013387302404E-2</v>
      </c>
      <c r="S29" s="88">
        <v>318</v>
      </c>
      <c r="T29" s="84">
        <v>2.7311081168902906</v>
      </c>
      <c r="U29" s="2"/>
      <c r="V29" s="2"/>
    </row>
    <row r="30" spans="1:22" x14ac:dyDescent="0.3">
      <c r="A30" s="55">
        <v>20</v>
      </c>
      <c r="B30" s="55" t="s">
        <v>23</v>
      </c>
      <c r="C30" s="55" t="s">
        <v>13</v>
      </c>
      <c r="D30" s="74" t="s">
        <v>27</v>
      </c>
      <c r="E30" s="75">
        <v>12714993</v>
      </c>
      <c r="F30" s="76">
        <f>E30*$V$2</f>
        <v>6.9904325048679778</v>
      </c>
      <c r="G30" s="75">
        <v>47</v>
      </c>
      <c r="H30" s="77">
        <f t="shared" si="0"/>
        <v>270531.76595744683</v>
      </c>
      <c r="I30" s="78">
        <f>H30*$V$2</f>
        <v>0.14873260648655273</v>
      </c>
      <c r="J30" s="77">
        <v>0.13223333333333334</v>
      </c>
      <c r="K30" s="77">
        <f t="shared" si="1"/>
        <v>2045866.6444979592</v>
      </c>
      <c r="L30" s="76">
        <f t="shared" si="2"/>
        <v>1.1247739336013567</v>
      </c>
      <c r="M30" s="79">
        <v>1.336875</v>
      </c>
      <c r="N30" s="79">
        <v>0.65783333333333327</v>
      </c>
      <c r="O30" s="79">
        <f t="shared" si="6"/>
        <v>0.52626666666666666</v>
      </c>
      <c r="P30" s="79">
        <f t="shared" si="3"/>
        <v>0.24233222131273616</v>
      </c>
      <c r="Q30" s="76">
        <f t="shared" si="4"/>
        <v>0.30941314613558119</v>
      </c>
      <c r="R30" s="76">
        <f t="shared" si="5"/>
        <v>0.16883735670404365</v>
      </c>
      <c r="S30" s="80">
        <v>5921063.4928531582</v>
      </c>
      <c r="T30" s="76">
        <v>3.6351846960907541</v>
      </c>
      <c r="U30" s="2"/>
      <c r="V30" s="2"/>
    </row>
    <row r="31" spans="1:22" x14ac:dyDescent="0.3">
      <c r="A31" s="81">
        <v>20</v>
      </c>
      <c r="B31" s="81" t="s">
        <v>24</v>
      </c>
      <c r="C31" s="81" t="s">
        <v>16</v>
      </c>
      <c r="D31" s="82" t="s">
        <v>27</v>
      </c>
      <c r="E31" s="83">
        <v>54</v>
      </c>
      <c r="F31" s="84">
        <f>E31*$W$2</f>
        <v>0.4638757902566179</v>
      </c>
      <c r="G31" s="83">
        <v>47</v>
      </c>
      <c r="H31" s="85">
        <f t="shared" si="0"/>
        <v>1.1489361702127661</v>
      </c>
      <c r="I31" s="86">
        <f>H31*$W$2</f>
        <v>9.8696976650344236E-3</v>
      </c>
      <c r="J31" s="85">
        <v>0.13223333333333334</v>
      </c>
      <c r="K31" s="85">
        <f t="shared" si="1"/>
        <v>8.6887030769808362</v>
      </c>
      <c r="L31" s="84">
        <f t="shared" si="2"/>
        <v>7.463850011369616E-2</v>
      </c>
      <c r="M31" s="87">
        <v>1.336875</v>
      </c>
      <c r="N31" s="87">
        <v>0.65783333333333327</v>
      </c>
      <c r="O31" s="87">
        <f t="shared" si="6"/>
        <v>0.52626666666666666</v>
      </c>
      <c r="P31" s="87">
        <f t="shared" si="3"/>
        <v>0.24233222131273616</v>
      </c>
      <c r="Q31" s="84">
        <f t="shared" si="4"/>
        <v>2.7424572988197889E-2</v>
      </c>
      <c r="R31" s="84">
        <f t="shared" si="5"/>
        <v>1.4964756571899208E-2</v>
      </c>
      <c r="S31" s="88">
        <v>316.5</v>
      </c>
      <c r="T31" s="84">
        <v>2.7215920607338786</v>
      </c>
      <c r="U31" s="2"/>
      <c r="V31" s="2"/>
    </row>
    <row r="32" spans="1:22" x14ac:dyDescent="0.3">
      <c r="A32" s="55">
        <v>21</v>
      </c>
      <c r="B32" s="55" t="s">
        <v>7</v>
      </c>
      <c r="C32" s="55" t="s">
        <v>13</v>
      </c>
      <c r="D32" s="74" t="s">
        <v>11</v>
      </c>
      <c r="E32" s="75">
        <v>164121</v>
      </c>
      <c r="F32" s="76">
        <f>E32*$V$2</f>
        <v>9.0230232382466691E-2</v>
      </c>
      <c r="G32" s="75">
        <v>35</v>
      </c>
      <c r="H32" s="77">
        <f t="shared" si="0"/>
        <v>4689.1714285714288</v>
      </c>
      <c r="I32" s="78">
        <f>H32*$V$2</f>
        <v>2.5780066394990486E-3</v>
      </c>
      <c r="J32" s="77">
        <v>0.21166666666666664</v>
      </c>
      <c r="K32" s="77">
        <f t="shared" si="1"/>
        <v>22153.565804274469</v>
      </c>
      <c r="L32" s="76">
        <f t="shared" si="2"/>
        <v>1.217955892676716E-2</v>
      </c>
      <c r="M32" s="79">
        <v>1.099</v>
      </c>
      <c r="N32" s="79">
        <v>0.22700000000000001</v>
      </c>
      <c r="O32" s="79">
        <v>0.22700000000000001</v>
      </c>
      <c r="P32" s="79">
        <f t="shared" si="3"/>
        <v>2.9651592917277411E-2</v>
      </c>
      <c r="Q32" s="76">
        <f t="shared" si="4"/>
        <v>3.138827067361637E-3</v>
      </c>
      <c r="R32" s="76">
        <f t="shared" si="5"/>
        <v>2.2406386882656212E-2</v>
      </c>
      <c r="S32" s="80">
        <v>6366887.4106366094</v>
      </c>
      <c r="T32" s="76">
        <v>3.8802898870770774</v>
      </c>
      <c r="U32" s="2"/>
      <c r="V32" s="2"/>
    </row>
    <row r="33" spans="1:22" x14ac:dyDescent="0.3">
      <c r="A33" s="81">
        <v>21</v>
      </c>
      <c r="B33" s="81" t="s">
        <v>8</v>
      </c>
      <c r="C33" s="81" t="s">
        <v>16</v>
      </c>
      <c r="D33" s="82" t="s">
        <v>11</v>
      </c>
      <c r="E33" s="83">
        <v>2</v>
      </c>
      <c r="F33" s="84">
        <f>E33*$W$2</f>
        <v>1.7180584824319181E-2</v>
      </c>
      <c r="G33" s="83">
        <v>24</v>
      </c>
      <c r="H33" s="85">
        <f t="shared" si="0"/>
        <v>8.3333333333333329E-2</v>
      </c>
      <c r="I33" s="86">
        <f>H33*$W$2</f>
        <v>7.1585770101329914E-4</v>
      </c>
      <c r="J33" s="85">
        <v>0.21166666666666664</v>
      </c>
      <c r="K33" s="85">
        <f t="shared" si="1"/>
        <v>0.39370078740157483</v>
      </c>
      <c r="L33" s="84">
        <f t="shared" si="2"/>
        <v>3.382004886677004E-3</v>
      </c>
      <c r="M33" s="87">
        <v>1.099</v>
      </c>
      <c r="N33" s="87">
        <v>0.22700000000000001</v>
      </c>
      <c r="O33" s="87">
        <v>0.22700000000000001</v>
      </c>
      <c r="P33" s="87">
        <f t="shared" si="3"/>
        <v>2.9651592917277411E-2</v>
      </c>
      <c r="Q33" s="84">
        <f t="shared" si="4"/>
        <v>1.0593139951904061E-3</v>
      </c>
      <c r="R33" s="84">
        <f t="shared" si="5"/>
        <v>7.5618690348555643E-3</v>
      </c>
      <c r="S33" s="88">
        <v>321.5</v>
      </c>
      <c r="T33" s="84">
        <v>3.1926368404762804</v>
      </c>
      <c r="U33" s="2"/>
      <c r="V33" s="2"/>
    </row>
    <row r="34" spans="1:22" x14ac:dyDescent="0.3">
      <c r="A34" s="55">
        <v>24</v>
      </c>
      <c r="B34" s="55" t="s">
        <v>48</v>
      </c>
      <c r="C34" s="55" t="s">
        <v>13</v>
      </c>
      <c r="D34" s="74" t="s">
        <v>32</v>
      </c>
      <c r="E34" s="75">
        <v>52086</v>
      </c>
      <c r="F34" s="76">
        <f>E34*$V$2</f>
        <v>2.8635774117103604E-2</v>
      </c>
      <c r="G34" s="75">
        <v>9</v>
      </c>
      <c r="H34" s="77">
        <f t="shared" ref="H34:H65" si="7">E34/G34</f>
        <v>5787.333333333333</v>
      </c>
      <c r="I34" s="78">
        <f>H34*$V$2</f>
        <v>3.1817526796781778E-3</v>
      </c>
      <c r="J34" s="77">
        <v>0.11733333333333333</v>
      </c>
      <c r="K34" s="77">
        <f t="shared" ref="K34:K65" si="8">H34/J34</f>
        <v>49323.863636363632</v>
      </c>
      <c r="L34" s="76">
        <f t="shared" ref="L34:L65" si="9">I34/J34</f>
        <v>2.7117210338166289E-2</v>
      </c>
      <c r="M34" s="79">
        <v>0.71599999999999986</v>
      </c>
      <c r="N34" s="79">
        <v>0.19266666666666665</v>
      </c>
      <c r="O34" s="79">
        <v>0.19266666666666665</v>
      </c>
      <c r="P34" s="79">
        <f t="shared" ref="P34:P65" si="10">(4*PI()*((M34/2)*(N34/2)*(O34/2)))/3</f>
        <v>1.3916332990715456E-2</v>
      </c>
      <c r="Q34" s="76">
        <f t="shared" ref="Q34:Q65" si="11">L34/T34</f>
        <v>7.3583281108800715E-3</v>
      </c>
      <c r="R34" s="76">
        <f t="shared" ref="R34:R65" si="12">((I34/P34)/T34)</f>
        <v>6.2040565254219394E-2</v>
      </c>
      <c r="S34" s="80">
        <v>6703141.8566553136</v>
      </c>
      <c r="T34" s="76">
        <v>3.6852407135896272</v>
      </c>
      <c r="U34" s="2"/>
      <c r="V34" s="2"/>
    </row>
    <row r="35" spans="1:22" x14ac:dyDescent="0.3">
      <c r="A35" s="81">
        <v>24</v>
      </c>
      <c r="B35" s="81" t="s">
        <v>49</v>
      </c>
      <c r="C35" s="81" t="s">
        <v>16</v>
      </c>
      <c r="D35" s="82" t="s">
        <v>32</v>
      </c>
      <c r="E35" s="83">
        <v>2</v>
      </c>
      <c r="F35" s="84">
        <f>E35*$W$2</f>
        <v>1.7180584824319181E-2</v>
      </c>
      <c r="G35" s="83">
        <v>10</v>
      </c>
      <c r="H35" s="85">
        <f t="shared" si="7"/>
        <v>0.2</v>
      </c>
      <c r="I35" s="86">
        <f>H35*$W$2</f>
        <v>1.7180584824319182E-3</v>
      </c>
      <c r="J35" s="85">
        <v>0.11733333333333333</v>
      </c>
      <c r="K35" s="85">
        <f t="shared" si="8"/>
        <v>1.7045454545454546</v>
      </c>
      <c r="L35" s="84">
        <f t="shared" si="9"/>
        <v>1.464254388436294E-2</v>
      </c>
      <c r="M35" s="87">
        <v>0.71599999999999986</v>
      </c>
      <c r="N35" s="87">
        <v>0.19266666666666665</v>
      </c>
      <c r="O35" s="87">
        <v>0.19266666666666665</v>
      </c>
      <c r="P35" s="87">
        <f t="shared" si="10"/>
        <v>1.3916332990715456E-2</v>
      </c>
      <c r="Q35" s="84">
        <f t="shared" si="11"/>
        <v>4.232064459522792E-3</v>
      </c>
      <c r="R35" s="84">
        <f t="shared" si="12"/>
        <v>3.5681973853933492E-2</v>
      </c>
      <c r="S35" s="88">
        <v>353</v>
      </c>
      <c r="T35" s="84">
        <v>3.4599056853718229</v>
      </c>
      <c r="U35" s="2"/>
      <c r="V35" s="2"/>
    </row>
    <row r="36" spans="1:22" x14ac:dyDescent="0.3">
      <c r="A36" s="55" t="s">
        <v>21</v>
      </c>
      <c r="B36" s="55" t="s">
        <v>23</v>
      </c>
      <c r="C36" s="55" t="s">
        <v>13</v>
      </c>
      <c r="D36" s="74" t="s">
        <v>27</v>
      </c>
      <c r="E36" s="75">
        <v>19855753</v>
      </c>
      <c r="F36" s="76">
        <f>E36*$V$2</f>
        <v>10.916270357351346</v>
      </c>
      <c r="G36" s="75">
        <v>50</v>
      </c>
      <c r="H36" s="77">
        <f t="shared" si="7"/>
        <v>397115.06</v>
      </c>
      <c r="I36" s="78">
        <f>H36*$V$2</f>
        <v>0.21832540714702692</v>
      </c>
      <c r="J36" s="77">
        <v>0.16944444444444443</v>
      </c>
      <c r="K36" s="77">
        <f t="shared" si="8"/>
        <v>2343629.8622950823</v>
      </c>
      <c r="L36" s="76">
        <f t="shared" si="9"/>
        <v>1.2884778126709786</v>
      </c>
      <c r="M36" s="79">
        <v>1.4245555555555556</v>
      </c>
      <c r="N36" s="79">
        <v>0.65783333333333327</v>
      </c>
      <c r="O36" s="79">
        <f>(N36*4)/5</f>
        <v>0.52626666666666666</v>
      </c>
      <c r="P36" s="79">
        <f t="shared" si="10"/>
        <v>0.25822587164931404</v>
      </c>
      <c r="Q36" s="76">
        <f t="shared" si="11"/>
        <v>0.46503336942625084</v>
      </c>
      <c r="R36" s="76">
        <f t="shared" si="12"/>
        <v>0.30514882349809846</v>
      </c>
      <c r="S36" s="80">
        <v>5039698.160691021</v>
      </c>
      <c r="T36" s="76">
        <v>2.770721194181565</v>
      </c>
      <c r="U36" s="2"/>
      <c r="V36" s="2"/>
    </row>
    <row r="37" spans="1:22" x14ac:dyDescent="0.3">
      <c r="A37" s="81" t="s">
        <v>21</v>
      </c>
      <c r="B37" s="81" t="s">
        <v>24</v>
      </c>
      <c r="C37" s="81" t="s">
        <v>16</v>
      </c>
      <c r="D37" s="82" t="s">
        <v>27</v>
      </c>
      <c r="E37" s="83">
        <v>27</v>
      </c>
      <c r="F37" s="84">
        <f>E37*$W$2</f>
        <v>0.23193789512830895</v>
      </c>
      <c r="G37" s="83">
        <v>46</v>
      </c>
      <c r="H37" s="85">
        <f t="shared" si="7"/>
        <v>0.58695652173913049</v>
      </c>
      <c r="I37" s="86">
        <f>H37*$W$2</f>
        <v>5.0421281549632383E-3</v>
      </c>
      <c r="J37" s="85">
        <v>0.16944444444444443</v>
      </c>
      <c r="K37" s="85">
        <f t="shared" si="8"/>
        <v>3.4640057020669999</v>
      </c>
      <c r="L37" s="84">
        <f t="shared" si="9"/>
        <v>2.9756821898143705E-2</v>
      </c>
      <c r="M37" s="87">
        <v>1.4245555555555556</v>
      </c>
      <c r="N37" s="87">
        <v>0.65783333333333327</v>
      </c>
      <c r="O37" s="87">
        <f>(N37*4)/5</f>
        <v>0.52626666666666666</v>
      </c>
      <c r="P37" s="87">
        <f t="shared" si="10"/>
        <v>0.25822587164931404</v>
      </c>
      <c r="Q37" s="84">
        <f t="shared" si="11"/>
        <v>1.0820110764594026E-2</v>
      </c>
      <c r="R37" s="84">
        <f t="shared" si="12"/>
        <v>7.1000153688080608E-3</v>
      </c>
      <c r="S37" s="88">
        <v>309</v>
      </c>
      <c r="T37" s="84">
        <v>2.7501402292031147</v>
      </c>
      <c r="U37" s="2"/>
      <c r="V37" s="2"/>
    </row>
    <row r="38" spans="1:22" x14ac:dyDescent="0.3">
      <c r="A38" s="89" t="s">
        <v>22</v>
      </c>
      <c r="B38" s="89" t="s">
        <v>23</v>
      </c>
      <c r="C38" s="89" t="s">
        <v>13</v>
      </c>
      <c r="D38" s="90" t="s">
        <v>27</v>
      </c>
      <c r="E38" s="91">
        <v>18615505</v>
      </c>
      <c r="F38" s="92">
        <f>E38*$V$2</f>
        <v>10.234408406401196</v>
      </c>
      <c r="G38" s="91">
        <v>46</v>
      </c>
      <c r="H38" s="93">
        <f t="shared" si="7"/>
        <v>404684.89130434784</v>
      </c>
      <c r="I38" s="94">
        <f>H38*$V$2</f>
        <v>0.22248713926959124</v>
      </c>
      <c r="J38" s="93">
        <v>0.16944444444444443</v>
      </c>
      <c r="K38" s="93">
        <f t="shared" si="8"/>
        <v>2388304.2765502497</v>
      </c>
      <c r="L38" s="92">
        <f t="shared" si="9"/>
        <v>1.3130388547057845</v>
      </c>
      <c r="M38" s="95">
        <v>1.4245555555555556</v>
      </c>
      <c r="N38" s="95">
        <v>0.65783333333333327</v>
      </c>
      <c r="O38" s="95">
        <f>(N38*4)/5</f>
        <v>0.52626666666666666</v>
      </c>
      <c r="P38" s="95">
        <f t="shared" si="10"/>
        <v>0.25822587164931404</v>
      </c>
      <c r="Q38" s="92">
        <f t="shared" si="11"/>
        <v>0.45325938067313981</v>
      </c>
      <c r="R38" s="92">
        <f t="shared" si="12"/>
        <v>0.29742288585124871</v>
      </c>
      <c r="S38" s="96">
        <v>5269174.8899016483</v>
      </c>
      <c r="T38" s="92">
        <v>2.8968818091658202</v>
      </c>
      <c r="U38" s="2"/>
      <c r="V38" s="2"/>
    </row>
    <row r="39" spans="1:22" x14ac:dyDescent="0.3">
      <c r="A39" s="81" t="s">
        <v>22</v>
      </c>
      <c r="B39" s="81" t="s">
        <v>24</v>
      </c>
      <c r="C39" s="81" t="s">
        <v>16</v>
      </c>
      <c r="D39" s="82" t="s">
        <v>27</v>
      </c>
      <c r="E39" s="83">
        <v>33</v>
      </c>
      <c r="F39" s="84">
        <f>E39*$W$2</f>
        <v>0.28347964960126648</v>
      </c>
      <c r="G39" s="83">
        <v>50</v>
      </c>
      <c r="H39" s="85">
        <f t="shared" si="7"/>
        <v>0.66</v>
      </c>
      <c r="I39" s="86">
        <f>H39*$W$2</f>
        <v>5.6695929920253301E-3</v>
      </c>
      <c r="J39" s="85">
        <v>0.16944444444444443</v>
      </c>
      <c r="K39" s="85">
        <f t="shared" si="8"/>
        <v>3.8950819672131152</v>
      </c>
      <c r="L39" s="84">
        <f t="shared" si="9"/>
        <v>3.3459893067690476E-2</v>
      </c>
      <c r="M39" s="87">
        <v>1.4245555555555556</v>
      </c>
      <c r="N39" s="87">
        <v>0.65783333333333327</v>
      </c>
      <c r="O39" s="87">
        <f>(N39*4)/5</f>
        <v>0.52626666666666666</v>
      </c>
      <c r="P39" s="87">
        <f t="shared" si="10"/>
        <v>0.25822587164931404</v>
      </c>
      <c r="Q39" s="84">
        <f t="shared" si="11"/>
        <v>1.1681565725726414E-2</v>
      </c>
      <c r="R39" s="84">
        <f t="shared" si="12"/>
        <v>7.6652908633612262E-3</v>
      </c>
      <c r="S39" s="88">
        <v>308</v>
      </c>
      <c r="T39" s="84">
        <v>2.8643329030800606</v>
      </c>
      <c r="U39" s="2"/>
      <c r="V39" s="2"/>
    </row>
    <row r="40" spans="1:22" x14ac:dyDescent="0.3">
      <c r="A40" s="55" t="s">
        <v>35</v>
      </c>
      <c r="B40" s="55" t="s">
        <v>7</v>
      </c>
      <c r="C40" s="55" t="s">
        <v>13</v>
      </c>
      <c r="D40" s="74" t="s">
        <v>11</v>
      </c>
      <c r="E40" s="75">
        <v>373450</v>
      </c>
      <c r="F40" s="76">
        <f>E40*$V$2</f>
        <v>0.20531486088454365</v>
      </c>
      <c r="G40" s="75">
        <v>32</v>
      </c>
      <c r="H40" s="77">
        <f t="shared" si="7"/>
        <v>11670.3125</v>
      </c>
      <c r="I40" s="78">
        <f>H40*$V$2</f>
        <v>6.416089402641989E-3</v>
      </c>
      <c r="J40" s="77">
        <v>0.12330000000000001</v>
      </c>
      <c r="K40" s="77">
        <f t="shared" si="8"/>
        <v>94649.73641524736</v>
      </c>
      <c r="L40" s="76">
        <f t="shared" si="9"/>
        <v>5.2036410402611422E-2</v>
      </c>
      <c r="M40" s="79">
        <v>1.1326666666666667</v>
      </c>
      <c r="N40" s="79">
        <v>0.22700000000000001</v>
      </c>
      <c r="O40" s="79">
        <v>0.22700000000000001</v>
      </c>
      <c r="P40" s="79">
        <f t="shared" si="10"/>
        <v>3.0559937134640173E-2</v>
      </c>
      <c r="Q40" s="76">
        <f t="shared" si="11"/>
        <v>2.1484943447358421E-2</v>
      </c>
      <c r="R40" s="76">
        <f t="shared" si="12"/>
        <v>8.6685175934360939E-2</v>
      </c>
      <c r="S40" s="80">
        <v>4068319.4620299181</v>
      </c>
      <c r="T40" s="76">
        <v>2.4219942924266489</v>
      </c>
      <c r="U40" s="2"/>
      <c r="V40" s="2"/>
    </row>
    <row r="41" spans="1:22" x14ac:dyDescent="0.3">
      <c r="A41" s="81" t="s">
        <v>35</v>
      </c>
      <c r="B41" s="81" t="s">
        <v>8</v>
      </c>
      <c r="C41" s="81" t="s">
        <v>16</v>
      </c>
      <c r="D41" s="82" t="s">
        <v>11</v>
      </c>
      <c r="E41" s="83">
        <v>1</v>
      </c>
      <c r="F41" s="84">
        <f>E41*$W$2</f>
        <v>8.5902924121595906E-3</v>
      </c>
      <c r="G41" s="83">
        <v>40</v>
      </c>
      <c r="H41" s="85">
        <f t="shared" si="7"/>
        <v>2.5000000000000001E-2</v>
      </c>
      <c r="I41" s="86">
        <f>H41*$W$2</f>
        <v>2.1475731030398977E-4</v>
      </c>
      <c r="J41" s="85">
        <v>0.12330000000000001</v>
      </c>
      <c r="K41" s="85">
        <f t="shared" si="8"/>
        <v>0.20275750202757503</v>
      </c>
      <c r="L41" s="84">
        <f t="shared" si="9"/>
        <v>1.7417462311759104E-3</v>
      </c>
      <c r="M41" s="87">
        <v>1.1326666666666667</v>
      </c>
      <c r="N41" s="87">
        <v>0.22700000000000001</v>
      </c>
      <c r="O41" s="87">
        <v>0.22700000000000001</v>
      </c>
      <c r="P41" s="87">
        <f t="shared" si="10"/>
        <v>3.0559937134640173E-2</v>
      </c>
      <c r="Q41" s="84">
        <f t="shared" si="11"/>
        <v>5.084232265935661E-4</v>
      </c>
      <c r="R41" s="84">
        <f t="shared" si="12"/>
        <v>2.0513322250237287E-3</v>
      </c>
      <c r="S41" s="88">
        <v>399</v>
      </c>
      <c r="T41" s="84">
        <v>3.4257802163083784</v>
      </c>
      <c r="U41" s="2"/>
      <c r="V41" s="2"/>
    </row>
    <row r="42" spans="1:22" x14ac:dyDescent="0.3">
      <c r="A42" s="89" t="s">
        <v>36</v>
      </c>
      <c r="B42" s="89" t="s">
        <v>7</v>
      </c>
      <c r="C42" s="89" t="s">
        <v>13</v>
      </c>
      <c r="D42" s="90" t="s">
        <v>11</v>
      </c>
      <c r="E42" s="91">
        <v>275174</v>
      </c>
      <c r="F42" s="92">
        <f>E42*$V$2</f>
        <v>0.15128480795031038</v>
      </c>
      <c r="G42" s="91">
        <v>44</v>
      </c>
      <c r="H42" s="93">
        <f t="shared" si="7"/>
        <v>6253.954545454545</v>
      </c>
      <c r="I42" s="94">
        <f>H42*$V$2</f>
        <v>3.4382910897797813E-3</v>
      </c>
      <c r="J42" s="93">
        <v>0.12330000000000001</v>
      </c>
      <c r="K42" s="93">
        <f t="shared" si="8"/>
        <v>50721.448057214475</v>
      </c>
      <c r="L42" s="92">
        <f t="shared" si="9"/>
        <v>2.7885572504296685E-2</v>
      </c>
      <c r="M42" s="95">
        <v>1.1326666666666667</v>
      </c>
      <c r="N42" s="95">
        <v>0.22700000000000001</v>
      </c>
      <c r="O42" s="95">
        <v>0.22700000000000001</v>
      </c>
      <c r="P42" s="95">
        <f t="shared" si="10"/>
        <v>3.0559937134640173E-2</v>
      </c>
      <c r="Q42" s="92">
        <f t="shared" si="11"/>
        <v>1.5286288708855931E-2</v>
      </c>
      <c r="R42" s="92">
        <f t="shared" si="12"/>
        <v>6.1675499838168397E-2</v>
      </c>
      <c r="S42" s="96">
        <v>4147331.6555313128</v>
      </c>
      <c r="T42" s="92">
        <v>1.8242212374375415</v>
      </c>
      <c r="U42" s="2"/>
      <c r="V42" s="2"/>
    </row>
    <row r="43" spans="1:22" x14ac:dyDescent="0.3">
      <c r="A43" s="81" t="s">
        <v>36</v>
      </c>
      <c r="B43" s="81" t="s">
        <v>8</v>
      </c>
      <c r="C43" s="81" t="s">
        <v>16</v>
      </c>
      <c r="D43" s="82" t="s">
        <v>11</v>
      </c>
      <c r="E43" s="83">
        <v>7</v>
      </c>
      <c r="F43" s="84">
        <f>E43*$W$2</f>
        <v>6.0132046885117134E-2</v>
      </c>
      <c r="G43" s="83">
        <v>43</v>
      </c>
      <c r="H43" s="85">
        <f t="shared" si="7"/>
        <v>0.16279069767441862</v>
      </c>
      <c r="I43" s="86">
        <f>H43*$W$2</f>
        <v>1.3984196950027241E-3</v>
      </c>
      <c r="J43" s="85">
        <v>0.12330000000000001</v>
      </c>
      <c r="K43" s="85">
        <f t="shared" si="8"/>
        <v>1.3202814085516512</v>
      </c>
      <c r="L43" s="84">
        <f t="shared" si="9"/>
        <v>1.1341603365796626E-2</v>
      </c>
      <c r="M43" s="87">
        <v>1.1326666666666667</v>
      </c>
      <c r="N43" s="87">
        <v>0.22700000000000001</v>
      </c>
      <c r="O43" s="87">
        <v>0.22700000000000001</v>
      </c>
      <c r="P43" s="87">
        <f t="shared" si="10"/>
        <v>3.0559937134640173E-2</v>
      </c>
      <c r="Q43" s="84">
        <f t="shared" si="11"/>
        <v>2.9500199051539521E-3</v>
      </c>
      <c r="R43" s="84">
        <f t="shared" si="12"/>
        <v>1.1902428094106915E-2</v>
      </c>
      <c r="S43" s="88">
        <v>447.5</v>
      </c>
      <c r="T43" s="84">
        <v>3.8445853690620249</v>
      </c>
      <c r="U43" s="2"/>
      <c r="V43" s="2"/>
    </row>
    <row r="44" spans="1:22" x14ac:dyDescent="0.3">
      <c r="A44" s="89" t="s">
        <v>28</v>
      </c>
      <c r="B44" s="89" t="s">
        <v>23</v>
      </c>
      <c r="C44" s="89" t="s">
        <v>13</v>
      </c>
      <c r="D44" s="90" t="s">
        <v>27</v>
      </c>
      <c r="E44" s="91">
        <v>20665058</v>
      </c>
      <c r="F44" s="92">
        <f>E44*$V$2</f>
        <v>11.361209019791206</v>
      </c>
      <c r="G44" s="91">
        <v>40</v>
      </c>
      <c r="H44" s="93">
        <f t="shared" si="7"/>
        <v>516626.45</v>
      </c>
      <c r="I44" s="94">
        <f>H44*$V$2</f>
        <v>0.28403022549478013</v>
      </c>
      <c r="J44" s="93">
        <v>0.13630555555555554</v>
      </c>
      <c r="K44" s="93">
        <f t="shared" si="8"/>
        <v>3790208.3146525375</v>
      </c>
      <c r="L44" s="92">
        <f t="shared" si="9"/>
        <v>2.0837758544552853</v>
      </c>
      <c r="M44" s="95">
        <v>1.2617142857142858</v>
      </c>
      <c r="N44" s="95">
        <v>0.65783333333333327</v>
      </c>
      <c r="O44" s="95">
        <f t="shared" ref="O44:O55" si="13">(N44*4)/5</f>
        <v>0.52626666666666666</v>
      </c>
      <c r="P44" s="95">
        <f t="shared" si="10"/>
        <v>0.22870801347856387</v>
      </c>
      <c r="Q44" s="92">
        <f t="shared" si="11"/>
        <v>0.51173243523986811</v>
      </c>
      <c r="R44" s="92">
        <f t="shared" si="12"/>
        <v>0.30498264061790398</v>
      </c>
      <c r="S44" s="96">
        <v>6300977.1166348336</v>
      </c>
      <c r="T44" s="92">
        <v>4.0720026931232951</v>
      </c>
      <c r="U44" s="2"/>
      <c r="V44" s="2"/>
    </row>
    <row r="45" spans="1:22" x14ac:dyDescent="0.3">
      <c r="A45" s="81" t="s">
        <v>28</v>
      </c>
      <c r="B45" s="81" t="s">
        <v>24</v>
      </c>
      <c r="C45" s="81" t="s">
        <v>16</v>
      </c>
      <c r="D45" s="82" t="s">
        <v>27</v>
      </c>
      <c r="E45" s="83">
        <v>96</v>
      </c>
      <c r="F45" s="84">
        <f>E45*$W$2</f>
        <v>0.82466807156732069</v>
      </c>
      <c r="G45" s="83">
        <v>40</v>
      </c>
      <c r="H45" s="85">
        <f t="shared" si="7"/>
        <v>2.4</v>
      </c>
      <c r="I45" s="86">
        <f>H45*$W$2</f>
        <v>2.0616701789183015E-2</v>
      </c>
      <c r="J45" s="85">
        <v>0.13630555555555554</v>
      </c>
      <c r="K45" s="85">
        <f t="shared" si="8"/>
        <v>17.607499490523743</v>
      </c>
      <c r="L45" s="84">
        <f t="shared" si="9"/>
        <v>0.15125356927054995</v>
      </c>
      <c r="M45" s="87">
        <v>1.2617142857142858</v>
      </c>
      <c r="N45" s="87">
        <v>0.65783333333333327</v>
      </c>
      <c r="O45" s="87">
        <f t="shared" si="13"/>
        <v>0.52626666666666666</v>
      </c>
      <c r="P45" s="87">
        <f t="shared" si="10"/>
        <v>0.22870801347856387</v>
      </c>
      <c r="Q45" s="84">
        <f t="shared" si="11"/>
        <v>4.4202907720675776E-2</v>
      </c>
      <c r="R45" s="84">
        <f t="shared" si="12"/>
        <v>2.6344078645947323E-2</v>
      </c>
      <c r="S45" s="88">
        <v>348.5</v>
      </c>
      <c r="T45" s="84">
        <v>3.4218013490502019</v>
      </c>
      <c r="U45" s="2"/>
      <c r="V45" s="2"/>
    </row>
    <row r="46" spans="1:22" x14ac:dyDescent="0.3">
      <c r="A46" s="55" t="s">
        <v>29</v>
      </c>
      <c r="B46" s="55" t="s">
        <v>23</v>
      </c>
      <c r="C46" s="55" t="s">
        <v>13</v>
      </c>
      <c r="D46" s="74" t="s">
        <v>27</v>
      </c>
      <c r="E46" s="75">
        <v>13741490</v>
      </c>
      <c r="F46" s="76">
        <f>E46*$V$2</f>
        <v>7.5547787058410698</v>
      </c>
      <c r="G46" s="75">
        <v>49</v>
      </c>
      <c r="H46" s="77">
        <f t="shared" si="7"/>
        <v>280438.57142857142</v>
      </c>
      <c r="I46" s="78">
        <f>H46*$V$2</f>
        <v>0.15417915726206266</v>
      </c>
      <c r="J46" s="77">
        <v>0.13630555555555554</v>
      </c>
      <c r="K46" s="77">
        <f t="shared" si="8"/>
        <v>2057425.8348132407</v>
      </c>
      <c r="L46" s="76">
        <f t="shared" si="9"/>
        <v>1.1311289303921452</v>
      </c>
      <c r="M46" s="79">
        <v>1.2617142857142858</v>
      </c>
      <c r="N46" s="79">
        <v>0.65783333333333327</v>
      </c>
      <c r="O46" s="79">
        <f t="shared" si="13"/>
        <v>0.52626666666666666</v>
      </c>
      <c r="P46" s="79">
        <f t="shared" si="10"/>
        <v>0.22870801347856387</v>
      </c>
      <c r="Q46" s="76">
        <f t="shared" si="11"/>
        <v>0.41000245342832037</v>
      </c>
      <c r="R46" s="76">
        <f t="shared" si="12"/>
        <v>0.244353537699395</v>
      </c>
      <c r="S46" s="80">
        <v>5018082.7906304682</v>
      </c>
      <c r="T46" s="76">
        <v>2.7588345409496373</v>
      </c>
      <c r="U46" s="2"/>
      <c r="V46" s="2"/>
    </row>
    <row r="47" spans="1:22" x14ac:dyDescent="0.3">
      <c r="A47" s="81" t="s">
        <v>29</v>
      </c>
      <c r="B47" s="81" t="s">
        <v>24</v>
      </c>
      <c r="C47" s="81" t="s">
        <v>16</v>
      </c>
      <c r="D47" s="82" t="s">
        <v>27</v>
      </c>
      <c r="E47" s="83">
        <v>64</v>
      </c>
      <c r="F47" s="84">
        <f>E47*$W$2</f>
        <v>0.5497787143782138</v>
      </c>
      <c r="G47" s="83">
        <v>44</v>
      </c>
      <c r="H47" s="85">
        <f t="shared" si="7"/>
        <v>1.4545454545454546</v>
      </c>
      <c r="I47" s="86">
        <f>H47*$W$2</f>
        <v>1.249497078132304E-2</v>
      </c>
      <c r="J47" s="85">
        <v>0.13630555555555554</v>
      </c>
      <c r="K47" s="85">
        <f t="shared" si="8"/>
        <v>10.671211812438633</v>
      </c>
      <c r="L47" s="84">
        <f t="shared" si="9"/>
        <v>9.1668829860939369E-2</v>
      </c>
      <c r="M47" s="87">
        <v>1.2617142857142858</v>
      </c>
      <c r="N47" s="87">
        <v>0.65783333333333327</v>
      </c>
      <c r="O47" s="87">
        <f t="shared" si="13"/>
        <v>0.52626666666666666</v>
      </c>
      <c r="P47" s="87">
        <f t="shared" si="10"/>
        <v>0.22870801347856387</v>
      </c>
      <c r="Q47" s="84">
        <f t="shared" si="11"/>
        <v>3.1583834267849442E-2</v>
      </c>
      <c r="R47" s="84">
        <f t="shared" si="12"/>
        <v>1.8823354770021256E-2</v>
      </c>
      <c r="S47" s="88">
        <v>308</v>
      </c>
      <c r="T47" s="84">
        <v>2.9023971277057092</v>
      </c>
      <c r="U47" s="2"/>
      <c r="V47" s="2"/>
    </row>
    <row r="48" spans="1:22" x14ac:dyDescent="0.3">
      <c r="A48" s="89" t="s">
        <v>37</v>
      </c>
      <c r="B48" s="89" t="s">
        <v>5</v>
      </c>
      <c r="C48" s="89" t="s">
        <v>13</v>
      </c>
      <c r="D48" s="90" t="s">
        <v>1</v>
      </c>
      <c r="E48" s="91">
        <v>24284085</v>
      </c>
      <c r="F48" s="92">
        <f>E48*$V$2</f>
        <v>13.350873031151247</v>
      </c>
      <c r="G48" s="91">
        <v>42</v>
      </c>
      <c r="H48" s="93">
        <f t="shared" si="7"/>
        <v>578192.5</v>
      </c>
      <c r="I48" s="94">
        <f>H48*$V$2</f>
        <v>0.31787792931312492</v>
      </c>
      <c r="J48" s="93">
        <v>0.23022222222222222</v>
      </c>
      <c r="K48" s="93">
        <f t="shared" si="8"/>
        <v>2511453.9092664095</v>
      </c>
      <c r="L48" s="92">
        <f t="shared" si="9"/>
        <v>1.3807439014566236</v>
      </c>
      <c r="M48" s="95">
        <v>1.2746666666666666</v>
      </c>
      <c r="N48" s="95">
        <v>0.55900000000000005</v>
      </c>
      <c r="O48" s="95">
        <f t="shared" si="13"/>
        <v>0.44720000000000004</v>
      </c>
      <c r="P48" s="95">
        <f t="shared" si="10"/>
        <v>0.16684333179928726</v>
      </c>
      <c r="Q48" s="92">
        <f t="shared" si="11"/>
        <v>0.44665702153537507</v>
      </c>
      <c r="R48" s="92">
        <f t="shared" si="12"/>
        <v>0.61632892942187278</v>
      </c>
      <c r="S48" s="96">
        <v>5484568.4592070943</v>
      </c>
      <c r="T48" s="92">
        <v>3.0912844417184857</v>
      </c>
      <c r="U48" s="2"/>
      <c r="V48" s="2"/>
    </row>
    <row r="49" spans="1:23" x14ac:dyDescent="0.3">
      <c r="A49" s="81" t="s">
        <v>37</v>
      </c>
      <c r="B49" s="81" t="s">
        <v>2</v>
      </c>
      <c r="C49" s="81" t="s">
        <v>16</v>
      </c>
      <c r="D49" s="82" t="s">
        <v>1</v>
      </c>
      <c r="E49" s="83">
        <v>148</v>
      </c>
      <c r="F49" s="84">
        <f>E49*$W$2</f>
        <v>1.2713632769996195</v>
      </c>
      <c r="G49" s="83">
        <v>38</v>
      </c>
      <c r="H49" s="85">
        <f t="shared" si="7"/>
        <v>3.8947368421052633</v>
      </c>
      <c r="I49" s="86">
        <f>H49*$W$2</f>
        <v>3.3456928342095252E-2</v>
      </c>
      <c r="J49" s="85">
        <v>0.23022222222222222</v>
      </c>
      <c r="K49" s="85">
        <f t="shared" si="8"/>
        <v>16.917293233082706</v>
      </c>
      <c r="L49" s="84">
        <f t="shared" si="9"/>
        <v>0.14532449569442918</v>
      </c>
      <c r="M49" s="87">
        <v>1.2746666666666666</v>
      </c>
      <c r="N49" s="87">
        <v>0.55900000000000005</v>
      </c>
      <c r="O49" s="87">
        <f t="shared" si="13"/>
        <v>0.44720000000000004</v>
      </c>
      <c r="P49" s="87">
        <f t="shared" si="10"/>
        <v>0.16684333179928726</v>
      </c>
      <c r="Q49" s="84">
        <f t="shared" si="11"/>
        <v>5.1118747543706627E-2</v>
      </c>
      <c r="R49" s="84">
        <f t="shared" si="12"/>
        <v>7.0537261092859446E-2</v>
      </c>
      <c r="S49" s="88">
        <v>331</v>
      </c>
      <c r="T49" s="84">
        <v>2.842880600119877</v>
      </c>
      <c r="U49" s="2"/>
      <c r="V49" s="2"/>
    </row>
    <row r="50" spans="1:23" x14ac:dyDescent="0.3">
      <c r="A50" s="55" t="s">
        <v>38</v>
      </c>
      <c r="B50" s="55" t="s">
        <v>5</v>
      </c>
      <c r="C50" s="55" t="s">
        <v>13</v>
      </c>
      <c r="D50" s="74" t="s">
        <v>1</v>
      </c>
      <c r="E50" s="75">
        <v>14535071</v>
      </c>
      <c r="F50" s="76">
        <f>E50*$V$2</f>
        <v>7.991072647776047</v>
      </c>
      <c r="G50" s="75">
        <v>34</v>
      </c>
      <c r="H50" s="77">
        <f t="shared" si="7"/>
        <v>427502.0882352941</v>
      </c>
      <c r="I50" s="78">
        <f>H50*$V$2</f>
        <v>0.23503154846400137</v>
      </c>
      <c r="J50" s="77">
        <v>0.23022222222222222</v>
      </c>
      <c r="K50" s="77">
        <f t="shared" si="8"/>
        <v>1856910.6149216443</v>
      </c>
      <c r="L50" s="76">
        <f t="shared" si="9"/>
        <v>1.0208899305868786</v>
      </c>
      <c r="M50" s="79">
        <v>1.2746666666666666</v>
      </c>
      <c r="N50" s="79">
        <v>0.55900000000000005</v>
      </c>
      <c r="O50" s="79">
        <f t="shared" si="13"/>
        <v>0.44720000000000004</v>
      </c>
      <c r="P50" s="79">
        <f t="shared" si="10"/>
        <v>0.16684333179928726</v>
      </c>
      <c r="Q50" s="76">
        <f t="shared" si="11"/>
        <v>0.31832509538117204</v>
      </c>
      <c r="R50" s="76">
        <f t="shared" si="12"/>
        <v>0.43924746681465715</v>
      </c>
      <c r="S50" s="80">
        <v>5833371.9819617206</v>
      </c>
      <c r="T50" s="76">
        <v>3.2070670688543559</v>
      </c>
      <c r="U50" s="2"/>
      <c r="V50" s="2"/>
    </row>
    <row r="51" spans="1:23" x14ac:dyDescent="0.3">
      <c r="A51" s="81" t="s">
        <v>38</v>
      </c>
      <c r="B51" s="81" t="s">
        <v>2</v>
      </c>
      <c r="C51" s="81" t="s">
        <v>16</v>
      </c>
      <c r="D51" s="82" t="s">
        <v>1</v>
      </c>
      <c r="E51" s="83">
        <v>150</v>
      </c>
      <c r="F51" s="84">
        <f>E51*$W$2</f>
        <v>1.2885438618239387</v>
      </c>
      <c r="G51" s="83">
        <v>29</v>
      </c>
      <c r="H51" s="85">
        <f t="shared" si="7"/>
        <v>5.1724137931034484</v>
      </c>
      <c r="I51" s="86">
        <f>H51*$W$2</f>
        <v>4.4432546959446158E-2</v>
      </c>
      <c r="J51" s="85">
        <v>0.23022222222222222</v>
      </c>
      <c r="K51" s="85">
        <f t="shared" si="8"/>
        <v>22.467048329117297</v>
      </c>
      <c r="L51" s="84">
        <f t="shared" si="9"/>
        <v>0.19299851478523911</v>
      </c>
      <c r="M51" s="87">
        <v>1.2746666666666666</v>
      </c>
      <c r="N51" s="87">
        <v>0.55900000000000005</v>
      </c>
      <c r="O51" s="87">
        <f t="shared" si="13"/>
        <v>0.44720000000000004</v>
      </c>
      <c r="P51" s="87">
        <f t="shared" si="10"/>
        <v>0.16684333179928726</v>
      </c>
      <c r="Q51" s="84">
        <f t="shared" si="11"/>
        <v>5.8603700365302776E-2</v>
      </c>
      <c r="R51" s="84">
        <f t="shared" si="12"/>
        <v>8.0865528055841046E-2</v>
      </c>
      <c r="S51" s="88">
        <v>383.5</v>
      </c>
      <c r="T51" s="84">
        <v>3.2932820552660331</v>
      </c>
      <c r="U51" s="2"/>
      <c r="V51" s="2"/>
    </row>
    <row r="52" spans="1:23" x14ac:dyDescent="0.3">
      <c r="A52" s="89" t="s">
        <v>39</v>
      </c>
      <c r="B52" s="89" t="s">
        <v>5</v>
      </c>
      <c r="C52" s="89" t="s">
        <v>13</v>
      </c>
      <c r="D52" s="90" t="s">
        <v>1</v>
      </c>
      <c r="E52" s="91">
        <v>6464618</v>
      </c>
      <c r="F52" s="92">
        <f>E52*$V$2</f>
        <v>3.5541093729862547</v>
      </c>
      <c r="G52" s="91">
        <v>40</v>
      </c>
      <c r="H52" s="93">
        <f t="shared" si="7"/>
        <v>161615.45000000001</v>
      </c>
      <c r="I52" s="94">
        <f>H52*$V$2</f>
        <v>8.8852734324656374E-2</v>
      </c>
      <c r="J52" s="93">
        <v>0.33658333333333335</v>
      </c>
      <c r="K52" s="93">
        <f t="shared" si="8"/>
        <v>480164.74374845263</v>
      </c>
      <c r="L52" s="92">
        <f t="shared" si="9"/>
        <v>0.26398435550776839</v>
      </c>
      <c r="M52" s="95">
        <v>1.2330000000000001</v>
      </c>
      <c r="N52" s="95">
        <v>0.55900000000000005</v>
      </c>
      <c r="O52" s="95">
        <f t="shared" si="13"/>
        <v>0.44720000000000004</v>
      </c>
      <c r="P52" s="95">
        <f t="shared" si="10"/>
        <v>0.16138950949936293</v>
      </c>
      <c r="Q52" s="92">
        <f t="shared" si="11"/>
        <v>9.0871034560260466E-2</v>
      </c>
      <c r="R52" s="92">
        <f t="shared" si="12"/>
        <v>0.18951464572027671</v>
      </c>
      <c r="S52" s="96">
        <v>6666075.0903494293</v>
      </c>
      <c r="T52" s="92">
        <v>2.9050440196398237</v>
      </c>
      <c r="U52" s="2"/>
      <c r="V52" s="2"/>
    </row>
    <row r="53" spans="1:23" x14ac:dyDescent="0.3">
      <c r="A53" s="81" t="s">
        <v>39</v>
      </c>
      <c r="B53" s="81" t="s">
        <v>2</v>
      </c>
      <c r="C53" s="81" t="s">
        <v>16</v>
      </c>
      <c r="D53" s="82" t="s">
        <v>1</v>
      </c>
      <c r="E53" s="83">
        <v>238</v>
      </c>
      <c r="F53" s="84">
        <f>E53*$W$2</f>
        <v>2.0444895940939825</v>
      </c>
      <c r="G53" s="83">
        <v>41</v>
      </c>
      <c r="H53" s="85">
        <f t="shared" si="7"/>
        <v>5.8048780487804876</v>
      </c>
      <c r="I53" s="86">
        <f>H53*$W$2</f>
        <v>4.9865599855950793E-2</v>
      </c>
      <c r="J53" s="85">
        <v>0.33658333333333335</v>
      </c>
      <c r="K53" s="85">
        <f t="shared" si="8"/>
        <v>17.246480957010608</v>
      </c>
      <c r="L53" s="84">
        <f t="shared" si="9"/>
        <v>0.1481523145014631</v>
      </c>
      <c r="M53" s="87">
        <v>1.2330000000000001</v>
      </c>
      <c r="N53" s="87">
        <v>0.55900000000000005</v>
      </c>
      <c r="O53" s="87">
        <f t="shared" si="13"/>
        <v>0.44720000000000004</v>
      </c>
      <c r="P53" s="87">
        <f t="shared" si="10"/>
        <v>0.16138950949936293</v>
      </c>
      <c r="Q53" s="84">
        <f t="shared" si="11"/>
        <v>5.6306211683815839E-2</v>
      </c>
      <c r="R53" s="84">
        <f t="shared" si="12"/>
        <v>0.11742852726115897</v>
      </c>
      <c r="S53" s="88">
        <v>306.5</v>
      </c>
      <c r="T53" s="84">
        <v>2.6311895272479626</v>
      </c>
      <c r="U53" s="2"/>
      <c r="V53" s="2"/>
    </row>
    <row r="54" spans="1:23" x14ac:dyDescent="0.3">
      <c r="A54" s="55" t="s">
        <v>40</v>
      </c>
      <c r="B54" s="55" t="s">
        <v>5</v>
      </c>
      <c r="C54" s="55" t="s">
        <v>13</v>
      </c>
      <c r="D54" s="74" t="s">
        <v>1</v>
      </c>
      <c r="E54" s="75">
        <v>4628816</v>
      </c>
      <c r="F54" s="76">
        <f>E54*$V$2</f>
        <v>2.5448245095733024</v>
      </c>
      <c r="G54" s="75">
        <v>38</v>
      </c>
      <c r="H54" s="77">
        <f t="shared" si="7"/>
        <v>121810.94736842105</v>
      </c>
      <c r="I54" s="78">
        <f>H54*$V$2</f>
        <v>6.6969066041402694E-2</v>
      </c>
      <c r="J54" s="77">
        <v>0.33658333333333335</v>
      </c>
      <c r="K54" s="77">
        <f t="shared" si="8"/>
        <v>361904.27541991894</v>
      </c>
      <c r="L54" s="76">
        <f t="shared" si="9"/>
        <v>0.19896726726834174</v>
      </c>
      <c r="M54" s="79">
        <v>1.2330000000000001</v>
      </c>
      <c r="N54" s="79">
        <v>0.55900000000000005</v>
      </c>
      <c r="O54" s="79">
        <f t="shared" si="13"/>
        <v>0.44720000000000004</v>
      </c>
      <c r="P54" s="79">
        <f t="shared" si="10"/>
        <v>0.16138950949936293</v>
      </c>
      <c r="Q54" s="76">
        <f t="shared" si="11"/>
        <v>5.4931780188270551E-2</v>
      </c>
      <c r="R54" s="76">
        <f t="shared" si="12"/>
        <v>0.11456210344189098</v>
      </c>
      <c r="S54" s="80">
        <v>6588251.465789983</v>
      </c>
      <c r="T54" s="76">
        <v>3.6220793607345487</v>
      </c>
      <c r="U54" s="2"/>
      <c r="V54" s="2"/>
    </row>
    <row r="55" spans="1:23" x14ac:dyDescent="0.3">
      <c r="A55" s="81" t="s">
        <v>40</v>
      </c>
      <c r="B55" s="81" t="s">
        <v>2</v>
      </c>
      <c r="C55" s="81" t="s">
        <v>16</v>
      </c>
      <c r="D55" s="82" t="s">
        <v>1</v>
      </c>
      <c r="E55" s="83">
        <v>227</v>
      </c>
      <c r="F55" s="84">
        <f>E55*$W$2</f>
        <v>1.9499963775602271</v>
      </c>
      <c r="G55" s="83">
        <v>39</v>
      </c>
      <c r="H55" s="85">
        <f t="shared" si="7"/>
        <v>5.8205128205128203</v>
      </c>
      <c r="I55" s="86">
        <f>H55*$W$2</f>
        <v>4.9999907116928893E-2</v>
      </c>
      <c r="J55" s="85">
        <v>0.33658333333333335</v>
      </c>
      <c r="K55" s="85">
        <f t="shared" si="8"/>
        <v>17.292932370921971</v>
      </c>
      <c r="L55" s="84">
        <f t="shared" si="9"/>
        <v>0.14855134572991996</v>
      </c>
      <c r="M55" s="87">
        <v>1.2330000000000001</v>
      </c>
      <c r="N55" s="87">
        <v>0.55900000000000005</v>
      </c>
      <c r="O55" s="87">
        <f t="shared" si="13"/>
        <v>0.44720000000000004</v>
      </c>
      <c r="P55" s="87">
        <f t="shared" si="10"/>
        <v>0.16138950949936293</v>
      </c>
      <c r="Q55" s="84">
        <f t="shared" si="11"/>
        <v>5.676581798870238E-2</v>
      </c>
      <c r="R55" s="84">
        <f t="shared" si="12"/>
        <v>0.11838705190504445</v>
      </c>
      <c r="S55" s="88">
        <v>304.5</v>
      </c>
      <c r="T55" s="84">
        <v>2.6169154430133443</v>
      </c>
      <c r="V55" s="10"/>
      <c r="W55" s="10"/>
    </row>
    <row r="56" spans="1:23" x14ac:dyDescent="0.3">
      <c r="A56" s="89" t="s">
        <v>41</v>
      </c>
      <c r="B56" s="89" t="s">
        <v>48</v>
      </c>
      <c r="C56" s="89" t="s">
        <v>13</v>
      </c>
      <c r="D56" s="90" t="s">
        <v>32</v>
      </c>
      <c r="E56" s="91">
        <v>242743</v>
      </c>
      <c r="F56" s="92">
        <f>E56*$V$2</f>
        <v>0.13345493446431056</v>
      </c>
      <c r="G56" s="91">
        <v>42</v>
      </c>
      <c r="H56" s="93">
        <f t="shared" si="7"/>
        <v>5779.5952380952385</v>
      </c>
      <c r="I56" s="94">
        <f>H56*$V$2</f>
        <v>3.177498439626442E-3</v>
      </c>
      <c r="J56" s="93">
        <v>6.8600000000000008E-2</v>
      </c>
      <c r="K56" s="93">
        <f t="shared" si="8"/>
        <v>84250.659447452446</v>
      </c>
      <c r="L56" s="92">
        <f t="shared" si="9"/>
        <v>4.6319219236537049E-2</v>
      </c>
      <c r="M56" s="95">
        <v>0.73924999999999996</v>
      </c>
      <c r="N56" s="95">
        <v>0.19266666666666665</v>
      </c>
      <c r="O56" s="95">
        <v>0.19266666666666665</v>
      </c>
      <c r="P56" s="95">
        <f t="shared" si="10"/>
        <v>1.4368225088528497E-2</v>
      </c>
      <c r="Q56" s="92">
        <f t="shared" si="11"/>
        <v>1.9109479619372177E-2</v>
      </c>
      <c r="R56" s="92">
        <f t="shared" si="12"/>
        <v>9.1236759851121368E-2</v>
      </c>
      <c r="S56" s="96">
        <v>7172958.2823832147</v>
      </c>
      <c r="T56" s="92">
        <v>2.4238870005429702</v>
      </c>
      <c r="U56" s="2"/>
      <c r="V56" s="2"/>
    </row>
    <row r="57" spans="1:23" x14ac:dyDescent="0.3">
      <c r="A57" s="81" t="s">
        <v>41</v>
      </c>
      <c r="B57" s="81" t="s">
        <v>49</v>
      </c>
      <c r="C57" s="81" t="s">
        <v>16</v>
      </c>
      <c r="D57" s="82" t="s">
        <v>32</v>
      </c>
      <c r="E57" s="83">
        <v>4</v>
      </c>
      <c r="F57" s="84">
        <f>E57*$W$2</f>
        <v>3.4361169648638362E-2</v>
      </c>
      <c r="G57" s="83">
        <v>18</v>
      </c>
      <c r="H57" s="85">
        <f t="shared" si="7"/>
        <v>0.22222222222222221</v>
      </c>
      <c r="I57" s="86">
        <f>H57*$W$2</f>
        <v>1.9089538693687978E-3</v>
      </c>
      <c r="J57" s="85">
        <v>6.8600000000000008E-2</v>
      </c>
      <c r="K57" s="85">
        <f t="shared" si="8"/>
        <v>3.2393909944930348</v>
      </c>
      <c r="L57" s="84">
        <f t="shared" si="9"/>
        <v>2.7827315880011628E-2</v>
      </c>
      <c r="M57" s="87">
        <v>0.73924999999999996</v>
      </c>
      <c r="N57" s="87">
        <v>0.19266666666666665</v>
      </c>
      <c r="O57" s="87">
        <v>0.19266666666666665</v>
      </c>
      <c r="P57" s="87">
        <f t="shared" si="10"/>
        <v>1.4368225088528497E-2</v>
      </c>
      <c r="Q57" s="84">
        <f t="shared" si="11"/>
        <v>1.5350387447851476E-2</v>
      </c>
      <c r="R57" s="84">
        <f t="shared" si="12"/>
        <v>7.3289259629106818E-2</v>
      </c>
      <c r="S57" s="88">
        <v>311</v>
      </c>
      <c r="T57" s="84">
        <v>1.8128086977965165</v>
      </c>
      <c r="U57" s="2"/>
      <c r="V57" s="2"/>
    </row>
    <row r="58" spans="1:23" x14ac:dyDescent="0.3">
      <c r="A58" s="55" t="s">
        <v>42</v>
      </c>
      <c r="B58" s="55" t="s">
        <v>48</v>
      </c>
      <c r="C58" s="55" t="s">
        <v>13</v>
      </c>
      <c r="D58" s="74" t="s">
        <v>32</v>
      </c>
      <c r="E58" s="75">
        <v>133656</v>
      </c>
      <c r="F58" s="76">
        <f>E58*$V$2</f>
        <v>7.3481223848934435E-2</v>
      </c>
      <c r="G58" s="75">
        <v>38</v>
      </c>
      <c r="H58" s="77">
        <f t="shared" si="7"/>
        <v>3517.2631578947367</v>
      </c>
      <c r="I58" s="78">
        <f>H58*$V$2</f>
        <v>1.933716417077222E-3</v>
      </c>
      <c r="J58" s="77">
        <v>6.8600000000000008E-2</v>
      </c>
      <c r="K58" s="77">
        <f t="shared" si="8"/>
        <v>51272.057695258547</v>
      </c>
      <c r="L58" s="76">
        <f t="shared" si="9"/>
        <v>2.8188285963224806E-2</v>
      </c>
      <c r="M58" s="79">
        <v>0.73924999999999996</v>
      </c>
      <c r="N58" s="79">
        <v>0.19266666666666665</v>
      </c>
      <c r="O58" s="79">
        <v>0.19266666666666665</v>
      </c>
      <c r="P58" s="79">
        <f t="shared" si="10"/>
        <v>1.4368225088528497E-2</v>
      </c>
      <c r="Q58" s="76">
        <f t="shared" si="11"/>
        <v>1.3169275178492914E-2</v>
      </c>
      <c r="R58" s="76">
        <f t="shared" si="12"/>
        <v>6.2875704666256443E-2</v>
      </c>
      <c r="S58" s="80">
        <v>3893309.595612538</v>
      </c>
      <c r="T58" s="76">
        <v>2.1404584216798681</v>
      </c>
      <c r="U58" s="2"/>
      <c r="V58" s="2"/>
    </row>
    <row r="59" spans="1:23" x14ac:dyDescent="0.3">
      <c r="A59" s="81" t="s">
        <v>42</v>
      </c>
      <c r="B59" s="81" t="s">
        <v>49</v>
      </c>
      <c r="C59" s="81" t="s">
        <v>16</v>
      </c>
      <c r="D59" s="82" t="s">
        <v>32</v>
      </c>
      <c r="E59" s="83">
        <v>5</v>
      </c>
      <c r="F59" s="84">
        <f>E59*$W$2</f>
        <v>4.2951462060797953E-2</v>
      </c>
      <c r="G59" s="83">
        <v>21</v>
      </c>
      <c r="H59" s="85">
        <f t="shared" si="7"/>
        <v>0.23809523809523808</v>
      </c>
      <c r="I59" s="86">
        <f>H59*$W$2</f>
        <v>2.0453077171808547E-3</v>
      </c>
      <c r="J59" s="85">
        <v>6.8600000000000008E-2</v>
      </c>
      <c r="K59" s="85">
        <f t="shared" si="8"/>
        <v>3.4707760655282516</v>
      </c>
      <c r="L59" s="84">
        <f t="shared" si="9"/>
        <v>2.9814981300012457E-2</v>
      </c>
      <c r="M59" s="87">
        <v>0.73924999999999996</v>
      </c>
      <c r="N59" s="87">
        <v>0.19266666666666665</v>
      </c>
      <c r="O59" s="87">
        <v>0.19266666666666665</v>
      </c>
      <c r="P59" s="87">
        <f t="shared" si="10"/>
        <v>1.4368225088528497E-2</v>
      </c>
      <c r="Q59" s="84">
        <f t="shared" si="11"/>
        <v>1.8376092221296852E-2</v>
      </c>
      <c r="R59" s="84">
        <f t="shared" si="12"/>
        <v>8.7735257390101698E-2</v>
      </c>
      <c r="S59" s="88">
        <v>289</v>
      </c>
      <c r="T59" s="84">
        <v>1.6224875746682734</v>
      </c>
      <c r="U59" s="2"/>
      <c r="V59" s="2"/>
    </row>
    <row r="60" spans="1:23" x14ac:dyDescent="0.3">
      <c r="A60" s="89" t="s">
        <v>43</v>
      </c>
      <c r="B60" s="89" t="s">
        <v>48</v>
      </c>
      <c r="C60" s="89" t="s">
        <v>13</v>
      </c>
      <c r="D60" s="90" t="s">
        <v>32</v>
      </c>
      <c r="E60" s="91">
        <v>280088</v>
      </c>
      <c r="F60" s="92">
        <f>E60*$V$2</f>
        <v>0.15398642055276493</v>
      </c>
      <c r="G60" s="91">
        <v>34</v>
      </c>
      <c r="H60" s="93">
        <f t="shared" si="7"/>
        <v>8237.8823529411766</v>
      </c>
      <c r="I60" s="94">
        <f>H60*$V$2</f>
        <v>4.5290123691989681E-3</v>
      </c>
      <c r="J60" s="93">
        <v>6.8600000000000008E-2</v>
      </c>
      <c r="K60" s="93">
        <f t="shared" si="8"/>
        <v>120085.74858514834</v>
      </c>
      <c r="L60" s="92">
        <f t="shared" si="9"/>
        <v>6.6020588472288158E-2</v>
      </c>
      <c r="M60" s="95">
        <v>0.73924999999999996</v>
      </c>
      <c r="N60" s="95">
        <v>0.19266666666666665</v>
      </c>
      <c r="O60" s="95">
        <v>0.19266666666666665</v>
      </c>
      <c r="P60" s="95">
        <f t="shared" si="10"/>
        <v>1.4368225088528497E-2</v>
      </c>
      <c r="Q60" s="92">
        <f t="shared" si="11"/>
        <v>2.743115997516769E-2</v>
      </c>
      <c r="R60" s="92">
        <f t="shared" si="12"/>
        <v>0.13096799101504217</v>
      </c>
      <c r="S60" s="96">
        <v>4377706.721732948</v>
      </c>
      <c r="T60" s="92">
        <v>2.4067734843168829</v>
      </c>
      <c r="U60" s="2"/>
      <c r="V60" s="2"/>
    </row>
    <row r="61" spans="1:23" x14ac:dyDescent="0.3">
      <c r="A61" s="81" t="s">
        <v>43</v>
      </c>
      <c r="B61" s="81" t="s">
        <v>49</v>
      </c>
      <c r="C61" s="81" t="s">
        <v>16</v>
      </c>
      <c r="D61" s="82" t="s">
        <v>32</v>
      </c>
      <c r="E61" s="83">
        <v>9</v>
      </c>
      <c r="F61" s="84">
        <f>E61*$W$2</f>
        <v>7.7312631709436308E-2</v>
      </c>
      <c r="G61" s="83">
        <v>38</v>
      </c>
      <c r="H61" s="85">
        <f t="shared" si="7"/>
        <v>0.23684210526315788</v>
      </c>
      <c r="I61" s="86">
        <f>H61*$W$2</f>
        <v>2.034542939722008E-3</v>
      </c>
      <c r="J61" s="85">
        <v>6.8600000000000008E-2</v>
      </c>
      <c r="K61" s="85">
        <f t="shared" si="8"/>
        <v>3.4525088230781029</v>
      </c>
      <c r="L61" s="84">
        <f t="shared" si="9"/>
        <v>2.9658060345801863E-2</v>
      </c>
      <c r="M61" s="87">
        <v>0.73924999999999996</v>
      </c>
      <c r="N61" s="87">
        <v>0.19266666666666665</v>
      </c>
      <c r="O61" s="87">
        <v>0.19266666666666665</v>
      </c>
      <c r="P61" s="87">
        <f t="shared" si="10"/>
        <v>1.4368225088528497E-2</v>
      </c>
      <c r="Q61" s="84">
        <f t="shared" si="11"/>
        <v>1.2669242271826709E-2</v>
      </c>
      <c r="R61" s="84">
        <f t="shared" si="12"/>
        <v>6.0488335510640381E-2</v>
      </c>
      <c r="S61" s="88">
        <v>322.5</v>
      </c>
      <c r="T61" s="84">
        <v>2.3409498144773915</v>
      </c>
      <c r="U61" s="2"/>
      <c r="V61" s="2"/>
    </row>
    <row r="62" spans="1:23" x14ac:dyDescent="0.3">
      <c r="A62" s="55" t="s">
        <v>44</v>
      </c>
      <c r="B62" s="55" t="s">
        <v>48</v>
      </c>
      <c r="C62" s="55" t="s">
        <v>13</v>
      </c>
      <c r="D62" s="74" t="s">
        <v>32</v>
      </c>
      <c r="E62" s="75">
        <v>299743</v>
      </c>
      <c r="F62" s="76">
        <f>E62*$V$2</f>
        <v>0.16479232118386869</v>
      </c>
      <c r="G62" s="75">
        <v>55</v>
      </c>
      <c r="H62" s="77">
        <f t="shared" si="7"/>
        <v>5449.8727272727274</v>
      </c>
      <c r="I62" s="78">
        <f>H62*$V$2</f>
        <v>2.9962240215248856E-3</v>
      </c>
      <c r="J62" s="77">
        <v>7.1888888888888891E-2</v>
      </c>
      <c r="K62" s="77">
        <f t="shared" si="8"/>
        <v>75809.666994520157</v>
      </c>
      <c r="L62" s="76">
        <f t="shared" si="9"/>
        <v>4.1678541257687746E-2</v>
      </c>
      <c r="M62" s="79">
        <v>0.77800000000000002</v>
      </c>
      <c r="N62" s="79">
        <v>0.19266666666666665</v>
      </c>
      <c r="O62" s="79">
        <v>0.19266666666666665</v>
      </c>
      <c r="P62" s="79">
        <f t="shared" si="10"/>
        <v>1.5121378584883558E-2</v>
      </c>
      <c r="Q62" s="76">
        <f t="shared" si="11"/>
        <v>1.6242607713253733E-2</v>
      </c>
      <c r="R62" s="76">
        <f t="shared" si="12"/>
        <v>7.7219349717967442E-2</v>
      </c>
      <c r="S62" s="80">
        <v>4667330.5676338095</v>
      </c>
      <c r="T62" s="76">
        <v>2.566000607382684</v>
      </c>
      <c r="U62" s="2"/>
      <c r="V62" s="2"/>
    </row>
    <row r="63" spans="1:23" x14ac:dyDescent="0.3">
      <c r="A63" s="81" t="s">
        <v>44</v>
      </c>
      <c r="B63" s="81" t="s">
        <v>49</v>
      </c>
      <c r="C63" s="81" t="s">
        <v>16</v>
      </c>
      <c r="D63" s="82" t="s">
        <v>32</v>
      </c>
      <c r="E63" s="83">
        <v>3</v>
      </c>
      <c r="F63" s="84">
        <f>E63*$W$2</f>
        <v>2.5770877236478772E-2</v>
      </c>
      <c r="G63" s="83">
        <v>52</v>
      </c>
      <c r="H63" s="85">
        <f t="shared" si="7"/>
        <v>5.7692307692307696E-2</v>
      </c>
      <c r="I63" s="86">
        <f>H63*$W$2</f>
        <v>4.9559379300920714E-4</v>
      </c>
      <c r="J63" s="85">
        <v>7.1888888888888891E-2</v>
      </c>
      <c r="K63" s="85">
        <f t="shared" si="8"/>
        <v>0.80252050885744863</v>
      </c>
      <c r="L63" s="84">
        <f t="shared" si="9"/>
        <v>6.8938858378405935E-3</v>
      </c>
      <c r="M63" s="87">
        <v>0.77800000000000002</v>
      </c>
      <c r="N63" s="87">
        <v>0.19266666666666665</v>
      </c>
      <c r="O63" s="87">
        <v>0.19266666666666665</v>
      </c>
      <c r="P63" s="87">
        <f t="shared" si="10"/>
        <v>1.5121378584883558E-2</v>
      </c>
      <c r="Q63" s="84">
        <f t="shared" si="11"/>
        <v>2.1370141253953885E-3</v>
      </c>
      <c r="R63" s="84">
        <f t="shared" si="12"/>
        <v>1.0159627321817907E-2</v>
      </c>
      <c r="S63" s="88">
        <v>375.5</v>
      </c>
      <c r="T63" s="84">
        <v>3.2259430370237223</v>
      </c>
      <c r="U63" s="2"/>
      <c r="V63" s="2"/>
    </row>
    <row r="64" spans="1:23" x14ac:dyDescent="0.3">
      <c r="A64" s="89" t="s">
        <v>45</v>
      </c>
      <c r="B64" s="89" t="s">
        <v>48</v>
      </c>
      <c r="C64" s="89" t="s">
        <v>13</v>
      </c>
      <c r="D64" s="90" t="s">
        <v>32</v>
      </c>
      <c r="E64" s="91">
        <v>166087</v>
      </c>
      <c r="F64" s="92">
        <f>E64*$V$2</f>
        <v>9.1311097334934269E-2</v>
      </c>
      <c r="G64" s="91">
        <v>26</v>
      </c>
      <c r="H64" s="93">
        <f t="shared" si="7"/>
        <v>6387.9615384615381</v>
      </c>
      <c r="I64" s="94">
        <f>H64*$V$2</f>
        <v>3.5119652821128562E-3</v>
      </c>
      <c r="J64" s="93">
        <v>7.1888888888888891E-2</v>
      </c>
      <c r="K64" s="93">
        <f t="shared" si="8"/>
        <v>88858.815836404698</v>
      </c>
      <c r="L64" s="92">
        <f t="shared" si="9"/>
        <v>4.8852685531708975E-2</v>
      </c>
      <c r="M64" s="95">
        <v>0.77800000000000002</v>
      </c>
      <c r="N64" s="95">
        <v>0.19266666666666665</v>
      </c>
      <c r="O64" s="95">
        <v>0.19266666666666665</v>
      </c>
      <c r="P64" s="95">
        <f t="shared" si="10"/>
        <v>1.5121378584883558E-2</v>
      </c>
      <c r="Q64" s="92">
        <f t="shared" si="11"/>
        <v>2.0836375871754909E-2</v>
      </c>
      <c r="R64" s="92">
        <f t="shared" si="12"/>
        <v>9.9058687108669372E-2</v>
      </c>
      <c r="S64" s="96">
        <v>4264599.1842805399</v>
      </c>
      <c r="T64" s="92">
        <v>2.3445864977859241</v>
      </c>
      <c r="U64" s="2"/>
      <c r="V64" s="2"/>
    </row>
    <row r="65" spans="1:23" x14ac:dyDescent="0.3">
      <c r="A65" s="81" t="s">
        <v>45</v>
      </c>
      <c r="B65" s="81" t="s">
        <v>49</v>
      </c>
      <c r="C65" s="81" t="s">
        <v>16</v>
      </c>
      <c r="D65" s="82" t="s">
        <v>32</v>
      </c>
      <c r="E65" s="83">
        <v>4</v>
      </c>
      <c r="F65" s="84">
        <f>E65*$W$2</f>
        <v>3.4361169648638362E-2</v>
      </c>
      <c r="G65" s="83">
        <v>31</v>
      </c>
      <c r="H65" s="85">
        <f t="shared" si="7"/>
        <v>0.12903225806451613</v>
      </c>
      <c r="I65" s="86">
        <f>H65*$W$2</f>
        <v>1.108424827375431E-3</v>
      </c>
      <c r="J65" s="85">
        <v>7.1888888888888891E-2</v>
      </c>
      <c r="K65" s="85">
        <f t="shared" si="8"/>
        <v>1.7948845789499923</v>
      </c>
      <c r="L65" s="84">
        <f t="shared" si="9"/>
        <v>1.5418583379256381E-2</v>
      </c>
      <c r="M65" s="87">
        <v>0.77800000000000002</v>
      </c>
      <c r="N65" s="87">
        <v>0.19266666666666665</v>
      </c>
      <c r="O65" s="87">
        <v>0.19266666666666665</v>
      </c>
      <c r="P65" s="87">
        <f t="shared" si="10"/>
        <v>1.5121378584883558E-2</v>
      </c>
      <c r="Q65" s="84">
        <f t="shared" si="11"/>
        <v>4.3866466662199335E-3</v>
      </c>
      <c r="R65" s="84">
        <f t="shared" si="12"/>
        <v>2.0854656406655136E-2</v>
      </c>
      <c r="S65" s="88">
        <v>409.5</v>
      </c>
      <c r="T65" s="84">
        <v>3.514890656224861</v>
      </c>
      <c r="U65" s="2"/>
      <c r="V65" s="2"/>
    </row>
    <row r="66" spans="1:23" x14ac:dyDescent="0.3">
      <c r="A66" s="55" t="s">
        <v>46</v>
      </c>
      <c r="B66" s="55" t="s">
        <v>48</v>
      </c>
      <c r="C66" s="55" t="s">
        <v>13</v>
      </c>
      <c r="D66" s="74" t="s">
        <v>32</v>
      </c>
      <c r="E66" s="75">
        <v>264363</v>
      </c>
      <c r="F66" s="76">
        <f>E66*$V$2</f>
        <v>0.14534115026916752</v>
      </c>
      <c r="G66" s="75">
        <v>38</v>
      </c>
      <c r="H66" s="77">
        <f t="shared" ref="H66:H97" si="14">E66/G66</f>
        <v>6956.9210526315792</v>
      </c>
      <c r="I66" s="78">
        <f>H66*$V$2</f>
        <v>3.8247671123465138E-3</v>
      </c>
      <c r="J66" s="77">
        <v>7.1888888888888891E-2</v>
      </c>
      <c r="K66" s="77">
        <f t="shared" ref="K66:K97" si="15">H66/J66</f>
        <v>96773.244936142524</v>
      </c>
      <c r="L66" s="76">
        <f t="shared" ref="L66:L85" si="16">I66/J66</f>
        <v>5.3203870187200346E-2</v>
      </c>
      <c r="M66" s="79">
        <v>0.77800000000000002</v>
      </c>
      <c r="N66" s="79">
        <v>0.19266666666666665</v>
      </c>
      <c r="O66" s="79">
        <v>0.19266666666666665</v>
      </c>
      <c r="P66" s="79">
        <f t="shared" ref="P66:P97" si="17">(4*PI()*((M66/2)*(N66/2)*(O66/2)))/3</f>
        <v>1.5121378584883558E-2</v>
      </c>
      <c r="Q66" s="76">
        <f t="shared" ref="Q66:Q85" si="18">L66/T66</f>
        <v>2.0924051670675948E-2</v>
      </c>
      <c r="R66" s="76">
        <f t="shared" ref="R66:R85" si="19">((I66/P66)/T66)</f>
        <v>9.9475508612839644E-2</v>
      </c>
      <c r="S66" s="80">
        <v>4624970.5233655265</v>
      </c>
      <c r="T66" s="76">
        <v>2.5427135730965054</v>
      </c>
      <c r="U66" s="2"/>
      <c r="V66" s="2"/>
    </row>
    <row r="67" spans="1:23" x14ac:dyDescent="0.3">
      <c r="A67" s="81" t="s">
        <v>46</v>
      </c>
      <c r="B67" s="81" t="s">
        <v>49</v>
      </c>
      <c r="C67" s="81" t="s">
        <v>16</v>
      </c>
      <c r="D67" s="82" t="s">
        <v>32</v>
      </c>
      <c r="E67" s="83">
        <v>7</v>
      </c>
      <c r="F67" s="84">
        <f>E67*$W$2</f>
        <v>6.0132046885117134E-2</v>
      </c>
      <c r="G67" s="83">
        <v>40</v>
      </c>
      <c r="H67" s="85">
        <f t="shared" si="14"/>
        <v>0.17499999999999999</v>
      </c>
      <c r="I67" s="86">
        <f>H67*$W$2</f>
        <v>1.5033011721279283E-3</v>
      </c>
      <c r="J67" s="85">
        <v>7.1888888888888891E-2</v>
      </c>
      <c r="K67" s="85">
        <f t="shared" si="15"/>
        <v>2.4343122102009271</v>
      </c>
      <c r="L67" s="84">
        <f t="shared" si="16"/>
        <v>2.0911453708116468E-2</v>
      </c>
      <c r="M67" s="87">
        <v>0.77800000000000002</v>
      </c>
      <c r="N67" s="87">
        <v>0.19266666666666665</v>
      </c>
      <c r="O67" s="87">
        <v>0.19266666666666665</v>
      </c>
      <c r="P67" s="87">
        <f t="shared" si="17"/>
        <v>1.5121378584883558E-2</v>
      </c>
      <c r="Q67" s="84">
        <f t="shared" si="18"/>
        <v>5.9072355514625755E-3</v>
      </c>
      <c r="R67" s="84">
        <f t="shared" si="19"/>
        <v>2.8083722513509008E-2</v>
      </c>
      <c r="S67" s="88">
        <v>412</v>
      </c>
      <c r="T67" s="84">
        <v>3.5399728901853238</v>
      </c>
      <c r="U67" s="2"/>
      <c r="V67" s="2"/>
    </row>
    <row r="68" spans="1:23" x14ac:dyDescent="0.3">
      <c r="A68" s="89" t="s">
        <v>47</v>
      </c>
      <c r="B68" s="89" t="s">
        <v>48</v>
      </c>
      <c r="C68" s="89" t="s">
        <v>13</v>
      </c>
      <c r="D68" s="90" t="s">
        <v>32</v>
      </c>
      <c r="E68" s="91">
        <v>313502</v>
      </c>
      <c r="F68" s="92">
        <f>E68*$V$2</f>
        <v>0.17235672651499853</v>
      </c>
      <c r="G68" s="91">
        <v>45</v>
      </c>
      <c r="H68" s="93">
        <f t="shared" si="14"/>
        <v>6966.7111111111108</v>
      </c>
      <c r="I68" s="94">
        <f>H68*$V$2</f>
        <v>3.8301494781110782E-3</v>
      </c>
      <c r="J68" s="93">
        <v>7.1888888888888891E-2</v>
      </c>
      <c r="K68" s="93">
        <f t="shared" si="15"/>
        <v>96909.428129829976</v>
      </c>
      <c r="L68" s="92">
        <f t="shared" si="16"/>
        <v>5.3278740808345756E-2</v>
      </c>
      <c r="M68" s="95">
        <v>0.77800000000000002</v>
      </c>
      <c r="N68" s="95">
        <v>0.19266666666666665</v>
      </c>
      <c r="O68" s="95">
        <v>0.19266666666666665</v>
      </c>
      <c r="P68" s="95">
        <f t="shared" si="17"/>
        <v>1.5121378584883558E-2</v>
      </c>
      <c r="Q68" s="92">
        <f t="shared" si="18"/>
        <v>2.2795068543270149E-2</v>
      </c>
      <c r="R68" s="92">
        <f t="shared" si="19"/>
        <v>0.10837055236219872</v>
      </c>
      <c r="S68" s="96">
        <v>4527756.6403694078</v>
      </c>
      <c r="T68" s="92">
        <v>2.3372924151208743</v>
      </c>
      <c r="U68" s="2"/>
      <c r="V68" s="2"/>
    </row>
    <row r="69" spans="1:23" x14ac:dyDescent="0.3">
      <c r="A69" s="81" t="s">
        <v>47</v>
      </c>
      <c r="B69" s="81" t="s">
        <v>49</v>
      </c>
      <c r="C69" s="81" t="s">
        <v>16</v>
      </c>
      <c r="D69" s="82" t="s">
        <v>32</v>
      </c>
      <c r="E69" s="83">
        <v>9</v>
      </c>
      <c r="F69" s="84">
        <f>E69*$W$2</f>
        <v>7.7312631709436308E-2</v>
      </c>
      <c r="G69" s="83">
        <v>40</v>
      </c>
      <c r="H69" s="85">
        <f t="shared" si="14"/>
        <v>0.22500000000000001</v>
      </c>
      <c r="I69" s="86">
        <f>H69*$W$2</f>
        <v>1.932815792735908E-3</v>
      </c>
      <c r="J69" s="85">
        <v>7.1888888888888891E-2</v>
      </c>
      <c r="K69" s="85">
        <f t="shared" si="15"/>
        <v>3.1298299845440494</v>
      </c>
      <c r="L69" s="84">
        <f t="shared" si="16"/>
        <v>2.6886154767578319E-2</v>
      </c>
      <c r="M69" s="87">
        <v>0.77800000000000002</v>
      </c>
      <c r="N69" s="87">
        <v>0.19266666666666665</v>
      </c>
      <c r="O69" s="87">
        <v>0.19266666666666665</v>
      </c>
      <c r="P69" s="87">
        <f t="shared" si="17"/>
        <v>1.5121378584883558E-2</v>
      </c>
      <c r="Q69" s="84">
        <f t="shared" si="18"/>
        <v>7.2495257992049996E-3</v>
      </c>
      <c r="R69" s="84">
        <f t="shared" si="19"/>
        <v>3.446513502394364E-2</v>
      </c>
      <c r="S69" s="88">
        <v>381.5</v>
      </c>
      <c r="T69" s="84">
        <v>3.7086777138618805</v>
      </c>
      <c r="U69" s="2"/>
      <c r="V69" s="2"/>
    </row>
    <row r="70" spans="1:23" x14ac:dyDescent="0.3">
      <c r="A70" s="55" t="s">
        <v>52</v>
      </c>
      <c r="B70" s="55" t="s">
        <v>48</v>
      </c>
      <c r="C70" s="55" t="s">
        <v>13</v>
      </c>
      <c r="D70" s="74" t="s">
        <v>32</v>
      </c>
      <c r="E70" s="75">
        <v>337088</v>
      </c>
      <c r="F70" s="76">
        <f>E70*$V$2</f>
        <v>0.18532380727232306</v>
      </c>
      <c r="G70" s="75">
        <v>36</v>
      </c>
      <c r="H70" s="77">
        <f t="shared" si="14"/>
        <v>9363.5555555555547</v>
      </c>
      <c r="I70" s="78">
        <f>H70*$V$2</f>
        <v>5.1478835353423067E-3</v>
      </c>
      <c r="J70" s="77">
        <v>8.5888888888888903E-2</v>
      </c>
      <c r="K70" s="77">
        <f t="shared" si="15"/>
        <v>109019.404915912</v>
      </c>
      <c r="L70" s="76">
        <f t="shared" si="16"/>
        <v>5.9936548276947936E-2</v>
      </c>
      <c r="M70" s="79">
        <v>0.77400000000000002</v>
      </c>
      <c r="N70" s="79">
        <v>0.19266666666666665</v>
      </c>
      <c r="O70" s="79">
        <v>0.19266666666666665</v>
      </c>
      <c r="P70" s="79">
        <f t="shared" si="17"/>
        <v>1.5043633707840459E-2</v>
      </c>
      <c r="Q70" s="76">
        <f t="shared" si="18"/>
        <v>2.5742941208823991E-2</v>
      </c>
      <c r="R70" s="76">
        <f t="shared" si="19"/>
        <v>0.14697463791647189</v>
      </c>
      <c r="S70" s="80">
        <v>4113954.981173106</v>
      </c>
      <c r="T70" s="76">
        <v>2.3282711866817802</v>
      </c>
      <c r="U70" s="2"/>
      <c r="V70" s="2"/>
    </row>
    <row r="71" spans="1:23" x14ac:dyDescent="0.3">
      <c r="A71" s="81" t="s">
        <v>52</v>
      </c>
      <c r="B71" s="81" t="s">
        <v>49</v>
      </c>
      <c r="C71" s="81" t="s">
        <v>16</v>
      </c>
      <c r="D71" s="82" t="s">
        <v>32</v>
      </c>
      <c r="E71" s="83">
        <v>11</v>
      </c>
      <c r="F71" s="84">
        <f>E71*$W$2</f>
        <v>9.4493216533755503E-2</v>
      </c>
      <c r="G71" s="83">
        <v>40</v>
      </c>
      <c r="H71" s="85">
        <f t="shared" si="14"/>
        <v>0.27500000000000002</v>
      </c>
      <c r="I71" s="86">
        <f>H71*$W$2</f>
        <v>2.3623304133438875E-3</v>
      </c>
      <c r="J71" s="85">
        <v>8.5888888888888903E-2</v>
      </c>
      <c r="K71" s="85">
        <f t="shared" si="15"/>
        <v>3.2018111254851225</v>
      </c>
      <c r="L71" s="84">
        <f t="shared" si="16"/>
        <v>2.7504493816423007E-2</v>
      </c>
      <c r="M71" s="87">
        <v>0.77400000000000002</v>
      </c>
      <c r="N71" s="87">
        <v>0.19266666666666665</v>
      </c>
      <c r="O71" s="87">
        <v>0.19266666666666665</v>
      </c>
      <c r="P71" s="87">
        <f t="shared" si="17"/>
        <v>1.5043633707840459E-2</v>
      </c>
      <c r="Q71" s="84">
        <f t="shared" si="18"/>
        <v>7.2090440595909506E-3</v>
      </c>
      <c r="R71" s="84">
        <f t="shared" si="19"/>
        <v>4.1158725096225153E-2</v>
      </c>
      <c r="S71" s="88">
        <v>444.5</v>
      </c>
      <c r="T71" s="84">
        <v>3.8152761432815607</v>
      </c>
      <c r="U71" s="2"/>
      <c r="V71" s="2"/>
    </row>
    <row r="72" spans="1:23" x14ac:dyDescent="0.3">
      <c r="A72" s="89" t="s">
        <v>53</v>
      </c>
      <c r="B72" s="89" t="s">
        <v>48</v>
      </c>
      <c r="C72" s="89" t="s">
        <v>13</v>
      </c>
      <c r="D72" s="90" t="s">
        <v>32</v>
      </c>
      <c r="E72" s="91">
        <v>440278</v>
      </c>
      <c r="F72" s="92">
        <f>E72*$V$2</f>
        <v>0.24205547280901088</v>
      </c>
      <c r="G72" s="91">
        <v>51</v>
      </c>
      <c r="H72" s="93">
        <f t="shared" si="14"/>
        <v>8632.9019607843129</v>
      </c>
      <c r="I72" s="94">
        <f>H72*$V$2</f>
        <v>4.7461857413531542E-3</v>
      </c>
      <c r="J72" s="93">
        <v>8.5888888888888903E-2</v>
      </c>
      <c r="K72" s="93">
        <f t="shared" si="15"/>
        <v>100512.44197549651</v>
      </c>
      <c r="L72" s="92">
        <f t="shared" si="16"/>
        <v>5.5259601128303207E-2</v>
      </c>
      <c r="M72" s="95">
        <v>0.77400000000000002</v>
      </c>
      <c r="N72" s="95">
        <v>0.19266666666666665</v>
      </c>
      <c r="O72" s="95">
        <v>0.19266666666666665</v>
      </c>
      <c r="P72" s="95">
        <f t="shared" si="17"/>
        <v>1.5043633707840459E-2</v>
      </c>
      <c r="Q72" s="92">
        <f t="shared" si="18"/>
        <v>1.6749147075350052E-2</v>
      </c>
      <c r="R72" s="92">
        <f t="shared" si="19"/>
        <v>9.5626207077126962E-2</v>
      </c>
      <c r="S72" s="96">
        <v>6001056.9467601152</v>
      </c>
      <c r="T72" s="92">
        <v>3.2992486650039345</v>
      </c>
      <c r="U72" s="2"/>
      <c r="V72" s="2"/>
    </row>
    <row r="73" spans="1:23" x14ac:dyDescent="0.3">
      <c r="A73" s="81" t="s">
        <v>53</v>
      </c>
      <c r="B73" s="81" t="s">
        <v>49</v>
      </c>
      <c r="C73" s="81" t="s">
        <v>16</v>
      </c>
      <c r="D73" s="82" t="s">
        <v>32</v>
      </c>
      <c r="E73" s="83">
        <v>4</v>
      </c>
      <c r="F73" s="84">
        <f>E73*$W$2</f>
        <v>3.4361169648638362E-2</v>
      </c>
      <c r="G73" s="83">
        <v>40</v>
      </c>
      <c r="H73" s="85">
        <f t="shared" si="14"/>
        <v>0.1</v>
      </c>
      <c r="I73" s="86">
        <f>H73*$W$2</f>
        <v>8.5902924121595908E-4</v>
      </c>
      <c r="J73" s="85">
        <v>8.5888888888888903E-2</v>
      </c>
      <c r="K73" s="85">
        <f t="shared" si="15"/>
        <v>1.1642949547218628</v>
      </c>
      <c r="L73" s="84">
        <f t="shared" si="16"/>
        <v>1.0001634115062911E-2</v>
      </c>
      <c r="M73" s="87">
        <v>0.77400000000000002</v>
      </c>
      <c r="N73" s="87">
        <v>0.19266666666666665</v>
      </c>
      <c r="O73" s="87">
        <v>0.19266666666666665</v>
      </c>
      <c r="P73" s="87">
        <f t="shared" si="17"/>
        <v>1.5043633707840459E-2</v>
      </c>
      <c r="Q73" s="84">
        <f t="shared" si="18"/>
        <v>2.827406020279687E-3</v>
      </c>
      <c r="R73" s="84">
        <f t="shared" si="19"/>
        <v>1.6142560117839915E-2</v>
      </c>
      <c r="S73" s="88">
        <v>287</v>
      </c>
      <c r="T73" s="84">
        <v>3.5373887030464588</v>
      </c>
      <c r="U73" s="2"/>
      <c r="V73" s="2"/>
    </row>
    <row r="74" spans="1:23" x14ac:dyDescent="0.3">
      <c r="A74" s="55" t="s">
        <v>54</v>
      </c>
      <c r="B74" s="55" t="s">
        <v>48</v>
      </c>
      <c r="C74" s="55" t="s">
        <v>13</v>
      </c>
      <c r="D74" s="74" t="s">
        <v>32</v>
      </c>
      <c r="E74" s="75">
        <v>405881</v>
      </c>
      <c r="F74" s="76">
        <f>E74*$V$2</f>
        <v>0.22314473437054347</v>
      </c>
      <c r="G74" s="75">
        <v>51</v>
      </c>
      <c r="H74" s="77">
        <f t="shared" si="14"/>
        <v>7958.4509803921565</v>
      </c>
      <c r="I74" s="78">
        <f>H74*$V$2</f>
        <v>4.3753869484420282E-3</v>
      </c>
      <c r="J74" s="77">
        <v>8.5888888888888903E-2</v>
      </c>
      <c r="K74" s="77">
        <f t="shared" si="15"/>
        <v>92659.843238718488</v>
      </c>
      <c r="L74" s="76">
        <f t="shared" si="16"/>
        <v>5.0942409490269402E-2</v>
      </c>
      <c r="M74" s="79">
        <v>0.77400000000000002</v>
      </c>
      <c r="N74" s="79">
        <v>0.19266666666666665</v>
      </c>
      <c r="O74" s="79">
        <v>0.19266666666666665</v>
      </c>
      <c r="P74" s="79">
        <f t="shared" si="17"/>
        <v>1.5043633707840459E-2</v>
      </c>
      <c r="Q74" s="76">
        <f t="shared" si="18"/>
        <v>1.6893621746379549E-2</v>
      </c>
      <c r="R74" s="76">
        <f t="shared" si="19"/>
        <v>9.645105891866336E-2</v>
      </c>
      <c r="S74" s="80">
        <v>5484913.9734344045</v>
      </c>
      <c r="T74" s="76">
        <v>3.0154818342127738</v>
      </c>
      <c r="U74" s="2"/>
      <c r="V74" s="2"/>
    </row>
    <row r="75" spans="1:23" x14ac:dyDescent="0.3">
      <c r="A75" s="81" t="s">
        <v>54</v>
      </c>
      <c r="B75" s="81" t="s">
        <v>49</v>
      </c>
      <c r="C75" s="81" t="s">
        <v>16</v>
      </c>
      <c r="D75" s="82" t="s">
        <v>32</v>
      </c>
      <c r="E75" s="83">
        <v>7</v>
      </c>
      <c r="F75" s="84">
        <f>E75*$W$2</f>
        <v>6.0132046885117134E-2</v>
      </c>
      <c r="G75" s="83">
        <v>45</v>
      </c>
      <c r="H75" s="85">
        <f t="shared" si="14"/>
        <v>0.15555555555555556</v>
      </c>
      <c r="I75" s="86">
        <f>H75*$W$2</f>
        <v>1.3362677085581585E-3</v>
      </c>
      <c r="J75" s="85">
        <v>8.5888888888888903E-2</v>
      </c>
      <c r="K75" s="85">
        <f t="shared" si="15"/>
        <v>1.8111254851228975</v>
      </c>
      <c r="L75" s="84">
        <f t="shared" si="16"/>
        <v>1.5558097512320084E-2</v>
      </c>
      <c r="M75" s="87">
        <v>0.77400000000000002</v>
      </c>
      <c r="N75" s="87">
        <v>0.19266666666666665</v>
      </c>
      <c r="O75" s="87">
        <v>0.19266666666666665</v>
      </c>
      <c r="P75" s="87">
        <f t="shared" si="17"/>
        <v>1.5043633707840459E-2</v>
      </c>
      <c r="Q75" s="84">
        <f t="shared" si="18"/>
        <v>8.8854958813345229E-3</v>
      </c>
      <c r="R75" s="84">
        <f t="shared" si="19"/>
        <v>5.0730121677774791E-2</v>
      </c>
      <c r="S75" s="88">
        <v>219</v>
      </c>
      <c r="T75" s="84">
        <v>1.7509543327798376</v>
      </c>
      <c r="U75" s="2"/>
      <c r="V75" s="2"/>
    </row>
    <row r="76" spans="1:23" x14ac:dyDescent="0.3">
      <c r="A76" s="89" t="s">
        <v>18</v>
      </c>
      <c r="B76" s="89" t="s">
        <v>7</v>
      </c>
      <c r="C76" s="89" t="s">
        <v>13</v>
      </c>
      <c r="D76" s="90" t="s">
        <v>11</v>
      </c>
      <c r="E76" s="91">
        <v>1191601</v>
      </c>
      <c r="F76" s="92">
        <f>E76*$V$2</f>
        <v>0.65511686583179296</v>
      </c>
      <c r="G76" s="91">
        <v>34</v>
      </c>
      <c r="H76" s="93">
        <f t="shared" si="14"/>
        <v>35047.088235294119</v>
      </c>
      <c r="I76" s="94">
        <f>H76*$V$2</f>
        <v>1.9268143112699795E-2</v>
      </c>
      <c r="J76" s="93">
        <v>0.16058333333333333</v>
      </c>
      <c r="K76" s="93">
        <f t="shared" si="15"/>
        <v>218248.60343722338</v>
      </c>
      <c r="L76" s="92">
        <f t="shared" si="16"/>
        <v>0.11998843661255711</v>
      </c>
      <c r="M76" s="95">
        <v>1.0441666666666667</v>
      </c>
      <c r="N76" s="95">
        <v>0.22700000000000001</v>
      </c>
      <c r="O76" s="95">
        <v>0.22700000000000001</v>
      </c>
      <c r="P76" s="95">
        <f t="shared" si="17"/>
        <v>2.8172160998899454E-2</v>
      </c>
      <c r="Q76" s="92">
        <f t="shared" si="18"/>
        <v>4.3213155825570851E-2</v>
      </c>
      <c r="R76" s="92">
        <f t="shared" si="19"/>
        <v>0.24631807998662236</v>
      </c>
      <c r="S76" s="96">
        <v>5050505.845721297</v>
      </c>
      <c r="T76" s="92">
        <v>2.7766645207975169</v>
      </c>
      <c r="U76" s="2"/>
      <c r="V76" s="2"/>
    </row>
    <row r="77" spans="1:23" x14ac:dyDescent="0.3">
      <c r="A77" s="81" t="s">
        <v>18</v>
      </c>
      <c r="B77" s="81" t="s">
        <v>8</v>
      </c>
      <c r="C77" s="81" t="s">
        <v>16</v>
      </c>
      <c r="D77" s="82" t="s">
        <v>11</v>
      </c>
      <c r="E77" s="83">
        <v>2</v>
      </c>
      <c r="F77" s="84">
        <f>E77*$W$2</f>
        <v>1.7180584824319181E-2</v>
      </c>
      <c r="G77" s="83">
        <v>37</v>
      </c>
      <c r="H77" s="85">
        <f t="shared" si="14"/>
        <v>5.4054054054054057E-2</v>
      </c>
      <c r="I77" s="86">
        <f>H77*$W$2</f>
        <v>4.6434013038700495E-4</v>
      </c>
      <c r="J77" s="85">
        <v>0.16058333333333333</v>
      </c>
      <c r="K77" s="85">
        <f t="shared" si="15"/>
        <v>0.33661061164953227</v>
      </c>
      <c r="L77" s="84">
        <f t="shared" si="16"/>
        <v>2.8915835831053761E-3</v>
      </c>
      <c r="M77" s="87">
        <v>1.0441666666666667</v>
      </c>
      <c r="N77" s="87">
        <v>0.22700000000000001</v>
      </c>
      <c r="O77" s="87">
        <v>0.22700000000000001</v>
      </c>
      <c r="P77" s="87">
        <f t="shared" si="17"/>
        <v>2.8172160998899454E-2</v>
      </c>
      <c r="Q77" s="84">
        <f t="shared" si="18"/>
        <v>1.0283033932743618E-3</v>
      </c>
      <c r="R77" s="84">
        <f t="shared" si="19"/>
        <v>5.8614029139058719E-3</v>
      </c>
      <c r="S77" s="88">
        <v>327.5</v>
      </c>
      <c r="T77" s="84">
        <v>2.8119945942197937</v>
      </c>
      <c r="U77" s="2"/>
      <c r="V77" s="10"/>
      <c r="W77" s="10"/>
    </row>
    <row r="78" spans="1:23" x14ac:dyDescent="0.3">
      <c r="A78" s="55" t="s">
        <v>19</v>
      </c>
      <c r="B78" s="55" t="s">
        <v>7</v>
      </c>
      <c r="C78" s="55" t="s">
        <v>13</v>
      </c>
      <c r="D78" s="74" t="s">
        <v>11</v>
      </c>
      <c r="E78" s="75">
        <v>716507</v>
      </c>
      <c r="F78" s="76">
        <f>E78*$V$2</f>
        <v>0.39392029730299027</v>
      </c>
      <c r="G78" s="75">
        <v>33</v>
      </c>
      <c r="H78" s="77">
        <f t="shared" si="14"/>
        <v>21712.333333333332</v>
      </c>
      <c r="I78" s="78">
        <f>H78*$V$2</f>
        <v>1.193697870615122E-2</v>
      </c>
      <c r="J78" s="77">
        <v>0.16058333333333333</v>
      </c>
      <c r="K78" s="77">
        <f t="shared" si="15"/>
        <v>135209.13336792943</v>
      </c>
      <c r="L78" s="76">
        <f t="shared" si="16"/>
        <v>7.4335103515212581E-2</v>
      </c>
      <c r="M78" s="79">
        <v>1.0441666666666667</v>
      </c>
      <c r="N78" s="79">
        <v>0.22700000000000001</v>
      </c>
      <c r="O78" s="79">
        <v>0.22700000000000001</v>
      </c>
      <c r="P78" s="79">
        <f t="shared" si="17"/>
        <v>2.8172160998899454E-2</v>
      </c>
      <c r="Q78" s="76">
        <f t="shared" si="18"/>
        <v>2.7580685805579545E-2</v>
      </c>
      <c r="R78" s="76">
        <f t="shared" si="19"/>
        <v>0.15721188241300815</v>
      </c>
      <c r="S78" s="80">
        <v>4902307.8833432226</v>
      </c>
      <c r="T78" s="76">
        <v>2.6951869159168864</v>
      </c>
      <c r="U78" s="2"/>
      <c r="V78" s="2"/>
    </row>
    <row r="79" spans="1:23" x14ac:dyDescent="0.3">
      <c r="A79" s="81" t="s">
        <v>19</v>
      </c>
      <c r="B79" s="81" t="s">
        <v>8</v>
      </c>
      <c r="C79" s="81" t="s">
        <v>16</v>
      </c>
      <c r="D79" s="82" t="s">
        <v>11</v>
      </c>
      <c r="E79" s="83">
        <v>9</v>
      </c>
      <c r="F79" s="84">
        <f>E79*$W$2</f>
        <v>7.7312631709436308E-2</v>
      </c>
      <c r="G79" s="83">
        <v>34</v>
      </c>
      <c r="H79" s="85">
        <f t="shared" si="14"/>
        <v>0.26470588235294118</v>
      </c>
      <c r="I79" s="86">
        <f>H79*$W$2</f>
        <v>2.2739009326304799E-3</v>
      </c>
      <c r="J79" s="85">
        <v>0.16058333333333333</v>
      </c>
      <c r="K79" s="85">
        <f t="shared" si="15"/>
        <v>1.6484019658719742</v>
      </c>
      <c r="L79" s="84">
        <f t="shared" si="16"/>
        <v>1.4160254899618972E-2</v>
      </c>
      <c r="M79" s="87">
        <v>1.0441666666666667</v>
      </c>
      <c r="N79" s="87">
        <v>0.22700000000000001</v>
      </c>
      <c r="O79" s="87">
        <v>0.22700000000000001</v>
      </c>
      <c r="P79" s="87">
        <f t="shared" si="17"/>
        <v>2.8172160998899454E-2</v>
      </c>
      <c r="Q79" s="84">
        <f t="shared" si="18"/>
        <v>4.7089815875505907E-3</v>
      </c>
      <c r="R79" s="84">
        <f t="shared" si="19"/>
        <v>2.6841531963547487E-2</v>
      </c>
      <c r="S79" s="88">
        <v>350</v>
      </c>
      <c r="T79" s="84">
        <v>3.0070737454262435</v>
      </c>
      <c r="U79" s="2"/>
      <c r="V79" s="2"/>
    </row>
    <row r="80" spans="1:23" x14ac:dyDescent="0.3">
      <c r="A80" s="89" t="s">
        <v>20</v>
      </c>
      <c r="B80" s="89" t="s">
        <v>7</v>
      </c>
      <c r="C80" s="89" t="s">
        <v>13</v>
      </c>
      <c r="D80" s="90" t="s">
        <v>11</v>
      </c>
      <c r="E80" s="91">
        <v>897591</v>
      </c>
      <c r="F80" s="92">
        <f>E80*$V$2</f>
        <v>0.49347642601745462</v>
      </c>
      <c r="G80" s="91">
        <v>35</v>
      </c>
      <c r="H80" s="93">
        <f t="shared" si="14"/>
        <v>25645.457142857143</v>
      </c>
      <c r="I80" s="94">
        <f>H80*$V$2</f>
        <v>1.4099326457641561E-2</v>
      </c>
      <c r="J80" s="93">
        <v>0.16058333333333333</v>
      </c>
      <c r="K80" s="93">
        <f t="shared" si="15"/>
        <v>159701.86077544666</v>
      </c>
      <c r="L80" s="92">
        <f t="shared" si="16"/>
        <v>8.7800683700933441E-2</v>
      </c>
      <c r="M80" s="95">
        <v>1.0441666666666667</v>
      </c>
      <c r="N80" s="95">
        <v>0.22700000000000001</v>
      </c>
      <c r="O80" s="95">
        <v>0.22700000000000001</v>
      </c>
      <c r="P80" s="95">
        <f t="shared" si="17"/>
        <v>2.8172160998899454E-2</v>
      </c>
      <c r="Q80" s="92">
        <f t="shared" si="18"/>
        <v>3.1149950407117839E-2</v>
      </c>
      <c r="R80" s="92">
        <f t="shared" si="19"/>
        <v>0.17755694601271149</v>
      </c>
      <c r="S80" s="96">
        <v>5126878.3105260385</v>
      </c>
      <c r="T80" s="92">
        <v>2.8186460188029954</v>
      </c>
      <c r="U80" s="2"/>
      <c r="V80" s="2"/>
    </row>
    <row r="81" spans="1:22" x14ac:dyDescent="0.3">
      <c r="A81" s="81" t="s">
        <v>20</v>
      </c>
      <c r="B81" s="81" t="s">
        <v>8</v>
      </c>
      <c r="C81" s="81" t="s">
        <v>16</v>
      </c>
      <c r="D81" s="82" t="s">
        <v>11</v>
      </c>
      <c r="E81" s="83">
        <v>1</v>
      </c>
      <c r="F81" s="84">
        <f>E81*$W$2</f>
        <v>8.5902924121595906E-3</v>
      </c>
      <c r="G81" s="83">
        <v>40</v>
      </c>
      <c r="H81" s="85">
        <f t="shared" si="14"/>
        <v>2.5000000000000001E-2</v>
      </c>
      <c r="I81" s="86">
        <f>H81*$W$2</f>
        <v>2.1475731030398977E-4</v>
      </c>
      <c r="J81" s="85">
        <v>0.16058333333333333</v>
      </c>
      <c r="K81" s="85">
        <f t="shared" si="15"/>
        <v>0.15568240788790869</v>
      </c>
      <c r="L81" s="84">
        <f t="shared" si="16"/>
        <v>1.3373574071862363E-3</v>
      </c>
      <c r="M81" s="87">
        <v>1.0441666666666667</v>
      </c>
      <c r="N81" s="87">
        <v>0.22700000000000001</v>
      </c>
      <c r="O81" s="87">
        <v>0.22700000000000001</v>
      </c>
      <c r="P81" s="87">
        <f t="shared" si="17"/>
        <v>2.8172160998899454E-2</v>
      </c>
      <c r="Q81" s="84">
        <f t="shared" si="18"/>
        <v>5.2341504424419148E-4</v>
      </c>
      <c r="R81" s="84">
        <f t="shared" si="19"/>
        <v>2.9835032010796011E-3</v>
      </c>
      <c r="S81" s="88">
        <v>297.5</v>
      </c>
      <c r="T81" s="84">
        <v>2.5550610779966654</v>
      </c>
      <c r="U81" s="2"/>
      <c r="V81" s="2"/>
    </row>
    <row r="82" spans="1:22" x14ac:dyDescent="0.3">
      <c r="A82" s="55" t="s">
        <v>33</v>
      </c>
      <c r="B82" s="55" t="s">
        <v>7</v>
      </c>
      <c r="C82" s="55" t="s">
        <v>13</v>
      </c>
      <c r="D82" s="74" t="s">
        <v>11</v>
      </c>
      <c r="E82" s="75">
        <v>950805</v>
      </c>
      <c r="F82" s="76">
        <f>E82*$V$2</f>
        <v>0.52273235052437683</v>
      </c>
      <c r="G82" s="75">
        <v>40</v>
      </c>
      <c r="H82" s="77">
        <f t="shared" si="14"/>
        <v>23770.125</v>
      </c>
      <c r="I82" s="78">
        <f>H82*$V$2</f>
        <v>1.306830876310942E-2</v>
      </c>
      <c r="J82" s="77">
        <v>0.11399999999999999</v>
      </c>
      <c r="K82" s="77">
        <f t="shared" si="15"/>
        <v>208509.86842105264</v>
      </c>
      <c r="L82" s="76">
        <f t="shared" si="16"/>
        <v>0.11463428739569667</v>
      </c>
      <c r="M82" s="79">
        <v>0.9870000000000001</v>
      </c>
      <c r="N82" s="79">
        <v>0.22700000000000001</v>
      </c>
      <c r="O82" s="79">
        <v>0.22700000000000001</v>
      </c>
      <c r="P82" s="79">
        <f t="shared" si="17"/>
        <v>2.6629774530803285E-2</v>
      </c>
      <c r="Q82" s="76">
        <f t="shared" si="18"/>
        <v>5.153559625538208E-2</v>
      </c>
      <c r="R82" s="76">
        <f t="shared" si="19"/>
        <v>0.22061989170496879</v>
      </c>
      <c r="S82" s="80">
        <v>4322341.5219486924</v>
      </c>
      <c r="T82" s="76">
        <v>2.2243710313863874</v>
      </c>
      <c r="U82" s="2"/>
      <c r="V82" s="2"/>
    </row>
    <row r="83" spans="1:22" x14ac:dyDescent="0.3">
      <c r="A83" s="81" t="s">
        <v>33</v>
      </c>
      <c r="B83" s="81" t="s">
        <v>8</v>
      </c>
      <c r="C83" s="81" t="s">
        <v>16</v>
      </c>
      <c r="D83" s="82" t="s">
        <v>11</v>
      </c>
      <c r="E83" s="83">
        <v>10</v>
      </c>
      <c r="F83" s="84">
        <f>E83*$W$2</f>
        <v>8.5902924121595906E-2</v>
      </c>
      <c r="G83" s="83">
        <v>43</v>
      </c>
      <c r="H83" s="85">
        <f t="shared" si="14"/>
        <v>0.23255813953488372</v>
      </c>
      <c r="I83" s="86">
        <f>H83*$W$2</f>
        <v>1.997742421432463E-3</v>
      </c>
      <c r="J83" s="85">
        <v>0.11399999999999999</v>
      </c>
      <c r="K83" s="85">
        <f t="shared" si="15"/>
        <v>2.0399836801305593</v>
      </c>
      <c r="L83" s="84">
        <f t="shared" si="16"/>
        <v>1.752405632835494E-2</v>
      </c>
      <c r="M83" s="87">
        <v>0.9870000000000001</v>
      </c>
      <c r="N83" s="87">
        <v>0.22700000000000001</v>
      </c>
      <c r="O83" s="87">
        <v>0.22700000000000001</v>
      </c>
      <c r="P83" s="87">
        <f t="shared" si="17"/>
        <v>2.6629774530803285E-2</v>
      </c>
      <c r="Q83" s="84">
        <f t="shared" si="18"/>
        <v>6.3770999540598622E-3</v>
      </c>
      <c r="R83" s="84">
        <f t="shared" si="19"/>
        <v>2.7299870448467316E-2</v>
      </c>
      <c r="S83" s="88">
        <v>319.5</v>
      </c>
      <c r="T83" s="84">
        <v>2.7479663882637713</v>
      </c>
      <c r="U83" s="2"/>
      <c r="V83" s="2"/>
    </row>
    <row r="84" spans="1:22" x14ac:dyDescent="0.3">
      <c r="A84" s="89" t="s">
        <v>34</v>
      </c>
      <c r="B84" s="89" t="s">
        <v>7</v>
      </c>
      <c r="C84" s="89" t="s">
        <v>13</v>
      </c>
      <c r="D84" s="90" t="s">
        <v>11</v>
      </c>
      <c r="E84" s="91">
        <v>915418</v>
      </c>
      <c r="F84" s="92">
        <f>E84*$V$2</f>
        <v>0.50327733115867501</v>
      </c>
      <c r="G84" s="91">
        <v>40</v>
      </c>
      <c r="H84" s="93">
        <f t="shared" si="14"/>
        <v>22885.45</v>
      </c>
      <c r="I84" s="94">
        <f>H84*$V$2</f>
        <v>1.2581933278966876E-2</v>
      </c>
      <c r="J84" s="93">
        <v>0.11399999999999999</v>
      </c>
      <c r="K84" s="93">
        <f t="shared" si="15"/>
        <v>200749.56140350879</v>
      </c>
      <c r="L84" s="92">
        <f t="shared" si="16"/>
        <v>0.11036783578041121</v>
      </c>
      <c r="M84" s="95">
        <v>0.9870000000000001</v>
      </c>
      <c r="N84" s="95">
        <v>0.22700000000000001</v>
      </c>
      <c r="O84" s="95">
        <v>0.22700000000000001</v>
      </c>
      <c r="P84" s="95">
        <f t="shared" si="17"/>
        <v>2.6629774530803285E-2</v>
      </c>
      <c r="Q84" s="92">
        <f t="shared" si="18"/>
        <v>6.1560629913246907E-2</v>
      </c>
      <c r="R84" s="92">
        <f t="shared" si="19"/>
        <v>0.26353628349321406</v>
      </c>
      <c r="S84" s="96">
        <v>3261004.7390649947</v>
      </c>
      <c r="T84" s="92">
        <v>1.7928314888256485</v>
      </c>
    </row>
    <row r="85" spans="1:22" x14ac:dyDescent="0.3">
      <c r="A85" s="81" t="s">
        <v>34</v>
      </c>
      <c r="B85" s="81" t="s">
        <v>8</v>
      </c>
      <c r="C85" s="81" t="s">
        <v>16</v>
      </c>
      <c r="D85" s="82" t="s">
        <v>11</v>
      </c>
      <c r="E85" s="83">
        <v>5</v>
      </c>
      <c r="F85" s="84">
        <f>E85*$W$2</f>
        <v>4.2951462060797953E-2</v>
      </c>
      <c r="G85" s="83">
        <v>37</v>
      </c>
      <c r="H85" s="85">
        <f t="shared" si="14"/>
        <v>0.13513513513513514</v>
      </c>
      <c r="I85" s="86">
        <f>H85*$W$2</f>
        <v>1.1608503259675123E-3</v>
      </c>
      <c r="J85" s="85">
        <v>0.11399999999999999</v>
      </c>
      <c r="K85" s="85">
        <f t="shared" si="15"/>
        <v>1.1853959222380277</v>
      </c>
      <c r="L85" s="84">
        <f t="shared" si="16"/>
        <v>1.0182897596206249E-2</v>
      </c>
      <c r="M85" s="87">
        <v>0.9870000000000001</v>
      </c>
      <c r="N85" s="87">
        <v>0.22700000000000001</v>
      </c>
      <c r="O85" s="87">
        <v>0.22700000000000001</v>
      </c>
      <c r="P85" s="87">
        <f t="shared" si="17"/>
        <v>2.6629774530803285E-2</v>
      </c>
      <c r="Q85" s="84">
        <f t="shared" si="18"/>
        <v>4.2609436148872224E-3</v>
      </c>
      <c r="R85" s="84">
        <f t="shared" si="19"/>
        <v>1.8240769238780735E-2</v>
      </c>
      <c r="S85" s="88">
        <v>278</v>
      </c>
      <c r="T85" s="84">
        <v>2.3898221888288864</v>
      </c>
    </row>
  </sheetData>
  <sortState ref="A2:T85">
    <sortCondition ref="A1:A85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1"/>
  <sheetViews>
    <sheetView zoomScale="85" zoomScaleNormal="85" workbookViewId="0">
      <selection activeCell="U21" sqref="U21"/>
    </sheetView>
  </sheetViews>
  <sheetFormatPr defaultRowHeight="14.4" x14ac:dyDescent="0.3"/>
  <cols>
    <col min="1" max="1" width="4.44140625" style="1" bestFit="1" customWidth="1"/>
    <col min="2" max="2" width="7.88671875" style="34" bestFit="1" customWidth="1"/>
    <col min="3" max="3" width="5.33203125" style="34" bestFit="1" customWidth="1"/>
    <col min="4" max="4" width="8.109375" style="41" bestFit="1" customWidth="1"/>
    <col min="5" max="5" width="13.21875" style="34" bestFit="1" customWidth="1"/>
    <col min="6" max="6" width="9.44140625" style="31" bestFit="1" customWidth="1"/>
    <col min="7" max="8" width="18.109375" style="5" customWidth="1"/>
    <col min="9" max="9" width="13.21875" style="9" bestFit="1" customWidth="1"/>
    <col min="10" max="10" width="10.88671875" style="7" customWidth="1"/>
    <col min="11" max="11" width="11.109375" style="16" bestFit="1" customWidth="1"/>
    <col min="12" max="12" width="9.109375" style="15" bestFit="1" customWidth="1"/>
    <col min="13" max="13" width="11.21875" style="7" bestFit="1" customWidth="1"/>
    <col min="14" max="14" width="15" style="5" bestFit="1" customWidth="1"/>
    <col min="15" max="15" width="8.44140625" style="14" bestFit="1" customWidth="1"/>
    <col min="16" max="16" width="7.77734375" style="2" bestFit="1" customWidth="1"/>
    <col min="17" max="17" width="8.88671875" style="2" bestFit="1" customWidth="1"/>
    <col min="18" max="18" width="9.5546875" style="2" bestFit="1" customWidth="1"/>
    <col min="20" max="20" width="12.44140625" style="3" bestFit="1" customWidth="1"/>
    <col min="21" max="21" width="13.5546875" style="3" bestFit="1" customWidth="1"/>
    <col min="22" max="16384" width="8.88671875" style="3"/>
  </cols>
  <sheetData>
    <row r="1" spans="1:21" ht="15" thickBot="1" x14ac:dyDescent="0.35">
      <c r="A1" s="97" t="s">
        <v>6</v>
      </c>
      <c r="B1" s="43" t="s">
        <v>0</v>
      </c>
      <c r="C1" s="43" t="s">
        <v>30</v>
      </c>
      <c r="D1" s="43" t="s">
        <v>31</v>
      </c>
      <c r="E1" s="43" t="s">
        <v>86</v>
      </c>
      <c r="F1" s="65" t="s">
        <v>12</v>
      </c>
      <c r="G1" s="98" t="s">
        <v>97</v>
      </c>
      <c r="H1" s="98" t="s">
        <v>106</v>
      </c>
      <c r="I1" s="99" t="s">
        <v>92</v>
      </c>
      <c r="J1" s="100" t="s">
        <v>98</v>
      </c>
      <c r="K1" s="101" t="s">
        <v>104</v>
      </c>
      <c r="L1" s="102" t="s">
        <v>118</v>
      </c>
      <c r="M1" s="100" t="s">
        <v>116</v>
      </c>
      <c r="N1" s="103" t="s">
        <v>117</v>
      </c>
      <c r="O1" s="104" t="s">
        <v>123</v>
      </c>
      <c r="P1" s="105" t="s">
        <v>14</v>
      </c>
      <c r="Q1" s="105" t="s">
        <v>85</v>
      </c>
      <c r="R1" s="105" t="s">
        <v>84</v>
      </c>
      <c r="T1" s="17" t="s">
        <v>102</v>
      </c>
      <c r="U1" s="17" t="s">
        <v>103</v>
      </c>
    </row>
    <row r="2" spans="1:21" x14ac:dyDescent="0.3">
      <c r="A2" s="106">
        <v>1</v>
      </c>
      <c r="B2" s="46" t="s">
        <v>5</v>
      </c>
      <c r="C2" s="46" t="s">
        <v>13</v>
      </c>
      <c r="D2" s="47" t="s">
        <v>1</v>
      </c>
      <c r="E2" s="46" t="s">
        <v>87</v>
      </c>
      <c r="F2" s="55" t="s">
        <v>89</v>
      </c>
      <c r="G2" s="107">
        <v>31869955.915750578</v>
      </c>
      <c r="H2" s="107">
        <f>G2*$T$2</f>
        <v>17.521423390651677</v>
      </c>
      <c r="I2" s="108">
        <v>88</v>
      </c>
      <c r="J2" s="109">
        <f t="shared" ref="J2:J33" si="0">G2/I2</f>
        <v>362158.58995171112</v>
      </c>
      <c r="K2" s="110">
        <f>J2*$T$2</f>
        <v>0.19910708398467816</v>
      </c>
      <c r="L2" s="111">
        <v>0.18200000000000002</v>
      </c>
      <c r="M2" s="112">
        <f t="shared" ref="M2:M33" si="1">J2/L2</f>
        <v>1989882.3623720389</v>
      </c>
      <c r="N2" s="107">
        <f t="shared" ref="N2:N33" si="2">K2/L2</f>
        <v>1.093994966948781</v>
      </c>
      <c r="O2" s="113">
        <v>1.1595000000000002</v>
      </c>
      <c r="P2" s="114" t="s">
        <v>15</v>
      </c>
      <c r="Q2" s="114">
        <v>24</v>
      </c>
      <c r="R2" s="114">
        <v>274</v>
      </c>
      <c r="T2" s="18">
        <v>5.4977871437821301E-7</v>
      </c>
      <c r="U2" s="19">
        <v>8.5902924121595906E-3</v>
      </c>
    </row>
    <row r="3" spans="1:21" x14ac:dyDescent="0.3">
      <c r="A3" s="106">
        <v>1</v>
      </c>
      <c r="B3" s="46" t="s">
        <v>2</v>
      </c>
      <c r="C3" s="46" t="s">
        <v>16</v>
      </c>
      <c r="D3" s="47" t="s">
        <v>1</v>
      </c>
      <c r="E3" s="46" t="s">
        <v>87</v>
      </c>
      <c r="F3" s="55" t="s">
        <v>89</v>
      </c>
      <c r="G3" s="107">
        <v>684</v>
      </c>
      <c r="H3" s="107">
        <f>G3*$U$2</f>
        <v>5.8757600099171601</v>
      </c>
      <c r="I3" s="108">
        <v>120</v>
      </c>
      <c r="J3" s="112">
        <f t="shared" si="0"/>
        <v>5.7</v>
      </c>
      <c r="K3" s="110">
        <f>J3*$U$2</f>
        <v>4.8964666749309667E-2</v>
      </c>
      <c r="L3" s="111">
        <v>0.18200000000000002</v>
      </c>
      <c r="M3" s="112">
        <f t="shared" si="1"/>
        <v>31.318681318681314</v>
      </c>
      <c r="N3" s="107">
        <f t="shared" si="2"/>
        <v>0.26903663049071241</v>
      </c>
      <c r="O3" s="113">
        <v>1.1595000000000002</v>
      </c>
      <c r="P3" s="114" t="s">
        <v>15</v>
      </c>
      <c r="Q3" s="114">
        <v>27</v>
      </c>
      <c r="R3" s="114">
        <v>360</v>
      </c>
    </row>
    <row r="4" spans="1:21" x14ac:dyDescent="0.3">
      <c r="A4" s="106">
        <v>1</v>
      </c>
      <c r="B4" s="46" t="s">
        <v>3</v>
      </c>
      <c r="C4" s="46" t="s">
        <v>13</v>
      </c>
      <c r="D4" s="47" t="s">
        <v>1</v>
      </c>
      <c r="E4" s="46" t="s">
        <v>88</v>
      </c>
      <c r="F4" s="55" t="s">
        <v>89</v>
      </c>
      <c r="G4" s="107">
        <v>33606399.857661061</v>
      </c>
      <c r="H4" s="107">
        <f>G4*$T$2</f>
        <v>18.476083308625057</v>
      </c>
      <c r="I4" s="108">
        <v>106</v>
      </c>
      <c r="J4" s="112">
        <f t="shared" si="0"/>
        <v>317041.50809114211</v>
      </c>
      <c r="K4" s="110">
        <f>J4*$T$2</f>
        <v>0.17430267272287792</v>
      </c>
      <c r="L4" s="111">
        <v>0.18200000000000002</v>
      </c>
      <c r="M4" s="112">
        <f t="shared" si="1"/>
        <v>1741986.3081930883</v>
      </c>
      <c r="N4" s="107">
        <f t="shared" si="2"/>
        <v>0.95770699298284556</v>
      </c>
      <c r="O4" s="113">
        <v>1.1595000000000002</v>
      </c>
      <c r="P4" s="114" t="s">
        <v>15</v>
      </c>
      <c r="Q4" s="114">
        <v>26</v>
      </c>
      <c r="R4" s="114">
        <v>238</v>
      </c>
    </row>
    <row r="5" spans="1:21" x14ac:dyDescent="0.3">
      <c r="A5" s="115">
        <v>1</v>
      </c>
      <c r="B5" s="51" t="s">
        <v>4</v>
      </c>
      <c r="C5" s="51" t="s">
        <v>16</v>
      </c>
      <c r="D5" s="52" t="s">
        <v>1</v>
      </c>
      <c r="E5" s="51" t="s">
        <v>88</v>
      </c>
      <c r="F5" s="81" t="s">
        <v>89</v>
      </c>
      <c r="G5" s="116">
        <v>469</v>
      </c>
      <c r="H5" s="116">
        <f>G5*$U$2</f>
        <v>4.0288471413028484</v>
      </c>
      <c r="I5" s="117">
        <v>120</v>
      </c>
      <c r="J5" s="118">
        <f t="shared" si="0"/>
        <v>3.9083333333333332</v>
      </c>
      <c r="K5" s="119">
        <f>J5*$U$2</f>
        <v>3.357372617752373E-2</v>
      </c>
      <c r="L5" s="120">
        <v>0.18200000000000002</v>
      </c>
      <c r="M5" s="118">
        <f t="shared" si="1"/>
        <v>21.474358974358971</v>
      </c>
      <c r="N5" s="116">
        <f t="shared" si="2"/>
        <v>0.18447102295342707</v>
      </c>
      <c r="O5" s="121">
        <v>1.1595000000000002</v>
      </c>
      <c r="P5" s="122" t="s">
        <v>15</v>
      </c>
      <c r="Q5" s="122">
        <v>25</v>
      </c>
      <c r="R5" s="122">
        <v>268</v>
      </c>
    </row>
    <row r="6" spans="1:21" x14ac:dyDescent="0.3">
      <c r="A6" s="106">
        <v>2</v>
      </c>
      <c r="B6" s="46" t="s">
        <v>5</v>
      </c>
      <c r="C6" s="46" t="s">
        <v>13</v>
      </c>
      <c r="D6" s="47" t="s">
        <v>1</v>
      </c>
      <c r="E6" s="46" t="s">
        <v>87</v>
      </c>
      <c r="F6" s="55" t="s">
        <v>89</v>
      </c>
      <c r="G6" s="107">
        <v>22012904.909927472</v>
      </c>
      <c r="H6" s="107">
        <f>G6*$T$2</f>
        <v>12.102226561109779</v>
      </c>
      <c r="I6" s="108">
        <v>120</v>
      </c>
      <c r="J6" s="112">
        <f t="shared" si="0"/>
        <v>183440.87424939559</v>
      </c>
      <c r="K6" s="110">
        <f>J6*$T$2</f>
        <v>0.10085188800924814</v>
      </c>
      <c r="L6" s="111">
        <v>0.1988</v>
      </c>
      <c r="M6" s="112">
        <f t="shared" si="1"/>
        <v>922740.81614384102</v>
      </c>
      <c r="N6" s="107">
        <f t="shared" si="2"/>
        <v>0.50730325960386391</v>
      </c>
      <c r="O6" s="113">
        <v>1.298325</v>
      </c>
      <c r="P6" s="114" t="s">
        <v>15</v>
      </c>
      <c r="Q6" s="114">
        <v>23</v>
      </c>
      <c r="R6" s="114">
        <v>216</v>
      </c>
    </row>
    <row r="7" spans="1:21" x14ac:dyDescent="0.3">
      <c r="A7" s="106">
        <v>2</v>
      </c>
      <c r="B7" s="46" t="s">
        <v>2</v>
      </c>
      <c r="C7" s="46" t="s">
        <v>16</v>
      </c>
      <c r="D7" s="47" t="s">
        <v>1</v>
      </c>
      <c r="E7" s="46" t="s">
        <v>87</v>
      </c>
      <c r="F7" s="55" t="s">
        <v>89</v>
      </c>
      <c r="G7" s="107">
        <v>623</v>
      </c>
      <c r="H7" s="107">
        <f>G7*$U$2</f>
        <v>5.3517521727754245</v>
      </c>
      <c r="I7" s="108">
        <v>120</v>
      </c>
      <c r="J7" s="112">
        <f t="shared" si="0"/>
        <v>5.1916666666666664</v>
      </c>
      <c r="K7" s="110">
        <f>J7*$U$2</f>
        <v>4.4597934773128539E-2</v>
      </c>
      <c r="L7" s="111">
        <v>0.1988</v>
      </c>
      <c r="M7" s="112">
        <f t="shared" si="1"/>
        <v>26.1150234741784</v>
      </c>
      <c r="N7" s="107">
        <f t="shared" si="2"/>
        <v>0.22433568799360432</v>
      </c>
      <c r="O7" s="113">
        <v>1.298325</v>
      </c>
      <c r="P7" s="114" t="s">
        <v>15</v>
      </c>
      <c r="Q7" s="114">
        <v>27</v>
      </c>
      <c r="R7" s="114">
        <v>364</v>
      </c>
    </row>
    <row r="8" spans="1:21" x14ac:dyDescent="0.3">
      <c r="A8" s="123">
        <v>2</v>
      </c>
      <c r="B8" s="124" t="s">
        <v>3</v>
      </c>
      <c r="C8" s="124" t="s">
        <v>13</v>
      </c>
      <c r="D8" s="125" t="s">
        <v>1</v>
      </c>
      <c r="E8" s="124" t="s">
        <v>88</v>
      </c>
      <c r="F8" s="89" t="s">
        <v>89</v>
      </c>
      <c r="G8" s="126">
        <v>7257706.0120579656</v>
      </c>
      <c r="H8" s="126">
        <f>G8*$T$2</f>
        <v>3.9901322806442558</v>
      </c>
      <c r="I8" s="127">
        <v>120</v>
      </c>
      <c r="J8" s="128">
        <f t="shared" si="0"/>
        <v>60480.88343381638</v>
      </c>
      <c r="K8" s="129">
        <f>J8*$T$2</f>
        <v>3.3251102338702133E-2</v>
      </c>
      <c r="L8" s="130">
        <v>0.1988</v>
      </c>
      <c r="M8" s="128">
        <f t="shared" si="1"/>
        <v>304229.79594475037</v>
      </c>
      <c r="N8" s="126">
        <f t="shared" si="2"/>
        <v>0.16725906609005098</v>
      </c>
      <c r="O8" s="131">
        <v>1.298325</v>
      </c>
      <c r="P8" s="132" t="s">
        <v>15</v>
      </c>
      <c r="Q8" s="132">
        <v>23</v>
      </c>
      <c r="R8" s="132">
        <v>232</v>
      </c>
    </row>
    <row r="9" spans="1:21" x14ac:dyDescent="0.3">
      <c r="A9" s="115">
        <v>2</v>
      </c>
      <c r="B9" s="51" t="s">
        <v>4</v>
      </c>
      <c r="C9" s="51" t="s">
        <v>16</v>
      </c>
      <c r="D9" s="52" t="s">
        <v>1</v>
      </c>
      <c r="E9" s="51" t="s">
        <v>88</v>
      </c>
      <c r="F9" s="81" t="s">
        <v>89</v>
      </c>
      <c r="G9" s="116">
        <v>240</v>
      </c>
      <c r="H9" s="116">
        <f>G9*$U$2</f>
        <v>2.0616701789183018</v>
      </c>
      <c r="I9" s="117">
        <v>120</v>
      </c>
      <c r="J9" s="118">
        <f t="shared" si="0"/>
        <v>2</v>
      </c>
      <c r="K9" s="119">
        <f>J9*$U$2</f>
        <v>1.7180584824319181E-2</v>
      </c>
      <c r="L9" s="120">
        <v>0.1988</v>
      </c>
      <c r="M9" s="118">
        <f t="shared" si="1"/>
        <v>10.060362173038229</v>
      </c>
      <c r="N9" s="116">
        <f t="shared" si="2"/>
        <v>8.6421452838627663E-2</v>
      </c>
      <c r="O9" s="121">
        <v>1.298325</v>
      </c>
      <c r="P9" s="122" t="s">
        <v>15</v>
      </c>
      <c r="Q9" s="122">
        <v>23</v>
      </c>
      <c r="R9" s="122">
        <v>258</v>
      </c>
    </row>
    <row r="10" spans="1:21" x14ac:dyDescent="0.3">
      <c r="A10" s="106">
        <v>3</v>
      </c>
      <c r="B10" s="46" t="s">
        <v>7</v>
      </c>
      <c r="C10" s="46" t="s">
        <v>13</v>
      </c>
      <c r="D10" s="47" t="s">
        <v>11</v>
      </c>
      <c r="E10" s="46" t="s">
        <v>87</v>
      </c>
      <c r="F10" s="55" t="s">
        <v>90</v>
      </c>
      <c r="G10" s="107">
        <v>739041.11164834315</v>
      </c>
      <c r="H10" s="107">
        <f>G10*$T$2</f>
        <v>0.4063090722346715</v>
      </c>
      <c r="I10" s="108">
        <v>120</v>
      </c>
      <c r="J10" s="112">
        <f t="shared" si="0"/>
        <v>6158.6759304028592</v>
      </c>
      <c r="K10" s="110">
        <f>J10*$T$2</f>
        <v>3.3859089352889287E-3</v>
      </c>
      <c r="L10" s="111">
        <v>0.11929761904761904</v>
      </c>
      <c r="M10" s="112">
        <f t="shared" si="1"/>
        <v>51624.466435868693</v>
      </c>
      <c r="N10" s="107">
        <f t="shared" si="2"/>
        <v>2.8382032787573098E-2</v>
      </c>
      <c r="O10" s="113">
        <v>0.94916666666666671</v>
      </c>
      <c r="P10" s="114" t="s">
        <v>15</v>
      </c>
      <c r="Q10" s="114">
        <v>23</v>
      </c>
      <c r="R10" s="114">
        <v>255</v>
      </c>
    </row>
    <row r="11" spans="1:21" x14ac:dyDescent="0.3">
      <c r="A11" s="106">
        <v>3</v>
      </c>
      <c r="B11" s="46" t="s">
        <v>8</v>
      </c>
      <c r="C11" s="46" t="s">
        <v>16</v>
      </c>
      <c r="D11" s="47" t="s">
        <v>11</v>
      </c>
      <c r="E11" s="46" t="s">
        <v>87</v>
      </c>
      <c r="F11" s="55" t="s">
        <v>90</v>
      </c>
      <c r="G11" s="107">
        <v>5</v>
      </c>
      <c r="H11" s="107">
        <f>G11*$U$2</f>
        <v>4.2951462060797953E-2</v>
      </c>
      <c r="I11" s="108">
        <v>120</v>
      </c>
      <c r="J11" s="112">
        <f t="shared" si="0"/>
        <v>4.1666666666666664E-2</v>
      </c>
      <c r="K11" s="110">
        <f>J11*$U$2</f>
        <v>3.5792885050664957E-4</v>
      </c>
      <c r="L11" s="111">
        <v>0.11929761904761904</v>
      </c>
      <c r="M11" s="112">
        <f t="shared" si="1"/>
        <v>0.34926654026544257</v>
      </c>
      <c r="N11" s="107">
        <f t="shared" si="2"/>
        <v>3.0003017106634633E-3</v>
      </c>
      <c r="O11" s="113">
        <v>0.94916666666666671</v>
      </c>
      <c r="P11" s="114" t="s">
        <v>15</v>
      </c>
      <c r="Q11" s="114">
        <v>26</v>
      </c>
      <c r="R11" s="114">
        <v>238</v>
      </c>
    </row>
    <row r="12" spans="1:21" x14ac:dyDescent="0.3">
      <c r="A12" s="106">
        <v>3</v>
      </c>
      <c r="B12" s="46" t="s">
        <v>9</v>
      </c>
      <c r="C12" s="46" t="s">
        <v>13</v>
      </c>
      <c r="D12" s="47" t="s">
        <v>11</v>
      </c>
      <c r="E12" s="46" t="s">
        <v>88</v>
      </c>
      <c r="F12" s="55" t="s">
        <v>90</v>
      </c>
      <c r="G12" s="107">
        <v>283045.25501286733</v>
      </c>
      <c r="H12" s="107">
        <f>G12*$T$2</f>
        <v>0.15561225641182766</v>
      </c>
      <c r="I12" s="108">
        <v>120</v>
      </c>
      <c r="J12" s="112">
        <f t="shared" si="0"/>
        <v>2358.7104584405611</v>
      </c>
      <c r="K12" s="110">
        <f>J12*$T$2</f>
        <v>1.296768803431897E-3</v>
      </c>
      <c r="L12" s="111">
        <v>0.11929761904761904</v>
      </c>
      <c r="M12" s="112">
        <f t="shared" si="1"/>
        <v>19771.647391378818</v>
      </c>
      <c r="N12" s="107">
        <f t="shared" si="2"/>
        <v>1.0870030883971595E-2</v>
      </c>
      <c r="O12" s="113">
        <v>0.94916666666666671</v>
      </c>
      <c r="P12" s="114" t="s">
        <v>15</v>
      </c>
      <c r="Q12" s="114">
        <v>27</v>
      </c>
      <c r="R12" s="114">
        <v>326</v>
      </c>
    </row>
    <row r="13" spans="1:21" x14ac:dyDescent="0.3">
      <c r="A13" s="115">
        <v>3</v>
      </c>
      <c r="B13" s="51" t="s">
        <v>10</v>
      </c>
      <c r="C13" s="51" t="s">
        <v>16</v>
      </c>
      <c r="D13" s="52" t="s">
        <v>11</v>
      </c>
      <c r="E13" s="51" t="s">
        <v>88</v>
      </c>
      <c r="F13" s="81" t="s">
        <v>90</v>
      </c>
      <c r="G13" s="116">
        <v>9</v>
      </c>
      <c r="H13" s="116">
        <f>G13*$U$2</f>
        <v>7.7312631709436308E-2</v>
      </c>
      <c r="I13" s="117">
        <v>120</v>
      </c>
      <c r="J13" s="118">
        <f t="shared" si="0"/>
        <v>7.4999999999999997E-2</v>
      </c>
      <c r="K13" s="119">
        <f>J13*$U$2</f>
        <v>6.4427193091196923E-4</v>
      </c>
      <c r="L13" s="120">
        <v>0.11929761904761904</v>
      </c>
      <c r="M13" s="118">
        <f t="shared" si="1"/>
        <v>0.62867977247779661</v>
      </c>
      <c r="N13" s="116">
        <f t="shared" si="2"/>
        <v>5.4005430791942335E-3</v>
      </c>
      <c r="O13" s="121">
        <v>0.94916666666666671</v>
      </c>
      <c r="P13" s="122" t="s">
        <v>15</v>
      </c>
      <c r="Q13" s="122">
        <v>22</v>
      </c>
      <c r="R13" s="122">
        <v>246</v>
      </c>
    </row>
    <row r="14" spans="1:21" x14ac:dyDescent="0.3">
      <c r="A14" s="106">
        <v>4</v>
      </c>
      <c r="B14" s="46" t="s">
        <v>5</v>
      </c>
      <c r="C14" s="46" t="s">
        <v>13</v>
      </c>
      <c r="D14" s="47" t="s">
        <v>1</v>
      </c>
      <c r="E14" s="46" t="s">
        <v>87</v>
      </c>
      <c r="F14" s="55" t="s">
        <v>89</v>
      </c>
      <c r="G14" s="107">
        <v>16715176.724280875</v>
      </c>
      <c r="H14" s="107">
        <f>G14*$T$2</f>
        <v>9.1896483700797695</v>
      </c>
      <c r="I14" s="108">
        <v>120</v>
      </c>
      <c r="J14" s="112">
        <f t="shared" si="0"/>
        <v>139293.13936900729</v>
      </c>
      <c r="K14" s="110">
        <f>J14*$T$2</f>
        <v>7.6580403083998078E-2</v>
      </c>
      <c r="L14" s="111">
        <v>0.21733333333333335</v>
      </c>
      <c r="M14" s="112">
        <f t="shared" si="1"/>
        <v>640919.35292488011</v>
      </c>
      <c r="N14" s="107">
        <f t="shared" si="2"/>
        <v>0.35236381787115678</v>
      </c>
      <c r="O14" s="113">
        <v>1.3972</v>
      </c>
      <c r="P14" s="114" t="s">
        <v>15</v>
      </c>
      <c r="Q14" s="114">
        <v>24</v>
      </c>
      <c r="R14" s="114">
        <v>334</v>
      </c>
    </row>
    <row r="15" spans="1:21" x14ac:dyDescent="0.3">
      <c r="A15" s="106">
        <v>4</v>
      </c>
      <c r="B15" s="46" t="s">
        <v>2</v>
      </c>
      <c r="C15" s="46" t="s">
        <v>16</v>
      </c>
      <c r="D15" s="47" t="s">
        <v>1</v>
      </c>
      <c r="E15" s="46" t="s">
        <v>87</v>
      </c>
      <c r="F15" s="55" t="s">
        <v>89</v>
      </c>
      <c r="G15" s="107">
        <v>477</v>
      </c>
      <c r="H15" s="107">
        <f>G15*$U$2</f>
        <v>4.097569480600125</v>
      </c>
      <c r="I15" s="108">
        <v>120</v>
      </c>
      <c r="J15" s="112">
        <f t="shared" si="0"/>
        <v>3.9750000000000001</v>
      </c>
      <c r="K15" s="110">
        <f>J15*$U$2</f>
        <v>3.4146412338334375E-2</v>
      </c>
      <c r="L15" s="111">
        <v>0.21733333333333335</v>
      </c>
      <c r="M15" s="112">
        <f t="shared" si="1"/>
        <v>18.289877300613497</v>
      </c>
      <c r="N15" s="107">
        <f t="shared" si="2"/>
        <v>0.15711539419479006</v>
      </c>
      <c r="O15" s="113">
        <v>1.3972</v>
      </c>
      <c r="P15" s="114" t="s">
        <v>15</v>
      </c>
      <c r="Q15" s="114">
        <v>25</v>
      </c>
      <c r="R15" s="114">
        <v>323</v>
      </c>
      <c r="T15" s="8"/>
    </row>
    <row r="16" spans="1:21" x14ac:dyDescent="0.3">
      <c r="A16" s="123">
        <v>4</v>
      </c>
      <c r="B16" s="124" t="s">
        <v>3</v>
      </c>
      <c r="C16" s="124" t="s">
        <v>13</v>
      </c>
      <c r="D16" s="125" t="s">
        <v>1</v>
      </c>
      <c r="E16" s="124" t="s">
        <v>88</v>
      </c>
      <c r="F16" s="89" t="s">
        <v>89</v>
      </c>
      <c r="G16" s="126">
        <v>13147396.813071318</v>
      </c>
      <c r="H16" s="126">
        <f>G16*$T$2</f>
        <v>7.228158917310564</v>
      </c>
      <c r="I16" s="127">
        <v>120</v>
      </c>
      <c r="J16" s="128">
        <f t="shared" si="0"/>
        <v>109561.64010892765</v>
      </c>
      <c r="K16" s="129">
        <f>J16*$T$2</f>
        <v>6.0234657644254702E-2</v>
      </c>
      <c r="L16" s="130">
        <v>0.21733333333333335</v>
      </c>
      <c r="M16" s="128">
        <f t="shared" si="1"/>
        <v>504117.97596132348</v>
      </c>
      <c r="N16" s="126">
        <f t="shared" si="2"/>
        <v>0.27715333271896331</v>
      </c>
      <c r="O16" s="131">
        <v>1.3972</v>
      </c>
      <c r="P16" s="132" t="s">
        <v>15</v>
      </c>
      <c r="Q16" s="132">
        <v>23</v>
      </c>
      <c r="R16" s="132">
        <v>295</v>
      </c>
    </row>
    <row r="17" spans="1:18" x14ac:dyDescent="0.3">
      <c r="A17" s="115">
        <v>4</v>
      </c>
      <c r="B17" s="51" t="s">
        <v>4</v>
      </c>
      <c r="C17" s="51" t="s">
        <v>16</v>
      </c>
      <c r="D17" s="52" t="s">
        <v>1</v>
      </c>
      <c r="E17" s="51" t="s">
        <v>88</v>
      </c>
      <c r="F17" s="81" t="s">
        <v>89</v>
      </c>
      <c r="G17" s="116">
        <v>1017</v>
      </c>
      <c r="H17" s="116">
        <f>G17*$U$2</f>
        <v>8.7363273831663033</v>
      </c>
      <c r="I17" s="117">
        <v>120</v>
      </c>
      <c r="J17" s="118">
        <f t="shared" si="0"/>
        <v>8.4749999999999996</v>
      </c>
      <c r="K17" s="119">
        <f>J17*$U$2</f>
        <v>7.2802728193052529E-2</v>
      </c>
      <c r="L17" s="120">
        <v>0.21733333333333335</v>
      </c>
      <c r="M17" s="118">
        <f t="shared" si="1"/>
        <v>38.99539877300613</v>
      </c>
      <c r="N17" s="116">
        <f t="shared" si="2"/>
        <v>0.33498187818889197</v>
      </c>
      <c r="O17" s="121">
        <v>1.3972</v>
      </c>
      <c r="P17" s="122" t="s">
        <v>15</v>
      </c>
      <c r="Q17" s="122">
        <v>24</v>
      </c>
      <c r="R17" s="122">
        <v>295</v>
      </c>
    </row>
    <row r="18" spans="1:18" x14ac:dyDescent="0.3">
      <c r="A18" s="106">
        <v>5</v>
      </c>
      <c r="B18" s="46" t="s">
        <v>5</v>
      </c>
      <c r="C18" s="46" t="s">
        <v>13</v>
      </c>
      <c r="D18" s="47" t="s">
        <v>1</v>
      </c>
      <c r="E18" s="46" t="s">
        <v>87</v>
      </c>
      <c r="F18" s="55" t="s">
        <v>89</v>
      </c>
      <c r="G18" s="107">
        <v>53973523.758924358</v>
      </c>
      <c r="H18" s="107">
        <f>G18*$T$2</f>
        <v>29.673494502643369</v>
      </c>
      <c r="I18" s="108">
        <v>120</v>
      </c>
      <c r="J18" s="112">
        <f t="shared" si="0"/>
        <v>449779.36465770297</v>
      </c>
      <c r="K18" s="110">
        <f>J18*$T$2</f>
        <v>0.24727912085536138</v>
      </c>
      <c r="L18" s="111">
        <v>0.24111111111111114</v>
      </c>
      <c r="M18" s="112">
        <f t="shared" si="1"/>
        <v>1865444.3695480765</v>
      </c>
      <c r="N18" s="107">
        <f t="shared" si="2"/>
        <v>1.0255816072342177</v>
      </c>
      <c r="O18" s="113">
        <v>1.4311666666666669</v>
      </c>
      <c r="P18" s="114" t="s">
        <v>15</v>
      </c>
      <c r="Q18" s="114">
        <v>27</v>
      </c>
      <c r="R18" s="114">
        <v>326</v>
      </c>
    </row>
    <row r="19" spans="1:18" x14ac:dyDescent="0.3">
      <c r="A19" s="106">
        <v>5</v>
      </c>
      <c r="B19" s="46" t="s">
        <v>2</v>
      </c>
      <c r="C19" s="46" t="s">
        <v>16</v>
      </c>
      <c r="D19" s="47" t="s">
        <v>1</v>
      </c>
      <c r="E19" s="46" t="s">
        <v>87</v>
      </c>
      <c r="F19" s="55" t="s">
        <v>89</v>
      </c>
      <c r="G19" s="107">
        <v>40</v>
      </c>
      <c r="H19" s="107">
        <f>G19*$U$2</f>
        <v>0.34361169648638362</v>
      </c>
      <c r="I19" s="108">
        <v>120</v>
      </c>
      <c r="J19" s="112">
        <f t="shared" si="0"/>
        <v>0.33333333333333331</v>
      </c>
      <c r="K19" s="110">
        <f>J19*$U$2</f>
        <v>2.8634308040531966E-3</v>
      </c>
      <c r="L19" s="111">
        <v>0.24111111111111114</v>
      </c>
      <c r="M19" s="112">
        <f t="shared" si="1"/>
        <v>1.3824884792626726</v>
      </c>
      <c r="N19" s="107">
        <f t="shared" si="2"/>
        <v>1.1875980293308188E-2</v>
      </c>
      <c r="O19" s="113">
        <v>1.4311666666666669</v>
      </c>
      <c r="P19" s="114" t="s">
        <v>15</v>
      </c>
      <c r="Q19" s="114">
        <v>22</v>
      </c>
      <c r="R19" s="114">
        <v>227</v>
      </c>
    </row>
    <row r="20" spans="1:18" x14ac:dyDescent="0.3">
      <c r="A20" s="106">
        <v>5</v>
      </c>
      <c r="B20" s="46" t="s">
        <v>3</v>
      </c>
      <c r="C20" s="46" t="s">
        <v>13</v>
      </c>
      <c r="D20" s="47" t="s">
        <v>1</v>
      </c>
      <c r="E20" s="46" t="s">
        <v>88</v>
      </c>
      <c r="F20" s="55" t="s">
        <v>89</v>
      </c>
      <c r="G20" s="107">
        <v>62182416.618199393</v>
      </c>
      <c r="H20" s="107">
        <f>G20*$T$2</f>
        <v>34.18656906528409</v>
      </c>
      <c r="I20" s="108">
        <v>120</v>
      </c>
      <c r="J20" s="112">
        <f t="shared" si="0"/>
        <v>518186.80515166163</v>
      </c>
      <c r="K20" s="110">
        <f>J20*$T$2</f>
        <v>0.28488807554403411</v>
      </c>
      <c r="L20" s="111">
        <v>0.24111111111111114</v>
      </c>
      <c r="M20" s="112">
        <f t="shared" si="1"/>
        <v>2149161.8646843107</v>
      </c>
      <c r="N20" s="107">
        <f t="shared" si="2"/>
        <v>1.1815634469568235</v>
      </c>
      <c r="O20" s="113">
        <v>1.4311666666666669</v>
      </c>
      <c r="P20" s="114" t="s">
        <v>15</v>
      </c>
      <c r="Q20" s="114">
        <v>27</v>
      </c>
      <c r="R20" s="114">
        <v>326</v>
      </c>
    </row>
    <row r="21" spans="1:18" x14ac:dyDescent="0.3">
      <c r="A21" s="115">
        <v>5</v>
      </c>
      <c r="B21" s="51" t="s">
        <v>4</v>
      </c>
      <c r="C21" s="51" t="s">
        <v>16</v>
      </c>
      <c r="D21" s="52" t="s">
        <v>1</v>
      </c>
      <c r="E21" s="51" t="s">
        <v>88</v>
      </c>
      <c r="F21" s="81" t="s">
        <v>89</v>
      </c>
      <c r="G21" s="116">
        <v>961</v>
      </c>
      <c r="H21" s="116">
        <f>G21*$U$2</f>
        <v>8.2552710080853657</v>
      </c>
      <c r="I21" s="117">
        <v>120</v>
      </c>
      <c r="J21" s="118">
        <f t="shared" si="0"/>
        <v>8.0083333333333329</v>
      </c>
      <c r="K21" s="119">
        <f>J21*$U$2</f>
        <v>6.8793925067378053E-2</v>
      </c>
      <c r="L21" s="120">
        <v>0.24111111111111114</v>
      </c>
      <c r="M21" s="118">
        <f t="shared" si="1"/>
        <v>33.214285714285708</v>
      </c>
      <c r="N21" s="116">
        <f t="shared" si="2"/>
        <v>0.28532042654672923</v>
      </c>
      <c r="O21" s="121">
        <v>1.4311666666666669</v>
      </c>
      <c r="P21" s="122" t="s">
        <v>15</v>
      </c>
      <c r="Q21" s="122">
        <v>21</v>
      </c>
      <c r="R21" s="122">
        <v>237</v>
      </c>
    </row>
    <row r="22" spans="1:18" x14ac:dyDescent="0.3">
      <c r="A22" s="106" t="s">
        <v>18</v>
      </c>
      <c r="B22" s="46" t="s">
        <v>7</v>
      </c>
      <c r="C22" s="46" t="s">
        <v>13</v>
      </c>
      <c r="D22" s="47" t="s">
        <v>11</v>
      </c>
      <c r="E22" s="46" t="s">
        <v>87</v>
      </c>
      <c r="F22" s="55" t="s">
        <v>90</v>
      </c>
      <c r="G22" s="107">
        <v>1835288.6520595071</v>
      </c>
      <c r="H22" s="107">
        <f>G22*$T$2</f>
        <v>1.0090026356421993</v>
      </c>
      <c r="I22" s="108">
        <v>120</v>
      </c>
      <c r="J22" s="112">
        <f t="shared" si="0"/>
        <v>15294.072100495892</v>
      </c>
      <c r="K22" s="110">
        <f>J22*$T$2</f>
        <v>8.4083552970183276E-3</v>
      </c>
      <c r="L22" s="111">
        <v>0.16058333333333333</v>
      </c>
      <c r="M22" s="112">
        <f t="shared" si="1"/>
        <v>95240.718840659421</v>
      </c>
      <c r="N22" s="107">
        <f t="shared" si="2"/>
        <v>5.2361319960674592E-2</v>
      </c>
      <c r="O22" s="113">
        <v>1.0441666666666667</v>
      </c>
      <c r="P22" s="114" t="s">
        <v>15</v>
      </c>
      <c r="Q22" s="114">
        <v>22</v>
      </c>
      <c r="R22" s="114">
        <v>239</v>
      </c>
    </row>
    <row r="23" spans="1:18" x14ac:dyDescent="0.3">
      <c r="A23" s="106" t="s">
        <v>18</v>
      </c>
      <c r="B23" s="46" t="s">
        <v>8</v>
      </c>
      <c r="C23" s="46" t="s">
        <v>16</v>
      </c>
      <c r="D23" s="47" t="s">
        <v>11</v>
      </c>
      <c r="E23" s="46" t="s">
        <v>87</v>
      </c>
      <c r="F23" s="55" t="s">
        <v>90</v>
      </c>
      <c r="G23" s="107">
        <v>14</v>
      </c>
      <c r="H23" s="107">
        <f>G23*$U$2</f>
        <v>0.12026409377023427</v>
      </c>
      <c r="I23" s="108">
        <v>120</v>
      </c>
      <c r="J23" s="112">
        <f t="shared" si="0"/>
        <v>0.11666666666666667</v>
      </c>
      <c r="K23" s="110">
        <f>J23*$U$2</f>
        <v>1.002200781418619E-3</v>
      </c>
      <c r="L23" s="111">
        <v>0.16058333333333333</v>
      </c>
      <c r="M23" s="112">
        <f t="shared" si="1"/>
        <v>0.72651790347690715</v>
      </c>
      <c r="N23" s="107">
        <f t="shared" si="2"/>
        <v>6.2410012335357701E-3</v>
      </c>
      <c r="O23" s="113">
        <v>1.0441666666666667</v>
      </c>
      <c r="P23" s="114" t="s">
        <v>15</v>
      </c>
      <c r="Q23" s="114">
        <v>22</v>
      </c>
      <c r="R23" s="114">
        <v>246</v>
      </c>
    </row>
    <row r="24" spans="1:18" x14ac:dyDescent="0.3">
      <c r="A24" s="123" t="s">
        <v>18</v>
      </c>
      <c r="B24" s="124" t="s">
        <v>9</v>
      </c>
      <c r="C24" s="124" t="s">
        <v>13</v>
      </c>
      <c r="D24" s="125" t="s">
        <v>11</v>
      </c>
      <c r="E24" s="124" t="s">
        <v>88</v>
      </c>
      <c r="F24" s="89" t="s">
        <v>90</v>
      </c>
      <c r="G24" s="126">
        <v>58571.571813697839</v>
      </c>
      <c r="H24" s="126">
        <f>G24*$T$2</f>
        <v>3.2201403450845975E-2</v>
      </c>
      <c r="I24" s="127">
        <v>75</v>
      </c>
      <c r="J24" s="128">
        <f t="shared" si="0"/>
        <v>780.95429084930447</v>
      </c>
      <c r="K24" s="129">
        <f>J24*$T$2</f>
        <v>4.2935204601127967E-4</v>
      </c>
      <c r="L24" s="130">
        <v>0.16058333333333333</v>
      </c>
      <c r="M24" s="128">
        <f t="shared" si="1"/>
        <v>4863.2337779925556</v>
      </c>
      <c r="N24" s="126">
        <f t="shared" si="2"/>
        <v>2.6737024141854468E-3</v>
      </c>
      <c r="O24" s="131">
        <v>1.0441666666666667</v>
      </c>
      <c r="P24" s="132" t="s">
        <v>15</v>
      </c>
      <c r="Q24" s="132">
        <v>22</v>
      </c>
      <c r="R24" s="132">
        <v>237</v>
      </c>
    </row>
    <row r="25" spans="1:18" x14ac:dyDescent="0.3">
      <c r="A25" s="115" t="s">
        <v>18</v>
      </c>
      <c r="B25" s="51" t="s">
        <v>10</v>
      </c>
      <c r="C25" s="51" t="s">
        <v>16</v>
      </c>
      <c r="D25" s="52" t="s">
        <v>11</v>
      </c>
      <c r="E25" s="51" t="s">
        <v>88</v>
      </c>
      <c r="F25" s="81" t="s">
        <v>90</v>
      </c>
      <c r="G25" s="116">
        <v>6</v>
      </c>
      <c r="H25" s="116">
        <f>G25*$U$2</f>
        <v>5.1541754472957543E-2</v>
      </c>
      <c r="I25" s="117">
        <v>120</v>
      </c>
      <c r="J25" s="118">
        <f t="shared" si="0"/>
        <v>0.05</v>
      </c>
      <c r="K25" s="119">
        <f>J25*$U$2</f>
        <v>4.2951462060797954E-4</v>
      </c>
      <c r="L25" s="120">
        <v>0.16058333333333333</v>
      </c>
      <c r="M25" s="118">
        <f t="shared" si="1"/>
        <v>0.31136481577581737</v>
      </c>
      <c r="N25" s="116">
        <f t="shared" si="2"/>
        <v>2.6747148143724726E-3</v>
      </c>
      <c r="O25" s="121">
        <v>1.0441666666666667</v>
      </c>
      <c r="P25" s="122" t="s">
        <v>15</v>
      </c>
      <c r="Q25" s="122">
        <v>24</v>
      </c>
      <c r="R25" s="122">
        <v>317</v>
      </c>
    </row>
    <row r="26" spans="1:18" x14ac:dyDescent="0.3">
      <c r="A26" s="106" t="s">
        <v>19</v>
      </c>
      <c r="B26" s="46" t="s">
        <v>7</v>
      </c>
      <c r="C26" s="46" t="s">
        <v>13</v>
      </c>
      <c r="D26" s="47" t="s">
        <v>11</v>
      </c>
      <c r="E26" s="46" t="s">
        <v>87</v>
      </c>
      <c r="F26" s="55" t="s">
        <v>90</v>
      </c>
      <c r="G26" s="107">
        <v>1190223.955097382</v>
      </c>
      <c r="H26" s="107">
        <f>G26*$T$2</f>
        <v>0.65435979585559056</v>
      </c>
      <c r="I26" s="108">
        <v>120</v>
      </c>
      <c r="J26" s="112">
        <f t="shared" si="0"/>
        <v>9918.5329591448499</v>
      </c>
      <c r="K26" s="110">
        <f>J26*$T$2</f>
        <v>5.4529982987965879E-3</v>
      </c>
      <c r="L26" s="111">
        <v>0.16058333333333333</v>
      </c>
      <c r="M26" s="112">
        <f t="shared" si="1"/>
        <v>61765.643751810174</v>
      </c>
      <c r="N26" s="107">
        <f t="shared" si="2"/>
        <v>3.3957436214612897E-2</v>
      </c>
      <c r="O26" s="113">
        <v>1.0441666666666667</v>
      </c>
      <c r="P26" s="114" t="s">
        <v>15</v>
      </c>
      <c r="Q26" s="114">
        <v>23</v>
      </c>
      <c r="R26" s="114">
        <v>255</v>
      </c>
    </row>
    <row r="27" spans="1:18" x14ac:dyDescent="0.3">
      <c r="A27" s="106" t="s">
        <v>19</v>
      </c>
      <c r="B27" s="46" t="s">
        <v>8</v>
      </c>
      <c r="C27" s="46" t="s">
        <v>16</v>
      </c>
      <c r="D27" s="47" t="s">
        <v>11</v>
      </c>
      <c r="E27" s="46" t="s">
        <v>87</v>
      </c>
      <c r="F27" s="55" t="s">
        <v>90</v>
      </c>
      <c r="G27" s="107">
        <v>1</v>
      </c>
      <c r="H27" s="107">
        <f>G27*$U$2</f>
        <v>8.5902924121595906E-3</v>
      </c>
      <c r="I27" s="108">
        <v>120</v>
      </c>
      <c r="J27" s="112">
        <f t="shared" si="0"/>
        <v>8.3333333333333332E-3</v>
      </c>
      <c r="K27" s="110">
        <f>J27*$U$2</f>
        <v>7.1585770101329914E-5</v>
      </c>
      <c r="L27" s="111">
        <v>0.16058333333333333</v>
      </c>
      <c r="M27" s="112">
        <f t="shared" si="1"/>
        <v>5.1894135962636222E-2</v>
      </c>
      <c r="N27" s="107">
        <f t="shared" si="2"/>
        <v>4.4578580239541202E-4</v>
      </c>
      <c r="O27" s="113">
        <v>1.0441666666666667</v>
      </c>
      <c r="P27" s="114" t="s">
        <v>15</v>
      </c>
      <c r="Q27" s="114">
        <v>23</v>
      </c>
      <c r="R27" s="114">
        <v>285</v>
      </c>
    </row>
    <row r="28" spans="1:18" x14ac:dyDescent="0.3">
      <c r="A28" s="106" t="s">
        <v>19</v>
      </c>
      <c r="B28" s="46" t="s">
        <v>9</v>
      </c>
      <c r="C28" s="46" t="s">
        <v>13</v>
      </c>
      <c r="D28" s="47" t="s">
        <v>11</v>
      </c>
      <c r="E28" s="46" t="s">
        <v>88</v>
      </c>
      <c r="F28" s="55" t="s">
        <v>90</v>
      </c>
      <c r="G28" s="107">
        <v>279092.57225243375</v>
      </c>
      <c r="H28" s="107">
        <f>G28*$T$2</f>
        <v>0.15343915556545154</v>
      </c>
      <c r="I28" s="108">
        <v>119</v>
      </c>
      <c r="J28" s="112">
        <f t="shared" si="0"/>
        <v>2345.3157332137289</v>
      </c>
      <c r="K28" s="110">
        <f>J28*$T$2</f>
        <v>1.2894046686172398E-3</v>
      </c>
      <c r="L28" s="111">
        <v>0.16058333333333333</v>
      </c>
      <c r="M28" s="112">
        <f t="shared" si="1"/>
        <v>14604.976024164373</v>
      </c>
      <c r="N28" s="107">
        <f t="shared" si="2"/>
        <v>8.0295049420897133E-3</v>
      </c>
      <c r="O28" s="113">
        <v>1.0441666666666667</v>
      </c>
      <c r="P28" s="114" t="s">
        <v>15</v>
      </c>
      <c r="Q28" s="114">
        <v>26</v>
      </c>
      <c r="R28" s="114">
        <v>353</v>
      </c>
    </row>
    <row r="29" spans="1:18" x14ac:dyDescent="0.3">
      <c r="A29" s="115" t="s">
        <v>19</v>
      </c>
      <c r="B29" s="51" t="s">
        <v>10</v>
      </c>
      <c r="C29" s="51" t="s">
        <v>16</v>
      </c>
      <c r="D29" s="52" t="s">
        <v>11</v>
      </c>
      <c r="E29" s="51" t="s">
        <v>88</v>
      </c>
      <c r="F29" s="81" t="s">
        <v>90</v>
      </c>
      <c r="G29" s="116">
        <v>12</v>
      </c>
      <c r="H29" s="116">
        <f>G29*$U$2</f>
        <v>0.10308350894591509</v>
      </c>
      <c r="I29" s="117">
        <v>70</v>
      </c>
      <c r="J29" s="118">
        <f t="shared" si="0"/>
        <v>0.17142857142857143</v>
      </c>
      <c r="K29" s="119">
        <f>J29*$U$2</f>
        <v>1.4726215563702154E-3</v>
      </c>
      <c r="L29" s="120">
        <v>0.16058333333333333</v>
      </c>
      <c r="M29" s="118">
        <f t="shared" si="1"/>
        <v>1.0675365112313737</v>
      </c>
      <c r="N29" s="116">
        <f t="shared" si="2"/>
        <v>9.1704507921341917E-3</v>
      </c>
      <c r="O29" s="121">
        <v>1.0441666666666667</v>
      </c>
      <c r="P29" s="122" t="s">
        <v>15</v>
      </c>
      <c r="Q29" s="122">
        <v>24</v>
      </c>
      <c r="R29" s="122">
        <v>340</v>
      </c>
    </row>
    <row r="30" spans="1:18" x14ac:dyDescent="0.3">
      <c r="A30" s="106" t="s">
        <v>20</v>
      </c>
      <c r="B30" s="46" t="s">
        <v>7</v>
      </c>
      <c r="C30" s="46" t="s">
        <v>13</v>
      </c>
      <c r="D30" s="47" t="s">
        <v>11</v>
      </c>
      <c r="E30" s="46" t="s">
        <v>87</v>
      </c>
      <c r="F30" s="55" t="s">
        <v>90</v>
      </c>
      <c r="G30" s="107">
        <v>621096.37501358683</v>
      </c>
      <c r="H30" s="107">
        <f>G30*$T$2</f>
        <v>0.34146556655993821</v>
      </c>
      <c r="I30" s="108">
        <v>120</v>
      </c>
      <c r="J30" s="112">
        <f t="shared" si="0"/>
        <v>5175.8031251132234</v>
      </c>
      <c r="K30" s="110">
        <f>J30*$T$2</f>
        <v>2.845546387999485E-3</v>
      </c>
      <c r="L30" s="111">
        <v>0.16058333333333333</v>
      </c>
      <c r="M30" s="112">
        <f t="shared" si="1"/>
        <v>32231.259730855571</v>
      </c>
      <c r="N30" s="107">
        <f t="shared" si="2"/>
        <v>1.7720060537620042E-2</v>
      </c>
      <c r="O30" s="113">
        <v>1.0441666666666667</v>
      </c>
      <c r="P30" s="114" t="s">
        <v>17</v>
      </c>
      <c r="Q30" s="114">
        <v>24</v>
      </c>
      <c r="R30" s="114">
        <v>316</v>
      </c>
    </row>
    <row r="31" spans="1:18" x14ac:dyDescent="0.3">
      <c r="A31" s="106" t="s">
        <v>20</v>
      </c>
      <c r="B31" s="46" t="s">
        <v>8</v>
      </c>
      <c r="C31" s="46" t="s">
        <v>16</v>
      </c>
      <c r="D31" s="47" t="s">
        <v>11</v>
      </c>
      <c r="E31" s="46" t="s">
        <v>87</v>
      </c>
      <c r="F31" s="55" t="s">
        <v>90</v>
      </c>
      <c r="G31" s="107">
        <v>3</v>
      </c>
      <c r="H31" s="107">
        <f>G31*$U$2</f>
        <v>2.5770877236478772E-2</v>
      </c>
      <c r="I31" s="108">
        <v>120</v>
      </c>
      <c r="J31" s="112">
        <f t="shared" si="0"/>
        <v>2.5000000000000001E-2</v>
      </c>
      <c r="K31" s="110">
        <f>J31*$U$2</f>
        <v>2.1475731030398977E-4</v>
      </c>
      <c r="L31" s="111">
        <v>0.16058333333333333</v>
      </c>
      <c r="M31" s="112">
        <f t="shared" si="1"/>
        <v>0.15568240788790869</v>
      </c>
      <c r="N31" s="107">
        <f t="shared" si="2"/>
        <v>1.3373574071862363E-3</v>
      </c>
      <c r="O31" s="113">
        <v>1.0441666666666667</v>
      </c>
      <c r="P31" s="114" t="s">
        <v>17</v>
      </c>
      <c r="Q31" s="114">
        <v>28</v>
      </c>
      <c r="R31" s="114">
        <v>473</v>
      </c>
    </row>
    <row r="32" spans="1:18" x14ac:dyDescent="0.3">
      <c r="A32" s="123" t="s">
        <v>20</v>
      </c>
      <c r="B32" s="124" t="s">
        <v>9</v>
      </c>
      <c r="C32" s="124" t="s">
        <v>13</v>
      </c>
      <c r="D32" s="125" t="s">
        <v>11</v>
      </c>
      <c r="E32" s="124" t="s">
        <v>88</v>
      </c>
      <c r="F32" s="89" t="s">
        <v>90</v>
      </c>
      <c r="G32" s="126">
        <v>355769.08957720856</v>
      </c>
      <c r="H32" s="126">
        <f>G32*$T$2</f>
        <v>0.19559427268326501</v>
      </c>
      <c r="I32" s="127">
        <v>119</v>
      </c>
      <c r="J32" s="128">
        <f t="shared" si="0"/>
        <v>2989.6562149345259</v>
      </c>
      <c r="K32" s="129">
        <f>J32*$T$2</f>
        <v>1.6436493502795381E-3</v>
      </c>
      <c r="L32" s="130">
        <v>0.16058333333333333</v>
      </c>
      <c r="M32" s="128">
        <f t="shared" si="1"/>
        <v>18617.475131922321</v>
      </c>
      <c r="N32" s="126">
        <f t="shared" si="2"/>
        <v>1.0235491542996605E-2</v>
      </c>
      <c r="O32" s="131">
        <v>1.0441666666666667</v>
      </c>
      <c r="P32" s="132" t="s">
        <v>17</v>
      </c>
      <c r="Q32" s="132">
        <v>27</v>
      </c>
      <c r="R32" s="132">
        <v>481</v>
      </c>
    </row>
    <row r="33" spans="1:18" x14ac:dyDescent="0.3">
      <c r="A33" s="115" t="s">
        <v>20</v>
      </c>
      <c r="B33" s="51" t="s">
        <v>10</v>
      </c>
      <c r="C33" s="51" t="s">
        <v>16</v>
      </c>
      <c r="D33" s="52" t="s">
        <v>11</v>
      </c>
      <c r="E33" s="51" t="s">
        <v>88</v>
      </c>
      <c r="F33" s="81" t="s">
        <v>90</v>
      </c>
      <c r="G33" s="116">
        <v>5</v>
      </c>
      <c r="H33" s="116">
        <f>G33*$U$2</f>
        <v>4.2951462060797953E-2</v>
      </c>
      <c r="I33" s="117">
        <v>111</v>
      </c>
      <c r="J33" s="118">
        <f t="shared" si="0"/>
        <v>4.5045045045045043E-2</v>
      </c>
      <c r="K33" s="119">
        <f>J33*$U$2</f>
        <v>3.8695010865583742E-4</v>
      </c>
      <c r="L33" s="120">
        <v>0.16058333333333333</v>
      </c>
      <c r="M33" s="118">
        <f t="shared" si="1"/>
        <v>0.28050884304127688</v>
      </c>
      <c r="N33" s="116">
        <f t="shared" si="2"/>
        <v>2.4096529859211463E-3</v>
      </c>
      <c r="O33" s="121">
        <v>1.0441666666666667</v>
      </c>
      <c r="P33" s="122" t="s">
        <v>17</v>
      </c>
      <c r="Q33" s="122">
        <v>24</v>
      </c>
      <c r="R33" s="122">
        <v>295</v>
      </c>
    </row>
    <row r="34" spans="1:18" x14ac:dyDescent="0.3">
      <c r="A34" s="106">
        <v>7</v>
      </c>
      <c r="B34" s="46" t="s">
        <v>5</v>
      </c>
      <c r="C34" s="46" t="s">
        <v>13</v>
      </c>
      <c r="D34" s="47" t="s">
        <v>1</v>
      </c>
      <c r="E34" s="46" t="s">
        <v>87</v>
      </c>
      <c r="F34" s="55" t="s">
        <v>89</v>
      </c>
      <c r="G34" s="107">
        <v>31593876.227560293</v>
      </c>
      <c r="H34" s="107">
        <f>G34*$T$2</f>
        <v>17.369640654612486</v>
      </c>
      <c r="I34" s="108">
        <v>102</v>
      </c>
      <c r="J34" s="112">
        <f t="shared" ref="J34:J65" si="3">G34/I34</f>
        <v>309743.88458392443</v>
      </c>
      <c r="K34" s="110">
        <f>J34*$T$2</f>
        <v>0.17029059465306357</v>
      </c>
      <c r="L34" s="111">
        <v>0.22790140522875818</v>
      </c>
      <c r="M34" s="112">
        <f t="shared" ref="M34:M65" si="4">J34/L34</f>
        <v>1359113.5354036808</v>
      </c>
      <c r="N34" s="107">
        <f t="shared" ref="N34:N65" si="5">K34/L34</f>
        <v>0.74721169218826355</v>
      </c>
      <c r="O34" s="113">
        <v>1.268</v>
      </c>
      <c r="P34" s="114" t="s">
        <v>17</v>
      </c>
      <c r="Q34" s="114">
        <v>25</v>
      </c>
      <c r="R34" s="114">
        <v>356</v>
      </c>
    </row>
    <row r="35" spans="1:18" x14ac:dyDescent="0.3">
      <c r="A35" s="106">
        <v>7</v>
      </c>
      <c r="B35" s="46" t="s">
        <v>2</v>
      </c>
      <c r="C35" s="46" t="s">
        <v>16</v>
      </c>
      <c r="D35" s="47" t="s">
        <v>1</v>
      </c>
      <c r="E35" s="46" t="s">
        <v>87</v>
      </c>
      <c r="F35" s="55" t="s">
        <v>89</v>
      </c>
      <c r="G35" s="107">
        <v>322</v>
      </c>
      <c r="H35" s="107">
        <f>G35*$U$2</f>
        <v>2.7660741567153884</v>
      </c>
      <c r="I35" s="108">
        <v>120</v>
      </c>
      <c r="J35" s="112">
        <f t="shared" si="3"/>
        <v>2.6833333333333331</v>
      </c>
      <c r="K35" s="110">
        <f>J35*$U$2</f>
        <v>2.3050617972628234E-2</v>
      </c>
      <c r="L35" s="111">
        <v>0.22790140522875818</v>
      </c>
      <c r="M35" s="112">
        <f t="shared" si="4"/>
        <v>11.774097358635906</v>
      </c>
      <c r="N35" s="107">
        <f t="shared" si="5"/>
        <v>0.10114293919991831</v>
      </c>
      <c r="O35" s="113">
        <v>1.268</v>
      </c>
      <c r="P35" s="114" t="s">
        <v>17</v>
      </c>
      <c r="Q35" s="114">
        <v>29</v>
      </c>
      <c r="R35" s="114">
        <v>493</v>
      </c>
    </row>
    <row r="36" spans="1:18" x14ac:dyDescent="0.3">
      <c r="A36" s="106">
        <v>7</v>
      </c>
      <c r="B36" s="46" t="s">
        <v>3</v>
      </c>
      <c r="C36" s="46" t="s">
        <v>13</v>
      </c>
      <c r="D36" s="47" t="s">
        <v>1</v>
      </c>
      <c r="E36" s="46" t="s">
        <v>88</v>
      </c>
      <c r="F36" s="55" t="s">
        <v>89</v>
      </c>
      <c r="G36" s="107">
        <v>3394469.9747905442</v>
      </c>
      <c r="H36" s="107">
        <f>G36*$T$2</f>
        <v>1.8662073387357905</v>
      </c>
      <c r="I36" s="108">
        <v>119</v>
      </c>
      <c r="J36" s="112">
        <f t="shared" si="3"/>
        <v>28524.957771349113</v>
      </c>
      <c r="K36" s="110">
        <f>J36*$T$2</f>
        <v>1.5682414611225132E-2</v>
      </c>
      <c r="L36" s="111">
        <v>0.22790140522875818</v>
      </c>
      <c r="M36" s="112">
        <f t="shared" si="4"/>
        <v>125163.58880155616</v>
      </c>
      <c r="N36" s="107">
        <f t="shared" si="5"/>
        <v>6.8812276938282846E-2</v>
      </c>
      <c r="O36" s="113">
        <v>1.268</v>
      </c>
      <c r="P36" s="114" t="s">
        <v>17</v>
      </c>
      <c r="Q36" s="114">
        <v>26</v>
      </c>
      <c r="R36" s="114">
        <v>430</v>
      </c>
    </row>
    <row r="37" spans="1:18" x14ac:dyDescent="0.3">
      <c r="A37" s="115">
        <v>7</v>
      </c>
      <c r="B37" s="51" t="s">
        <v>4</v>
      </c>
      <c r="C37" s="51" t="s">
        <v>16</v>
      </c>
      <c r="D37" s="52" t="s">
        <v>1</v>
      </c>
      <c r="E37" s="51" t="s">
        <v>88</v>
      </c>
      <c r="F37" s="81" t="s">
        <v>89</v>
      </c>
      <c r="G37" s="116">
        <v>188</v>
      </c>
      <c r="H37" s="116">
        <f>G37*$U$2</f>
        <v>1.6149749734860031</v>
      </c>
      <c r="I37" s="117">
        <v>119</v>
      </c>
      <c r="J37" s="118">
        <f t="shared" si="3"/>
        <v>1.5798319327731092</v>
      </c>
      <c r="K37" s="119">
        <f>J37*$U$2</f>
        <v>1.357121826458826E-2</v>
      </c>
      <c r="L37" s="120">
        <v>0.22790140522875818</v>
      </c>
      <c r="M37" s="118">
        <f t="shared" si="4"/>
        <v>6.932085088230755</v>
      </c>
      <c r="N37" s="116">
        <f t="shared" si="5"/>
        <v>5.95486379338733E-2</v>
      </c>
      <c r="O37" s="121">
        <v>1.268</v>
      </c>
      <c r="P37" s="122" t="s">
        <v>17</v>
      </c>
      <c r="Q37" s="122">
        <v>25</v>
      </c>
      <c r="R37" s="122">
        <v>468</v>
      </c>
    </row>
    <row r="38" spans="1:18" x14ac:dyDescent="0.3">
      <c r="A38" s="106">
        <v>8</v>
      </c>
      <c r="B38" s="46" t="s">
        <v>5</v>
      </c>
      <c r="C38" s="46" t="s">
        <v>13</v>
      </c>
      <c r="D38" s="47" t="s">
        <v>1</v>
      </c>
      <c r="E38" s="46" t="s">
        <v>87</v>
      </c>
      <c r="F38" s="55" t="s">
        <v>89</v>
      </c>
      <c r="G38" s="107">
        <v>26450081.540465128</v>
      </c>
      <c r="H38" s="107">
        <f>G38*$T$2</f>
        <v>14.541691824515821</v>
      </c>
      <c r="I38" s="108">
        <v>120</v>
      </c>
      <c r="J38" s="112">
        <f t="shared" si="3"/>
        <v>220417.34617054273</v>
      </c>
      <c r="K38" s="110">
        <f>J38*$T$2</f>
        <v>0.12118076520429852</v>
      </c>
      <c r="L38" s="111">
        <v>0.20927777777777781</v>
      </c>
      <c r="M38" s="112">
        <f t="shared" si="4"/>
        <v>1053228.6251844354</v>
      </c>
      <c r="N38" s="107">
        <f t="shared" si="5"/>
        <v>0.57904267950023169</v>
      </c>
      <c r="O38" s="113">
        <v>1.1755</v>
      </c>
      <c r="P38" s="114" t="s">
        <v>17</v>
      </c>
      <c r="Q38" s="114">
        <v>27</v>
      </c>
      <c r="R38" s="114">
        <v>495</v>
      </c>
    </row>
    <row r="39" spans="1:18" x14ac:dyDescent="0.3">
      <c r="A39" s="106">
        <v>8</v>
      </c>
      <c r="B39" s="46" t="s">
        <v>2</v>
      </c>
      <c r="C39" s="46" t="s">
        <v>16</v>
      </c>
      <c r="D39" s="47" t="s">
        <v>1</v>
      </c>
      <c r="E39" s="46" t="s">
        <v>87</v>
      </c>
      <c r="F39" s="55" t="s">
        <v>89</v>
      </c>
      <c r="G39" s="107">
        <v>72</v>
      </c>
      <c r="H39" s="107">
        <f>G39*$U$2</f>
        <v>0.61850105367549046</v>
      </c>
      <c r="I39" s="108">
        <v>117</v>
      </c>
      <c r="J39" s="112">
        <f t="shared" si="3"/>
        <v>0.61538461538461542</v>
      </c>
      <c r="K39" s="110">
        <f>J39*$U$2</f>
        <v>5.2863337920982098E-3</v>
      </c>
      <c r="L39" s="111">
        <v>0.20927777777777781</v>
      </c>
      <c r="M39" s="112">
        <f t="shared" si="4"/>
        <v>2.9405158154826321</v>
      </c>
      <c r="N39" s="107">
        <f t="shared" si="5"/>
        <v>2.5259890697575726E-2</v>
      </c>
      <c r="O39" s="113">
        <v>1.1755</v>
      </c>
      <c r="P39" s="114" t="s">
        <v>17</v>
      </c>
      <c r="Q39" s="114">
        <v>26</v>
      </c>
      <c r="R39" s="114">
        <v>607</v>
      </c>
    </row>
    <row r="40" spans="1:18" x14ac:dyDescent="0.3">
      <c r="A40" s="123">
        <v>8</v>
      </c>
      <c r="B40" s="124" t="s">
        <v>3</v>
      </c>
      <c r="C40" s="124" t="s">
        <v>13</v>
      </c>
      <c r="D40" s="125" t="s">
        <v>1</v>
      </c>
      <c r="E40" s="124" t="s">
        <v>88</v>
      </c>
      <c r="F40" s="89" t="s">
        <v>89</v>
      </c>
      <c r="G40" s="126">
        <v>3344826.4906105534</v>
      </c>
      <c r="H40" s="126">
        <f>G40*$T$2</f>
        <v>1.83891440782606</v>
      </c>
      <c r="I40" s="127">
        <v>118</v>
      </c>
      <c r="J40" s="128">
        <f t="shared" si="3"/>
        <v>28345.987208564013</v>
      </c>
      <c r="K40" s="129">
        <f>J40*$T$2</f>
        <v>1.5584020405305593E-2</v>
      </c>
      <c r="L40" s="130">
        <v>0.20927777777777781</v>
      </c>
      <c r="M40" s="128">
        <f t="shared" si="4"/>
        <v>135446.71349990767</v>
      </c>
      <c r="N40" s="126">
        <f t="shared" si="5"/>
        <v>7.446572001473338E-2</v>
      </c>
      <c r="O40" s="131">
        <v>1.1755</v>
      </c>
      <c r="P40" s="132" t="s">
        <v>17</v>
      </c>
      <c r="Q40" s="132">
        <v>27</v>
      </c>
      <c r="R40" s="132">
        <v>412</v>
      </c>
    </row>
    <row r="41" spans="1:18" x14ac:dyDescent="0.3">
      <c r="A41" s="115">
        <v>8</v>
      </c>
      <c r="B41" s="51" t="s">
        <v>4</v>
      </c>
      <c r="C41" s="51" t="s">
        <v>16</v>
      </c>
      <c r="D41" s="52" t="s">
        <v>1</v>
      </c>
      <c r="E41" s="51" t="s">
        <v>88</v>
      </c>
      <c r="F41" s="81" t="s">
        <v>89</v>
      </c>
      <c r="G41" s="116">
        <v>755</v>
      </c>
      <c r="H41" s="116">
        <f>G41*$U$2</f>
        <v>6.4856707711804908</v>
      </c>
      <c r="I41" s="117">
        <v>118</v>
      </c>
      <c r="J41" s="118">
        <f t="shared" si="3"/>
        <v>6.398305084745763</v>
      </c>
      <c r="K41" s="119">
        <f>J41*$U$2</f>
        <v>5.4963311620173656E-2</v>
      </c>
      <c r="L41" s="120">
        <v>0.20927777777777781</v>
      </c>
      <c r="M41" s="118">
        <f t="shared" si="4"/>
        <v>30.57326560271402</v>
      </c>
      <c r="N41" s="116">
        <f t="shared" si="5"/>
        <v>0.2626332915219341</v>
      </c>
      <c r="O41" s="121">
        <v>1.1755</v>
      </c>
      <c r="P41" s="122" t="s">
        <v>17</v>
      </c>
      <c r="Q41" s="122">
        <v>25</v>
      </c>
      <c r="R41" s="122">
        <v>458</v>
      </c>
    </row>
    <row r="42" spans="1:18" x14ac:dyDescent="0.3">
      <c r="A42" s="106" t="s">
        <v>33</v>
      </c>
      <c r="B42" s="46" t="s">
        <v>7</v>
      </c>
      <c r="C42" s="46" t="s">
        <v>13</v>
      </c>
      <c r="D42" s="47" t="s">
        <v>11</v>
      </c>
      <c r="E42" s="46" t="s">
        <v>87</v>
      </c>
      <c r="F42" s="55" t="s">
        <v>90</v>
      </c>
      <c r="G42" s="107">
        <v>1999919.2710884756</v>
      </c>
      <c r="H42" s="107">
        <f>G42*$T$2</f>
        <v>1.099513045719235</v>
      </c>
      <c r="I42" s="108">
        <v>120</v>
      </c>
      <c r="J42" s="112">
        <f t="shared" si="3"/>
        <v>16665.993925737297</v>
      </c>
      <c r="K42" s="110">
        <f>J42*$T$2</f>
        <v>9.1626087143269579E-3</v>
      </c>
      <c r="L42" s="111">
        <v>0.11399999999999999</v>
      </c>
      <c r="M42" s="112">
        <f t="shared" si="4"/>
        <v>146192.92917313421</v>
      </c>
      <c r="N42" s="107">
        <f t="shared" si="5"/>
        <v>8.0373760651990866E-2</v>
      </c>
      <c r="O42" s="113">
        <v>0.9870000000000001</v>
      </c>
      <c r="P42" s="114" t="s">
        <v>17</v>
      </c>
      <c r="Q42" s="114">
        <v>30</v>
      </c>
      <c r="R42" s="114">
        <v>682</v>
      </c>
    </row>
    <row r="43" spans="1:18" x14ac:dyDescent="0.3">
      <c r="A43" s="106" t="s">
        <v>33</v>
      </c>
      <c r="B43" s="46" t="s">
        <v>8</v>
      </c>
      <c r="C43" s="46" t="s">
        <v>16</v>
      </c>
      <c r="D43" s="47" t="s">
        <v>11</v>
      </c>
      <c r="E43" s="46" t="s">
        <v>87</v>
      </c>
      <c r="F43" s="55" t="s">
        <v>90</v>
      </c>
      <c r="G43" s="107">
        <v>8</v>
      </c>
      <c r="H43" s="107">
        <f>G43*$U$2</f>
        <v>6.8722339297276724E-2</v>
      </c>
      <c r="I43" s="108">
        <v>120</v>
      </c>
      <c r="J43" s="112">
        <f t="shared" si="3"/>
        <v>6.6666666666666666E-2</v>
      </c>
      <c r="K43" s="110">
        <f>J43*$U$2</f>
        <v>5.7268616081063931E-4</v>
      </c>
      <c r="L43" s="111">
        <v>0.11399999999999999</v>
      </c>
      <c r="M43" s="112">
        <f t="shared" si="4"/>
        <v>0.58479532163742698</v>
      </c>
      <c r="N43" s="107">
        <f t="shared" si="5"/>
        <v>5.0235628141284154E-3</v>
      </c>
      <c r="O43" s="113">
        <v>0.9870000000000001</v>
      </c>
      <c r="P43" s="114" t="s">
        <v>17</v>
      </c>
      <c r="Q43" s="114">
        <v>28</v>
      </c>
      <c r="R43" s="114">
        <v>494</v>
      </c>
    </row>
    <row r="44" spans="1:18" x14ac:dyDescent="0.3">
      <c r="A44" s="106" t="s">
        <v>33</v>
      </c>
      <c r="B44" s="46" t="s">
        <v>9</v>
      </c>
      <c r="C44" s="46" t="s">
        <v>13</v>
      </c>
      <c r="D44" s="47" t="s">
        <v>11</v>
      </c>
      <c r="E44" s="46" t="s">
        <v>88</v>
      </c>
      <c r="F44" s="55" t="s">
        <v>90</v>
      </c>
      <c r="G44" s="107">
        <v>278788.51973240037</v>
      </c>
      <c r="H44" s="107">
        <f>G44*$T$2</f>
        <v>0.15327199396188415</v>
      </c>
      <c r="I44" s="108">
        <v>120</v>
      </c>
      <c r="J44" s="112">
        <f t="shared" si="3"/>
        <v>2323.2376644366695</v>
      </c>
      <c r="K44" s="110">
        <f>J44*$T$2</f>
        <v>1.2772666163490345E-3</v>
      </c>
      <c r="L44" s="111">
        <v>0.11399999999999999</v>
      </c>
      <c r="M44" s="112">
        <f t="shared" si="4"/>
        <v>20379.277758216402</v>
      </c>
      <c r="N44" s="107">
        <f t="shared" si="5"/>
        <v>1.1204093125868725E-2</v>
      </c>
      <c r="O44" s="113">
        <v>0.9870000000000001</v>
      </c>
      <c r="P44" s="114" t="s">
        <v>17</v>
      </c>
      <c r="Q44" s="114">
        <v>24</v>
      </c>
      <c r="R44" s="114">
        <v>401</v>
      </c>
    </row>
    <row r="45" spans="1:18" x14ac:dyDescent="0.3">
      <c r="A45" s="115" t="s">
        <v>33</v>
      </c>
      <c r="B45" s="51" t="s">
        <v>10</v>
      </c>
      <c r="C45" s="51" t="s">
        <v>16</v>
      </c>
      <c r="D45" s="52" t="s">
        <v>11</v>
      </c>
      <c r="E45" s="51" t="s">
        <v>88</v>
      </c>
      <c r="F45" s="81" t="s">
        <v>90</v>
      </c>
      <c r="G45" s="116">
        <v>3</v>
      </c>
      <c r="H45" s="116">
        <f>G45*$U$2</f>
        <v>2.5770877236478772E-2</v>
      </c>
      <c r="I45" s="117">
        <v>120</v>
      </c>
      <c r="J45" s="118">
        <f t="shared" si="3"/>
        <v>2.5000000000000001E-2</v>
      </c>
      <c r="K45" s="119">
        <f>J45*$U$2</f>
        <v>2.1475731030398977E-4</v>
      </c>
      <c r="L45" s="120">
        <v>0.11399999999999999</v>
      </c>
      <c r="M45" s="118">
        <f t="shared" si="4"/>
        <v>0.21929824561403513</v>
      </c>
      <c r="N45" s="116">
        <f t="shared" si="5"/>
        <v>1.8838360552981561E-3</v>
      </c>
      <c r="O45" s="121">
        <v>0.9870000000000001</v>
      </c>
      <c r="P45" s="122" t="s">
        <v>17</v>
      </c>
      <c r="Q45" s="122">
        <v>27</v>
      </c>
      <c r="R45" s="122">
        <v>404</v>
      </c>
    </row>
    <row r="46" spans="1:18" x14ac:dyDescent="0.3">
      <c r="A46" s="106" t="s">
        <v>34</v>
      </c>
      <c r="B46" s="46" t="s">
        <v>7</v>
      </c>
      <c r="C46" s="46" t="s">
        <v>13</v>
      </c>
      <c r="D46" s="47" t="s">
        <v>11</v>
      </c>
      <c r="E46" s="46" t="s">
        <v>87</v>
      </c>
      <c r="F46" s="55" t="s">
        <v>90</v>
      </c>
      <c r="G46" s="107">
        <v>3368901.9219695576</v>
      </c>
      <c r="H46" s="107">
        <f>G46*$T$2</f>
        <v>1.8521505675267143</v>
      </c>
      <c r="I46" s="108">
        <v>120</v>
      </c>
      <c r="J46" s="112">
        <f t="shared" si="3"/>
        <v>28074.182683079645</v>
      </c>
      <c r="K46" s="110">
        <f>J46*$T$2</f>
        <v>1.5434588062722618E-2</v>
      </c>
      <c r="L46" s="111">
        <v>0.11399999999999999</v>
      </c>
      <c r="M46" s="112">
        <f t="shared" si="4"/>
        <v>246264.76037789165</v>
      </c>
      <c r="N46" s="107">
        <f t="shared" si="5"/>
        <v>0.13539112335721595</v>
      </c>
      <c r="O46" s="113">
        <v>0.9870000000000001</v>
      </c>
      <c r="P46" s="114" t="s">
        <v>17</v>
      </c>
      <c r="Q46" s="114">
        <v>27</v>
      </c>
      <c r="R46" s="114">
        <v>536</v>
      </c>
    </row>
    <row r="47" spans="1:18" x14ac:dyDescent="0.3">
      <c r="A47" s="106" t="s">
        <v>34</v>
      </c>
      <c r="B47" s="46" t="s">
        <v>8</v>
      </c>
      <c r="C47" s="46" t="s">
        <v>16</v>
      </c>
      <c r="D47" s="47" t="s">
        <v>11</v>
      </c>
      <c r="E47" s="46" t="s">
        <v>87</v>
      </c>
      <c r="F47" s="55" t="s">
        <v>90</v>
      </c>
      <c r="G47" s="107">
        <v>5</v>
      </c>
      <c r="H47" s="107">
        <f>G47*$U$2</f>
        <v>4.2951462060797953E-2</v>
      </c>
      <c r="I47" s="108">
        <v>120</v>
      </c>
      <c r="J47" s="112">
        <f t="shared" si="3"/>
        <v>4.1666666666666664E-2</v>
      </c>
      <c r="K47" s="110">
        <f>J47*$U$2</f>
        <v>3.5792885050664957E-4</v>
      </c>
      <c r="L47" s="111">
        <v>0.11399999999999999</v>
      </c>
      <c r="M47" s="112">
        <f t="shared" si="4"/>
        <v>0.36549707602339182</v>
      </c>
      <c r="N47" s="107">
        <f t="shared" si="5"/>
        <v>3.1397267588302597E-3</v>
      </c>
      <c r="O47" s="113">
        <v>0.9870000000000001</v>
      </c>
      <c r="P47" s="114" t="s">
        <v>17</v>
      </c>
      <c r="Q47" s="114">
        <v>29</v>
      </c>
      <c r="R47" s="114">
        <v>554</v>
      </c>
    </row>
    <row r="48" spans="1:18" x14ac:dyDescent="0.3">
      <c r="A48" s="123" t="s">
        <v>34</v>
      </c>
      <c r="B48" s="124" t="s">
        <v>9</v>
      </c>
      <c r="C48" s="124" t="s">
        <v>13</v>
      </c>
      <c r="D48" s="125" t="s">
        <v>11</v>
      </c>
      <c r="E48" s="124" t="s">
        <v>88</v>
      </c>
      <c r="F48" s="89" t="s">
        <v>90</v>
      </c>
      <c r="G48" s="126">
        <v>272513.98136443936</v>
      </c>
      <c r="H48" s="126">
        <f>G48*$T$2</f>
        <v>0.14982238632462977</v>
      </c>
      <c r="I48" s="127">
        <v>120</v>
      </c>
      <c r="J48" s="128">
        <f t="shared" si="3"/>
        <v>2270.9498447036613</v>
      </c>
      <c r="K48" s="129">
        <f>J48*$T$2</f>
        <v>1.2485198860385813E-3</v>
      </c>
      <c r="L48" s="130">
        <v>0.11399999999999999</v>
      </c>
      <c r="M48" s="128">
        <f t="shared" si="4"/>
        <v>19920.612672839135</v>
      </c>
      <c r="N48" s="126">
        <f t="shared" si="5"/>
        <v>1.0951928824899837E-2</v>
      </c>
      <c r="O48" s="131">
        <v>0.9870000000000001</v>
      </c>
      <c r="P48" s="132" t="s">
        <v>17</v>
      </c>
      <c r="Q48" s="132">
        <v>26</v>
      </c>
      <c r="R48" s="132">
        <v>460</v>
      </c>
    </row>
    <row r="49" spans="1:18" x14ac:dyDescent="0.3">
      <c r="A49" s="115" t="s">
        <v>34</v>
      </c>
      <c r="B49" s="51" t="s">
        <v>10</v>
      </c>
      <c r="C49" s="51" t="s">
        <v>16</v>
      </c>
      <c r="D49" s="52" t="s">
        <v>11</v>
      </c>
      <c r="E49" s="51" t="s">
        <v>88</v>
      </c>
      <c r="F49" s="81" t="s">
        <v>90</v>
      </c>
      <c r="G49" s="116">
        <v>8</v>
      </c>
      <c r="H49" s="116">
        <f>G49*$U$2</f>
        <v>6.8722339297276724E-2</v>
      </c>
      <c r="I49" s="117">
        <v>120</v>
      </c>
      <c r="J49" s="118">
        <f t="shared" si="3"/>
        <v>6.6666666666666666E-2</v>
      </c>
      <c r="K49" s="119">
        <f>J49*$U$2</f>
        <v>5.7268616081063931E-4</v>
      </c>
      <c r="L49" s="120">
        <v>0.11399999999999999</v>
      </c>
      <c r="M49" s="118">
        <f t="shared" si="4"/>
        <v>0.58479532163742698</v>
      </c>
      <c r="N49" s="116">
        <f t="shared" si="5"/>
        <v>5.0235628141284154E-3</v>
      </c>
      <c r="O49" s="121">
        <v>0.9870000000000001</v>
      </c>
      <c r="P49" s="122" t="s">
        <v>17</v>
      </c>
      <c r="Q49" s="122">
        <v>28</v>
      </c>
      <c r="R49" s="122">
        <v>473</v>
      </c>
    </row>
    <row r="50" spans="1:18" x14ac:dyDescent="0.3">
      <c r="A50" s="106">
        <v>10</v>
      </c>
      <c r="B50" s="46" t="s">
        <v>23</v>
      </c>
      <c r="C50" s="46" t="s">
        <v>13</v>
      </c>
      <c r="D50" s="47" t="s">
        <v>27</v>
      </c>
      <c r="E50" s="46" t="s">
        <v>87</v>
      </c>
      <c r="F50" s="55" t="s">
        <v>89</v>
      </c>
      <c r="G50" s="107">
        <v>92851641.491200075</v>
      </c>
      <c r="H50" s="107">
        <f>G50*$T$2</f>
        <v>51.047856086938715</v>
      </c>
      <c r="I50" s="108">
        <v>120</v>
      </c>
      <c r="J50" s="112">
        <f t="shared" si="3"/>
        <v>773763.67909333401</v>
      </c>
      <c r="K50" s="110">
        <f>J50*$T$2</f>
        <v>0.42539880072448932</v>
      </c>
      <c r="L50" s="111">
        <v>0.16066666666666665</v>
      </c>
      <c r="M50" s="112">
        <f t="shared" si="4"/>
        <v>4815956.5088796727</v>
      </c>
      <c r="N50" s="107">
        <f t="shared" si="5"/>
        <v>2.6477103779532531</v>
      </c>
      <c r="O50" s="113">
        <v>1.363</v>
      </c>
      <c r="P50" s="114" t="s">
        <v>17</v>
      </c>
      <c r="Q50" s="114">
        <v>31</v>
      </c>
      <c r="R50" s="114">
        <v>500</v>
      </c>
    </row>
    <row r="51" spans="1:18" x14ac:dyDescent="0.3">
      <c r="A51" s="106">
        <v>10</v>
      </c>
      <c r="B51" s="46" t="s">
        <v>24</v>
      </c>
      <c r="C51" s="46" t="s">
        <v>16</v>
      </c>
      <c r="D51" s="47" t="s">
        <v>27</v>
      </c>
      <c r="E51" s="46" t="s">
        <v>87</v>
      </c>
      <c r="F51" s="55" t="s">
        <v>89</v>
      </c>
      <c r="G51" s="107">
        <v>77</v>
      </c>
      <c r="H51" s="107">
        <f>G51*$U$2</f>
        <v>0.66145251573628849</v>
      </c>
      <c r="I51" s="108">
        <v>120</v>
      </c>
      <c r="J51" s="112">
        <f t="shared" si="3"/>
        <v>0.64166666666666672</v>
      </c>
      <c r="K51" s="110">
        <f>J51*$U$2</f>
        <v>5.5121042978024046E-3</v>
      </c>
      <c r="L51" s="111">
        <v>0.16066666666666665</v>
      </c>
      <c r="M51" s="112">
        <f t="shared" si="4"/>
        <v>3.993775933609959</v>
      </c>
      <c r="N51" s="107">
        <f t="shared" si="5"/>
        <v>3.4307703098355222E-2</v>
      </c>
      <c r="O51" s="113">
        <v>1.363</v>
      </c>
      <c r="P51" s="114" t="s">
        <v>17</v>
      </c>
      <c r="Q51" s="114">
        <v>25</v>
      </c>
      <c r="R51" s="114">
        <v>419</v>
      </c>
    </row>
    <row r="52" spans="1:18" x14ac:dyDescent="0.3">
      <c r="A52" s="106">
        <v>10</v>
      </c>
      <c r="B52" s="46" t="s">
        <v>25</v>
      </c>
      <c r="C52" s="46" t="s">
        <v>13</v>
      </c>
      <c r="D52" s="47" t="s">
        <v>27</v>
      </c>
      <c r="E52" s="46" t="s">
        <v>88</v>
      </c>
      <c r="F52" s="55" t="s">
        <v>89</v>
      </c>
      <c r="G52" s="107">
        <v>1326000.6810036399</v>
      </c>
      <c r="H52" s="107">
        <f>G52*$T$2</f>
        <v>0.72900694966681612</v>
      </c>
      <c r="I52" s="108">
        <v>120</v>
      </c>
      <c r="J52" s="112">
        <f t="shared" si="3"/>
        <v>11050.005675030332</v>
      </c>
      <c r="K52" s="110">
        <f>J52*$T$2</f>
        <v>6.0750579138901337E-3</v>
      </c>
      <c r="L52" s="111">
        <v>0.16066666666666665</v>
      </c>
      <c r="M52" s="112">
        <f t="shared" si="4"/>
        <v>68775.96893172407</v>
      </c>
      <c r="N52" s="107">
        <f t="shared" si="5"/>
        <v>3.7811563779399177E-2</v>
      </c>
      <c r="O52" s="113">
        <v>1.363</v>
      </c>
      <c r="P52" s="114" t="s">
        <v>17</v>
      </c>
      <c r="Q52" s="114">
        <v>25</v>
      </c>
      <c r="R52" s="114">
        <v>282</v>
      </c>
    </row>
    <row r="53" spans="1:18" x14ac:dyDescent="0.3">
      <c r="A53" s="115">
        <v>10</v>
      </c>
      <c r="B53" s="51" t="s">
        <v>26</v>
      </c>
      <c r="C53" s="51" t="s">
        <v>16</v>
      </c>
      <c r="D53" s="52" t="s">
        <v>27</v>
      </c>
      <c r="E53" s="51" t="s">
        <v>88</v>
      </c>
      <c r="F53" s="81" t="s">
        <v>89</v>
      </c>
      <c r="G53" s="116">
        <v>260</v>
      </c>
      <c r="H53" s="116">
        <f>G53*$U$2</f>
        <v>2.2334760271614935</v>
      </c>
      <c r="I53" s="117">
        <v>120</v>
      </c>
      <c r="J53" s="118">
        <f t="shared" si="3"/>
        <v>2.1666666666666665</v>
      </c>
      <c r="K53" s="119">
        <f>J53*$U$2</f>
        <v>1.8612300226345777E-2</v>
      </c>
      <c r="L53" s="120">
        <v>0.16066666666666665</v>
      </c>
      <c r="M53" s="118">
        <f t="shared" si="4"/>
        <v>13.485477178423237</v>
      </c>
      <c r="N53" s="116">
        <f t="shared" si="5"/>
        <v>0.11584419228016045</v>
      </c>
      <c r="O53" s="121">
        <v>1.363</v>
      </c>
      <c r="P53" s="122" t="s">
        <v>17</v>
      </c>
      <c r="Q53" s="122">
        <v>29</v>
      </c>
      <c r="R53" s="122">
        <v>530</v>
      </c>
    </row>
    <row r="54" spans="1:18" x14ac:dyDescent="0.3">
      <c r="A54" s="106">
        <v>11</v>
      </c>
      <c r="B54" s="46" t="s">
        <v>23</v>
      </c>
      <c r="C54" s="46" t="s">
        <v>13</v>
      </c>
      <c r="D54" s="47" t="s">
        <v>27</v>
      </c>
      <c r="E54" s="46" t="s">
        <v>87</v>
      </c>
      <c r="F54" s="55" t="s">
        <v>89</v>
      </c>
      <c r="G54" s="107">
        <v>61335906.761288352</v>
      </c>
      <c r="H54" s="107">
        <f>G54*$T$2</f>
        <v>33.721175964443056</v>
      </c>
      <c r="I54" s="108">
        <v>120</v>
      </c>
      <c r="J54" s="112">
        <f t="shared" si="3"/>
        <v>511132.5563440696</v>
      </c>
      <c r="K54" s="110">
        <f>J54*$T$2</f>
        <v>0.28100979970369211</v>
      </c>
      <c r="L54" s="111">
        <v>0.17333333333333334</v>
      </c>
      <c r="M54" s="112">
        <f t="shared" si="4"/>
        <v>2948841.6712157861</v>
      </c>
      <c r="N54" s="107">
        <f t="shared" si="5"/>
        <v>1.6212103829059159</v>
      </c>
      <c r="O54" s="113">
        <v>1.4047499999999999</v>
      </c>
      <c r="P54" s="114" t="s">
        <v>15</v>
      </c>
      <c r="Q54" s="114">
        <v>32</v>
      </c>
      <c r="R54" s="114">
        <v>521</v>
      </c>
    </row>
    <row r="55" spans="1:18" x14ac:dyDescent="0.3">
      <c r="A55" s="106">
        <v>11</v>
      </c>
      <c r="B55" s="46" t="s">
        <v>24</v>
      </c>
      <c r="C55" s="46" t="s">
        <v>16</v>
      </c>
      <c r="D55" s="47" t="s">
        <v>27</v>
      </c>
      <c r="E55" s="46" t="s">
        <v>87</v>
      </c>
      <c r="F55" s="55" t="s">
        <v>89</v>
      </c>
      <c r="G55" s="107">
        <v>55</v>
      </c>
      <c r="H55" s="107">
        <f>G55*$U$2</f>
        <v>0.47246608266877749</v>
      </c>
      <c r="I55" s="108">
        <v>120</v>
      </c>
      <c r="J55" s="112">
        <f t="shared" si="3"/>
        <v>0.45833333333333331</v>
      </c>
      <c r="K55" s="110">
        <f>J55*$U$2</f>
        <v>3.9372173555731454E-3</v>
      </c>
      <c r="L55" s="111">
        <v>0.17333333333333334</v>
      </c>
      <c r="M55" s="112">
        <f t="shared" si="4"/>
        <v>2.6442307692307692</v>
      </c>
      <c r="N55" s="107">
        <f t="shared" si="5"/>
        <v>2.2714715512921993E-2</v>
      </c>
      <c r="O55" s="113">
        <v>1.4047499999999999</v>
      </c>
      <c r="P55" s="114" t="s">
        <v>15</v>
      </c>
      <c r="Q55" s="114">
        <v>26</v>
      </c>
      <c r="R55" s="114">
        <v>361</v>
      </c>
    </row>
    <row r="56" spans="1:18" x14ac:dyDescent="0.3">
      <c r="A56" s="123">
        <v>11</v>
      </c>
      <c r="B56" s="124" t="s">
        <v>25</v>
      </c>
      <c r="C56" s="124" t="s">
        <v>13</v>
      </c>
      <c r="D56" s="125" t="s">
        <v>27</v>
      </c>
      <c r="E56" s="124" t="s">
        <v>88</v>
      </c>
      <c r="F56" s="89" t="s">
        <v>89</v>
      </c>
      <c r="G56" s="126">
        <v>24426390.890537679</v>
      </c>
      <c r="H56" s="126">
        <f>G56*$T$2</f>
        <v>13.429109780699498</v>
      </c>
      <c r="I56" s="127">
        <v>119</v>
      </c>
      <c r="J56" s="128">
        <f t="shared" si="3"/>
        <v>205263.78899611495</v>
      </c>
      <c r="K56" s="129">
        <f>J56*$T$2</f>
        <v>0.11284966202268486</v>
      </c>
      <c r="L56" s="130">
        <v>0.17333333333333334</v>
      </c>
      <c r="M56" s="128">
        <f t="shared" si="4"/>
        <v>1184214.1672852784</v>
      </c>
      <c r="N56" s="126">
        <f t="shared" si="5"/>
        <v>0.65105574243856645</v>
      </c>
      <c r="O56" s="131">
        <v>1.4047499999999999</v>
      </c>
      <c r="P56" s="132" t="s">
        <v>15</v>
      </c>
      <c r="Q56" s="132">
        <v>24</v>
      </c>
      <c r="R56" s="132">
        <v>263</v>
      </c>
    </row>
    <row r="57" spans="1:18" x14ac:dyDescent="0.3">
      <c r="A57" s="115">
        <v>11</v>
      </c>
      <c r="B57" s="51" t="s">
        <v>26</v>
      </c>
      <c r="C57" s="51" t="s">
        <v>16</v>
      </c>
      <c r="D57" s="52" t="s">
        <v>27</v>
      </c>
      <c r="E57" s="51" t="s">
        <v>88</v>
      </c>
      <c r="F57" s="81" t="s">
        <v>89</v>
      </c>
      <c r="G57" s="116">
        <v>247</v>
      </c>
      <c r="H57" s="116">
        <f>G57*$U$2</f>
        <v>2.1218022258034188</v>
      </c>
      <c r="I57" s="117">
        <v>120</v>
      </c>
      <c r="J57" s="118">
        <f t="shared" si="3"/>
        <v>2.0583333333333331</v>
      </c>
      <c r="K57" s="119">
        <f>J57*$U$2</f>
        <v>1.7681685215028487E-2</v>
      </c>
      <c r="L57" s="120">
        <v>0.17333333333333334</v>
      </c>
      <c r="M57" s="118">
        <f t="shared" si="4"/>
        <v>11.874999999999998</v>
      </c>
      <c r="N57" s="116">
        <f t="shared" si="5"/>
        <v>0.10200972239439511</v>
      </c>
      <c r="O57" s="121">
        <v>1.4047499999999999</v>
      </c>
      <c r="P57" s="122" t="s">
        <v>15</v>
      </c>
      <c r="Q57" s="122">
        <v>26</v>
      </c>
      <c r="R57" s="122">
        <v>331</v>
      </c>
    </row>
    <row r="58" spans="1:18" x14ac:dyDescent="0.3">
      <c r="A58" s="106" t="s">
        <v>21</v>
      </c>
      <c r="B58" s="46" t="s">
        <v>23</v>
      </c>
      <c r="C58" s="46" t="s">
        <v>13</v>
      </c>
      <c r="D58" s="47" t="s">
        <v>27</v>
      </c>
      <c r="E58" s="46" t="s">
        <v>87</v>
      </c>
      <c r="F58" s="55" t="s">
        <v>89</v>
      </c>
      <c r="G58" s="107">
        <v>42446837.442183554</v>
      </c>
      <c r="H58" s="107">
        <f>G58*$T$2</f>
        <v>23.336367718384668</v>
      </c>
      <c r="I58" s="108">
        <v>120</v>
      </c>
      <c r="J58" s="112">
        <f t="shared" si="3"/>
        <v>353723.64535152965</v>
      </c>
      <c r="K58" s="110">
        <f>J58*$T$2</f>
        <v>0.19446973098653894</v>
      </c>
      <c r="L58" s="111">
        <v>0.16944444444444443</v>
      </c>
      <c r="M58" s="112">
        <f t="shared" si="4"/>
        <v>2087549.3824024703</v>
      </c>
      <c r="N58" s="107">
        <f t="shared" si="5"/>
        <v>1.1476902156582627</v>
      </c>
      <c r="O58" s="113">
        <v>1.4245555555555556</v>
      </c>
      <c r="P58" s="114" t="s">
        <v>15</v>
      </c>
      <c r="Q58" s="114">
        <v>24</v>
      </c>
      <c r="R58" s="114">
        <v>285</v>
      </c>
    </row>
    <row r="59" spans="1:18" x14ac:dyDescent="0.3">
      <c r="A59" s="106" t="s">
        <v>21</v>
      </c>
      <c r="B59" s="46" t="s">
        <v>24</v>
      </c>
      <c r="C59" s="46" t="s">
        <v>16</v>
      </c>
      <c r="D59" s="47" t="s">
        <v>27</v>
      </c>
      <c r="E59" s="46" t="s">
        <v>87</v>
      </c>
      <c r="F59" s="55" t="s">
        <v>89</v>
      </c>
      <c r="G59" s="107">
        <v>48</v>
      </c>
      <c r="H59" s="107">
        <f>G59*$U$2</f>
        <v>0.41233403578366035</v>
      </c>
      <c r="I59" s="108">
        <v>120</v>
      </c>
      <c r="J59" s="112">
        <f t="shared" si="3"/>
        <v>0.4</v>
      </c>
      <c r="K59" s="110">
        <f>J59*$U$2</f>
        <v>3.4361169648638363E-3</v>
      </c>
      <c r="L59" s="111">
        <v>0.16944444444444443</v>
      </c>
      <c r="M59" s="112">
        <f t="shared" si="4"/>
        <v>2.3606557377049184</v>
      </c>
      <c r="N59" s="107">
        <f t="shared" si="5"/>
        <v>2.027872307132756E-2</v>
      </c>
      <c r="O59" s="113">
        <v>1.4245555555555556</v>
      </c>
      <c r="P59" s="114" t="s">
        <v>15</v>
      </c>
      <c r="Q59" s="114">
        <v>29</v>
      </c>
      <c r="R59" s="114">
        <v>512</v>
      </c>
    </row>
    <row r="60" spans="1:18" x14ac:dyDescent="0.3">
      <c r="A60" s="106" t="s">
        <v>21</v>
      </c>
      <c r="B60" s="46" t="s">
        <v>25</v>
      </c>
      <c r="C60" s="46" t="s">
        <v>13</v>
      </c>
      <c r="D60" s="47" t="s">
        <v>27</v>
      </c>
      <c r="E60" s="46" t="s">
        <v>88</v>
      </c>
      <c r="F60" s="55" t="s">
        <v>89</v>
      </c>
      <c r="G60" s="107">
        <v>27073168.077428021</v>
      </c>
      <c r="H60" s="107">
        <f>G60*$T$2</f>
        <v>14.884251539753654</v>
      </c>
      <c r="I60" s="108">
        <v>120</v>
      </c>
      <c r="J60" s="112">
        <f t="shared" si="3"/>
        <v>225609.73397856683</v>
      </c>
      <c r="K60" s="110">
        <f>J60*$T$2</f>
        <v>0.12403542949794712</v>
      </c>
      <c r="L60" s="111">
        <v>0.16944444444444443</v>
      </c>
      <c r="M60" s="112">
        <f t="shared" si="4"/>
        <v>1331467.28249646</v>
      </c>
      <c r="N60" s="107">
        <f t="shared" si="5"/>
        <v>0.73201237080755688</v>
      </c>
      <c r="O60" s="113">
        <v>1.4245555555555556</v>
      </c>
      <c r="P60" s="114" t="s">
        <v>15</v>
      </c>
      <c r="Q60" s="114">
        <v>28</v>
      </c>
      <c r="R60" s="114">
        <v>407</v>
      </c>
    </row>
    <row r="61" spans="1:18" x14ac:dyDescent="0.3">
      <c r="A61" s="115" t="s">
        <v>21</v>
      </c>
      <c r="B61" s="51" t="s">
        <v>26</v>
      </c>
      <c r="C61" s="51" t="s">
        <v>16</v>
      </c>
      <c r="D61" s="52" t="s">
        <v>27</v>
      </c>
      <c r="E61" s="51" t="s">
        <v>88</v>
      </c>
      <c r="F61" s="81" t="s">
        <v>89</v>
      </c>
      <c r="G61" s="116">
        <v>349</v>
      </c>
      <c r="H61" s="116">
        <f>G61*$U$2</f>
        <v>2.998012051843697</v>
      </c>
      <c r="I61" s="117">
        <v>120</v>
      </c>
      <c r="J61" s="118">
        <f t="shared" si="3"/>
        <v>2.9083333333333332</v>
      </c>
      <c r="K61" s="119">
        <f>J61*$U$2</f>
        <v>2.4983433765364143E-2</v>
      </c>
      <c r="L61" s="120">
        <v>0.16944444444444443</v>
      </c>
      <c r="M61" s="118">
        <f t="shared" si="4"/>
        <v>17.16393442622951</v>
      </c>
      <c r="N61" s="116">
        <f t="shared" si="5"/>
        <v>0.14744321566444413</v>
      </c>
      <c r="O61" s="121">
        <v>1.4245555555555556</v>
      </c>
      <c r="P61" s="122" t="s">
        <v>15</v>
      </c>
      <c r="Q61" s="122">
        <v>28</v>
      </c>
      <c r="R61" s="122">
        <v>432</v>
      </c>
    </row>
    <row r="62" spans="1:18" x14ac:dyDescent="0.3">
      <c r="A62" s="106" t="s">
        <v>22</v>
      </c>
      <c r="B62" s="46" t="s">
        <v>23</v>
      </c>
      <c r="C62" s="46" t="s">
        <v>13</v>
      </c>
      <c r="D62" s="47" t="s">
        <v>27</v>
      </c>
      <c r="E62" s="46" t="s">
        <v>87</v>
      </c>
      <c r="F62" s="55" t="s">
        <v>89</v>
      </c>
      <c r="G62" s="107">
        <v>57392511.423284866</v>
      </c>
      <c r="H62" s="107">
        <f>G62*$T$2</f>
        <v>31.553181145230457</v>
      </c>
      <c r="I62" s="108">
        <v>120</v>
      </c>
      <c r="J62" s="112">
        <f t="shared" si="3"/>
        <v>478270.92852737388</v>
      </c>
      <c r="K62" s="110">
        <f>J62*$T$2</f>
        <v>0.26294317621025382</v>
      </c>
      <c r="L62" s="111">
        <v>0.16944444444444443</v>
      </c>
      <c r="M62" s="112">
        <f t="shared" si="4"/>
        <v>2822582.52901401</v>
      </c>
      <c r="N62" s="107">
        <f t="shared" si="5"/>
        <v>1.5517957940277276</v>
      </c>
      <c r="O62" s="113">
        <v>1.4245555555555556</v>
      </c>
      <c r="P62" s="114" t="s">
        <v>15</v>
      </c>
      <c r="Q62" s="114">
        <v>28</v>
      </c>
      <c r="R62" s="114">
        <v>470</v>
      </c>
    </row>
    <row r="63" spans="1:18" x14ac:dyDescent="0.3">
      <c r="A63" s="106" t="s">
        <v>22</v>
      </c>
      <c r="B63" s="46" t="s">
        <v>24</v>
      </c>
      <c r="C63" s="46" t="s">
        <v>16</v>
      </c>
      <c r="D63" s="47" t="s">
        <v>27</v>
      </c>
      <c r="E63" s="46" t="s">
        <v>87</v>
      </c>
      <c r="F63" s="55" t="s">
        <v>89</v>
      </c>
      <c r="G63" s="107">
        <v>73</v>
      </c>
      <c r="H63" s="107">
        <f>G63*$U$2</f>
        <v>0.62709134608765016</v>
      </c>
      <c r="I63" s="108">
        <v>120</v>
      </c>
      <c r="J63" s="112">
        <f t="shared" si="3"/>
        <v>0.60833333333333328</v>
      </c>
      <c r="K63" s="110">
        <f>J63*$U$2</f>
        <v>5.2257612173970836E-3</v>
      </c>
      <c r="L63" s="111">
        <v>0.16944444444444443</v>
      </c>
      <c r="M63" s="112">
        <f t="shared" si="4"/>
        <v>3.5901639344262297</v>
      </c>
      <c r="N63" s="107">
        <f t="shared" si="5"/>
        <v>3.084055800431066E-2</v>
      </c>
      <c r="O63" s="113">
        <v>1.4245555555555556</v>
      </c>
      <c r="P63" s="114" t="s">
        <v>15</v>
      </c>
      <c r="Q63" s="114">
        <v>27</v>
      </c>
      <c r="R63" s="114">
        <v>424</v>
      </c>
    </row>
    <row r="64" spans="1:18" x14ac:dyDescent="0.3">
      <c r="A64" s="123" t="s">
        <v>22</v>
      </c>
      <c r="B64" s="124" t="s">
        <v>25</v>
      </c>
      <c r="C64" s="124" t="s">
        <v>13</v>
      </c>
      <c r="D64" s="125" t="s">
        <v>27</v>
      </c>
      <c r="E64" s="124" t="s">
        <v>88</v>
      </c>
      <c r="F64" s="89" t="s">
        <v>89</v>
      </c>
      <c r="G64" s="126">
        <v>24356818.145726413</v>
      </c>
      <c r="H64" s="126">
        <f>G64*$T$2</f>
        <v>13.390860166501398</v>
      </c>
      <c r="I64" s="127">
        <v>120</v>
      </c>
      <c r="J64" s="128">
        <f t="shared" si="3"/>
        <v>202973.48454772012</v>
      </c>
      <c r="K64" s="129">
        <f>J64*$T$2</f>
        <v>0.11159050138751164</v>
      </c>
      <c r="L64" s="130">
        <v>0.16944444444444443</v>
      </c>
      <c r="M64" s="128">
        <f t="shared" si="4"/>
        <v>1197876.3022488402</v>
      </c>
      <c r="N64" s="126">
        <f t="shared" si="5"/>
        <v>0.65856689343449504</v>
      </c>
      <c r="O64" s="131">
        <v>1.4245555555555556</v>
      </c>
      <c r="P64" s="132" t="s">
        <v>15</v>
      </c>
      <c r="Q64" s="132">
        <v>30</v>
      </c>
      <c r="R64" s="132">
        <v>488</v>
      </c>
    </row>
    <row r="65" spans="1:18" x14ac:dyDescent="0.3">
      <c r="A65" s="115" t="s">
        <v>22</v>
      </c>
      <c r="B65" s="51" t="s">
        <v>26</v>
      </c>
      <c r="C65" s="51" t="s">
        <v>16</v>
      </c>
      <c r="D65" s="52" t="s">
        <v>27</v>
      </c>
      <c r="E65" s="51" t="s">
        <v>88</v>
      </c>
      <c r="F65" s="81" t="s">
        <v>89</v>
      </c>
      <c r="G65" s="116">
        <v>346</v>
      </c>
      <c r="H65" s="116">
        <f>G65*$U$2</f>
        <v>2.9722411746072184</v>
      </c>
      <c r="I65" s="117">
        <v>120</v>
      </c>
      <c r="J65" s="118">
        <f t="shared" si="3"/>
        <v>2.8833333333333333</v>
      </c>
      <c r="K65" s="119">
        <f>J65*$U$2</f>
        <v>2.4768676455060153E-2</v>
      </c>
      <c r="L65" s="120">
        <v>0.16944444444444443</v>
      </c>
      <c r="M65" s="118">
        <f t="shared" si="4"/>
        <v>17.016393442622952</v>
      </c>
      <c r="N65" s="116">
        <f t="shared" si="5"/>
        <v>0.14617579547248616</v>
      </c>
      <c r="O65" s="121">
        <v>1.4245555555555556</v>
      </c>
      <c r="P65" s="122" t="s">
        <v>15</v>
      </c>
      <c r="Q65" s="122">
        <v>25</v>
      </c>
      <c r="R65" s="122">
        <v>370</v>
      </c>
    </row>
    <row r="66" spans="1:18" x14ac:dyDescent="0.3">
      <c r="A66" s="106">
        <v>13</v>
      </c>
      <c r="B66" s="46" t="s">
        <v>5</v>
      </c>
      <c r="C66" s="46" t="s">
        <v>13</v>
      </c>
      <c r="D66" s="47" t="s">
        <v>1</v>
      </c>
      <c r="E66" s="46" t="s">
        <v>87</v>
      </c>
      <c r="F66" s="55" t="s">
        <v>90</v>
      </c>
      <c r="G66" s="107">
        <v>35882647.587183483</v>
      </c>
      <c r="H66" s="107">
        <f>G66*$T$2</f>
        <v>19.727515858968221</v>
      </c>
      <c r="I66" s="108">
        <v>120</v>
      </c>
      <c r="J66" s="112">
        <f t="shared" ref="J66:J97" si="6">G66/I66</f>
        <v>299022.06322652905</v>
      </c>
      <c r="K66" s="110">
        <f>J66*$T$2</f>
        <v>0.16439596549140187</v>
      </c>
      <c r="L66" s="111">
        <v>0.2272156862745098</v>
      </c>
      <c r="M66" s="112">
        <f t="shared" ref="M66:M97" si="7">J66/L66</f>
        <v>1316027.3752634607</v>
      </c>
      <c r="N66" s="107">
        <f t="shared" ref="N66:N97" si="8">K66/L66</f>
        <v>0.72352383845887946</v>
      </c>
      <c r="O66" s="113">
        <v>1.2537499999999999</v>
      </c>
      <c r="P66" s="114" t="s">
        <v>17</v>
      </c>
      <c r="Q66" s="114">
        <v>31</v>
      </c>
      <c r="R66" s="114">
        <v>596</v>
      </c>
    </row>
    <row r="67" spans="1:18" x14ac:dyDescent="0.3">
      <c r="A67" s="106">
        <v>13</v>
      </c>
      <c r="B67" s="46" t="s">
        <v>2</v>
      </c>
      <c r="C67" s="46" t="s">
        <v>16</v>
      </c>
      <c r="D67" s="47" t="s">
        <v>1</v>
      </c>
      <c r="E67" s="46" t="s">
        <v>87</v>
      </c>
      <c r="F67" s="55" t="s">
        <v>90</v>
      </c>
      <c r="G67" s="107">
        <v>688</v>
      </c>
      <c r="H67" s="107">
        <f>G67*$U$2</f>
        <v>5.910121179565798</v>
      </c>
      <c r="I67" s="108">
        <v>120</v>
      </c>
      <c r="J67" s="112">
        <f t="shared" si="6"/>
        <v>5.7333333333333334</v>
      </c>
      <c r="K67" s="110">
        <f>J67*$U$2</f>
        <v>4.925100982971499E-2</v>
      </c>
      <c r="L67" s="111">
        <v>0.2272156862745098</v>
      </c>
      <c r="M67" s="112">
        <f t="shared" si="7"/>
        <v>25.232999654815327</v>
      </c>
      <c r="N67" s="107">
        <f t="shared" si="8"/>
        <v>0.21675884547078569</v>
      </c>
      <c r="O67" s="113">
        <v>1.2537499999999999</v>
      </c>
      <c r="P67" s="114" t="s">
        <v>17</v>
      </c>
      <c r="Q67" s="114">
        <v>28</v>
      </c>
      <c r="R67" s="114">
        <v>366</v>
      </c>
    </row>
    <row r="68" spans="1:18" x14ac:dyDescent="0.3">
      <c r="A68" s="106">
        <v>13</v>
      </c>
      <c r="B68" s="46" t="s">
        <v>3</v>
      </c>
      <c r="C68" s="46" t="s">
        <v>13</v>
      </c>
      <c r="D68" s="47" t="s">
        <v>1</v>
      </c>
      <c r="E68" s="46" t="s">
        <v>88</v>
      </c>
      <c r="F68" s="55" t="s">
        <v>90</v>
      </c>
      <c r="G68" s="107">
        <v>22521004.312041391</v>
      </c>
      <c r="H68" s="107">
        <f>G68*$T$2</f>
        <v>12.381568797180307</v>
      </c>
      <c r="I68" s="108">
        <v>29</v>
      </c>
      <c r="J68" s="112">
        <f t="shared" si="6"/>
        <v>776586.35558763414</v>
      </c>
      <c r="K68" s="110">
        <f>J68*$T$2</f>
        <v>0.42695064817863126</v>
      </c>
      <c r="L68" s="111">
        <v>0.2272156862745098</v>
      </c>
      <c r="M68" s="112">
        <f t="shared" si="7"/>
        <v>3417837.7748506507</v>
      </c>
      <c r="N68" s="107">
        <f t="shared" si="8"/>
        <v>1.8790544578106829</v>
      </c>
      <c r="O68" s="113">
        <v>1.2537499999999999</v>
      </c>
      <c r="P68" s="114" t="s">
        <v>17</v>
      </c>
      <c r="Q68" s="114">
        <v>32</v>
      </c>
      <c r="R68" s="114">
        <v>695</v>
      </c>
    </row>
    <row r="69" spans="1:18" x14ac:dyDescent="0.3">
      <c r="A69" s="115">
        <v>13</v>
      </c>
      <c r="B69" s="51" t="s">
        <v>4</v>
      </c>
      <c r="C69" s="51" t="s">
        <v>16</v>
      </c>
      <c r="D69" s="52" t="s">
        <v>1</v>
      </c>
      <c r="E69" s="51" t="s">
        <v>88</v>
      </c>
      <c r="F69" s="81" t="s">
        <v>90</v>
      </c>
      <c r="G69" s="116">
        <v>586</v>
      </c>
      <c r="H69" s="116">
        <f>G69*$U$2</f>
        <v>5.0339113535255198</v>
      </c>
      <c r="I69" s="117">
        <v>119</v>
      </c>
      <c r="J69" s="118">
        <f t="shared" si="6"/>
        <v>4.9243697478991599</v>
      </c>
      <c r="K69" s="119">
        <f>J69*$U$2</f>
        <v>4.2301776080046392E-2</v>
      </c>
      <c r="L69" s="120">
        <v>0.2272156862745098</v>
      </c>
      <c r="M69" s="118">
        <f t="shared" si="7"/>
        <v>21.672666305044629</v>
      </c>
      <c r="N69" s="116">
        <f t="shared" si="8"/>
        <v>0.18617454091149171</v>
      </c>
      <c r="O69" s="121">
        <v>1.2537499999999999</v>
      </c>
      <c r="P69" s="122" t="s">
        <v>17</v>
      </c>
      <c r="Q69" s="122">
        <v>31</v>
      </c>
      <c r="R69" s="122">
        <v>647</v>
      </c>
    </row>
    <row r="70" spans="1:18" x14ac:dyDescent="0.3">
      <c r="A70" s="106">
        <v>14</v>
      </c>
      <c r="B70" s="46" t="s">
        <v>5</v>
      </c>
      <c r="C70" s="46" t="s">
        <v>13</v>
      </c>
      <c r="D70" s="47" t="s">
        <v>1</v>
      </c>
      <c r="E70" s="46" t="s">
        <v>87</v>
      </c>
      <c r="F70" s="55" t="s">
        <v>90</v>
      </c>
      <c r="G70" s="107">
        <v>71529460.983373821</v>
      </c>
      <c r="H70" s="107">
        <f>G70*$T$2</f>
        <v>39.325375099605807</v>
      </c>
      <c r="I70" s="108">
        <v>119</v>
      </c>
      <c r="J70" s="112">
        <f t="shared" si="6"/>
        <v>601087.9074233094</v>
      </c>
      <c r="K70" s="110">
        <f>J70*$T$2</f>
        <v>0.33046533697147734</v>
      </c>
      <c r="L70" s="111">
        <v>0.20205392156862742</v>
      </c>
      <c r="M70" s="112">
        <f t="shared" si="7"/>
        <v>2974888.5978397131</v>
      </c>
      <c r="N70" s="107">
        <f t="shared" si="8"/>
        <v>1.6355304287387222</v>
      </c>
      <c r="O70" s="113">
        <v>1.1743333333333332</v>
      </c>
      <c r="P70" s="114" t="s">
        <v>17</v>
      </c>
      <c r="Q70" s="114">
        <v>35</v>
      </c>
      <c r="R70" s="114">
        <v>892</v>
      </c>
    </row>
    <row r="71" spans="1:18" x14ac:dyDescent="0.3">
      <c r="A71" s="106">
        <v>14</v>
      </c>
      <c r="B71" s="46" t="s">
        <v>2</v>
      </c>
      <c r="C71" s="46" t="s">
        <v>16</v>
      </c>
      <c r="D71" s="47" t="s">
        <v>1</v>
      </c>
      <c r="E71" s="46" t="s">
        <v>87</v>
      </c>
      <c r="F71" s="55" t="s">
        <v>90</v>
      </c>
      <c r="G71" s="107">
        <v>167</v>
      </c>
      <c r="H71" s="107">
        <f>G71*$U$2</f>
        <v>1.4345788328306517</v>
      </c>
      <c r="I71" s="108">
        <v>120</v>
      </c>
      <c r="J71" s="112">
        <f t="shared" si="6"/>
        <v>1.3916666666666666</v>
      </c>
      <c r="K71" s="110">
        <f>J71*$U$2</f>
        <v>1.1954823606922096E-2</v>
      </c>
      <c r="L71" s="111">
        <v>0.20205392156862742</v>
      </c>
      <c r="M71" s="112">
        <f t="shared" si="7"/>
        <v>6.8876003784662423</v>
      </c>
      <c r="N71" s="107">
        <f t="shared" si="8"/>
        <v>5.9166501269126079E-2</v>
      </c>
      <c r="O71" s="113">
        <v>1.1743333333333332</v>
      </c>
      <c r="P71" s="114" t="s">
        <v>17</v>
      </c>
      <c r="Q71" s="114">
        <v>33</v>
      </c>
      <c r="R71" s="114">
        <v>818</v>
      </c>
    </row>
    <row r="72" spans="1:18" x14ac:dyDescent="0.3">
      <c r="A72" s="123">
        <v>14</v>
      </c>
      <c r="B72" s="124" t="s">
        <v>3</v>
      </c>
      <c r="C72" s="124" t="s">
        <v>13</v>
      </c>
      <c r="D72" s="125" t="s">
        <v>1</v>
      </c>
      <c r="E72" s="124" t="s">
        <v>88</v>
      </c>
      <c r="F72" s="89" t="s">
        <v>90</v>
      </c>
      <c r="G72" s="126">
        <v>45042008.624082781</v>
      </c>
      <c r="H72" s="126">
        <f>G72*$T$2</f>
        <v>24.763137594360614</v>
      </c>
      <c r="I72" s="127">
        <v>120</v>
      </c>
      <c r="J72" s="128">
        <f t="shared" si="6"/>
        <v>375350.07186735648</v>
      </c>
      <c r="K72" s="129">
        <f>J72*$T$2</f>
        <v>0.2063594799530051</v>
      </c>
      <c r="L72" s="130">
        <v>0.20205392156862742</v>
      </c>
      <c r="M72" s="128">
        <f t="shared" si="7"/>
        <v>1857672.7883000737</v>
      </c>
      <c r="N72" s="126">
        <f t="shared" si="8"/>
        <v>1.0213089572870047</v>
      </c>
      <c r="O72" s="131">
        <v>1.1743333333333332</v>
      </c>
      <c r="P72" s="132" t="s">
        <v>17</v>
      </c>
      <c r="Q72" s="132">
        <v>33</v>
      </c>
      <c r="R72" s="132">
        <v>751</v>
      </c>
    </row>
    <row r="73" spans="1:18" x14ac:dyDescent="0.3">
      <c r="A73" s="115">
        <v>14</v>
      </c>
      <c r="B73" s="51" t="s">
        <v>4</v>
      </c>
      <c r="C73" s="51" t="s">
        <v>16</v>
      </c>
      <c r="D73" s="52" t="s">
        <v>1</v>
      </c>
      <c r="E73" s="51" t="s">
        <v>88</v>
      </c>
      <c r="F73" s="81" t="s">
        <v>90</v>
      </c>
      <c r="G73" s="116">
        <v>699</v>
      </c>
      <c r="H73" s="116">
        <f>G73*$U$2</f>
        <v>6.0046143960995542</v>
      </c>
      <c r="I73" s="117">
        <v>120</v>
      </c>
      <c r="J73" s="118">
        <f t="shared" si="6"/>
        <v>5.8250000000000002</v>
      </c>
      <c r="K73" s="119">
        <f>J73*$U$2</f>
        <v>5.0038453300829615E-2</v>
      </c>
      <c r="L73" s="120">
        <v>0.20205392156862742</v>
      </c>
      <c r="M73" s="118">
        <f t="shared" si="7"/>
        <v>28.828938111065291</v>
      </c>
      <c r="N73" s="116">
        <f t="shared" si="8"/>
        <v>0.24764900830610259</v>
      </c>
      <c r="O73" s="121">
        <v>1.1743333333333332</v>
      </c>
      <c r="P73" s="122" t="s">
        <v>17</v>
      </c>
      <c r="Q73" s="122">
        <v>34</v>
      </c>
      <c r="R73" s="122">
        <v>633</v>
      </c>
    </row>
    <row r="74" spans="1:18" x14ac:dyDescent="0.3">
      <c r="A74" s="106">
        <v>15</v>
      </c>
      <c r="B74" s="46" t="s">
        <v>23</v>
      </c>
      <c r="C74" s="46" t="s">
        <v>13</v>
      </c>
      <c r="D74" s="47" t="s">
        <v>27</v>
      </c>
      <c r="E74" s="46" t="s">
        <v>87</v>
      </c>
      <c r="F74" s="55" t="s">
        <v>89</v>
      </c>
      <c r="G74" s="107">
        <v>85111238.283020064</v>
      </c>
      <c r="H74" s="107">
        <f>G74*$T$2</f>
        <v>46.792347162376515</v>
      </c>
      <c r="I74" s="108">
        <v>120</v>
      </c>
      <c r="J74" s="112">
        <f t="shared" si="6"/>
        <v>709260.31902516715</v>
      </c>
      <c r="K74" s="110">
        <f>J74*$T$2</f>
        <v>0.38993622635313763</v>
      </c>
      <c r="L74" s="111">
        <v>0.23441666666666666</v>
      </c>
      <c r="M74" s="112">
        <f t="shared" si="7"/>
        <v>3025639.4697127645</v>
      </c>
      <c r="N74" s="107">
        <f t="shared" si="8"/>
        <v>1.6634321778306618</v>
      </c>
      <c r="O74" s="113">
        <v>1.2596666666666667</v>
      </c>
      <c r="P74" s="114" t="s">
        <v>15</v>
      </c>
      <c r="Q74" s="114">
        <v>25</v>
      </c>
      <c r="R74" s="114">
        <v>591</v>
      </c>
    </row>
    <row r="75" spans="1:18" x14ac:dyDescent="0.3">
      <c r="A75" s="106">
        <v>15</v>
      </c>
      <c r="B75" s="46" t="s">
        <v>24</v>
      </c>
      <c r="C75" s="46" t="s">
        <v>16</v>
      </c>
      <c r="D75" s="47" t="s">
        <v>27</v>
      </c>
      <c r="E75" s="46" t="s">
        <v>87</v>
      </c>
      <c r="F75" s="55" t="s">
        <v>89</v>
      </c>
      <c r="G75" s="107">
        <v>46</v>
      </c>
      <c r="H75" s="107">
        <f>G75*$U$2</f>
        <v>0.39515345095934118</v>
      </c>
      <c r="I75" s="108">
        <v>120</v>
      </c>
      <c r="J75" s="112">
        <f t="shared" si="6"/>
        <v>0.38333333333333336</v>
      </c>
      <c r="K75" s="110">
        <f>J75*$U$2</f>
        <v>3.2929454246611767E-3</v>
      </c>
      <c r="L75" s="111">
        <v>0.23441666666666666</v>
      </c>
      <c r="M75" s="112">
        <f t="shared" si="7"/>
        <v>1.6352648418059013</v>
      </c>
      <c r="N75" s="107">
        <f t="shared" si="8"/>
        <v>1.4047403162436588E-2</v>
      </c>
      <c r="O75" s="113">
        <v>1.2596666666666667</v>
      </c>
      <c r="P75" s="114" t="s">
        <v>15</v>
      </c>
      <c r="Q75" s="114">
        <v>27</v>
      </c>
      <c r="R75" s="114">
        <v>500</v>
      </c>
    </row>
    <row r="76" spans="1:18" x14ac:dyDescent="0.3">
      <c r="A76" s="106">
        <v>15</v>
      </c>
      <c r="B76" s="46" t="s">
        <v>25</v>
      </c>
      <c r="C76" s="46" t="s">
        <v>13</v>
      </c>
      <c r="D76" s="47" t="s">
        <v>27</v>
      </c>
      <c r="E76" s="46" t="s">
        <v>88</v>
      </c>
      <c r="F76" s="55" t="s">
        <v>89</v>
      </c>
      <c r="G76" s="107">
        <v>8577570.3603845686</v>
      </c>
      <c r="H76" s="107">
        <f>G76*$T$2</f>
        <v>4.7157656052208932</v>
      </c>
      <c r="I76" s="108">
        <v>120</v>
      </c>
      <c r="J76" s="112">
        <f t="shared" si="6"/>
        <v>71479.753003204736</v>
      </c>
      <c r="K76" s="110">
        <f>J76*$T$2</f>
        <v>3.929804671017411E-2</v>
      </c>
      <c r="L76" s="111">
        <v>0.23441666666666666</v>
      </c>
      <c r="M76" s="112">
        <f t="shared" si="7"/>
        <v>304926.07040115778</v>
      </c>
      <c r="N76" s="107">
        <f t="shared" si="8"/>
        <v>0.167641862965549</v>
      </c>
      <c r="O76" s="113">
        <v>1.2596666666666667</v>
      </c>
      <c r="P76" s="114" t="s">
        <v>15</v>
      </c>
      <c r="Q76" s="114">
        <v>27</v>
      </c>
      <c r="R76" s="114">
        <v>493</v>
      </c>
    </row>
    <row r="77" spans="1:18" x14ac:dyDescent="0.3">
      <c r="A77" s="115">
        <v>15</v>
      </c>
      <c r="B77" s="51" t="s">
        <v>26</v>
      </c>
      <c r="C77" s="51" t="s">
        <v>16</v>
      </c>
      <c r="D77" s="52" t="s">
        <v>27</v>
      </c>
      <c r="E77" s="51" t="s">
        <v>88</v>
      </c>
      <c r="F77" s="81" t="s">
        <v>89</v>
      </c>
      <c r="G77" s="116">
        <v>199</v>
      </c>
      <c r="H77" s="116">
        <f>G77*$U$2</f>
        <v>1.7094681900197586</v>
      </c>
      <c r="I77" s="117">
        <v>116</v>
      </c>
      <c r="J77" s="118">
        <f t="shared" si="6"/>
        <v>1.7155172413793103</v>
      </c>
      <c r="K77" s="119">
        <f>J77*$U$2</f>
        <v>1.4736794741549642E-2</v>
      </c>
      <c r="L77" s="120">
        <v>0.23441666666666666</v>
      </c>
      <c r="M77" s="118">
        <f t="shared" si="7"/>
        <v>7.3182392095811322</v>
      </c>
      <c r="N77" s="116">
        <f t="shared" si="8"/>
        <v>6.2865814752433594E-2</v>
      </c>
      <c r="O77" s="121">
        <v>1.2596666666666667</v>
      </c>
      <c r="P77" s="122" t="s">
        <v>15</v>
      </c>
      <c r="Q77" s="122">
        <v>28</v>
      </c>
      <c r="R77" s="122">
        <v>509</v>
      </c>
    </row>
    <row r="78" spans="1:18" x14ac:dyDescent="0.3">
      <c r="A78" s="106" t="s">
        <v>35</v>
      </c>
      <c r="B78" s="46" t="s">
        <v>7</v>
      </c>
      <c r="C78" s="46" t="s">
        <v>13</v>
      </c>
      <c r="D78" s="47" t="s">
        <v>11</v>
      </c>
      <c r="E78" s="46" t="s">
        <v>87</v>
      </c>
      <c r="F78" s="55" t="s">
        <v>90</v>
      </c>
      <c r="G78" s="107">
        <v>235861.83213132783</v>
      </c>
      <c r="H78" s="107">
        <f>G78*$T$2</f>
        <v>0.1296718148400513</v>
      </c>
      <c r="I78" s="108">
        <v>120</v>
      </c>
      <c r="J78" s="112">
        <f t="shared" si="6"/>
        <v>1965.5152677610652</v>
      </c>
      <c r="K78" s="110">
        <f>J78*$T$2</f>
        <v>1.0805984570004274E-3</v>
      </c>
      <c r="L78" s="111">
        <v>0.12330000000000001</v>
      </c>
      <c r="M78" s="112">
        <f t="shared" si="7"/>
        <v>15940.918635531752</v>
      </c>
      <c r="N78" s="107">
        <f t="shared" si="8"/>
        <v>8.763977753450343E-3</v>
      </c>
      <c r="O78" s="113">
        <v>1.1326666666666667</v>
      </c>
      <c r="P78" s="114" t="s">
        <v>17</v>
      </c>
      <c r="Q78" s="114">
        <v>32</v>
      </c>
      <c r="R78" s="114">
        <v>526</v>
      </c>
    </row>
    <row r="79" spans="1:18" x14ac:dyDescent="0.3">
      <c r="A79" s="106" t="s">
        <v>35</v>
      </c>
      <c r="B79" s="46" t="s">
        <v>8</v>
      </c>
      <c r="C79" s="46" t="s">
        <v>16</v>
      </c>
      <c r="D79" s="47" t="s">
        <v>11</v>
      </c>
      <c r="E79" s="46" t="s">
        <v>87</v>
      </c>
      <c r="F79" s="55" t="s">
        <v>90</v>
      </c>
      <c r="G79" s="107">
        <v>11</v>
      </c>
      <c r="H79" s="107">
        <f>G79*$U$2</f>
        <v>9.4493216533755503E-2</v>
      </c>
      <c r="I79" s="108">
        <v>120</v>
      </c>
      <c r="J79" s="112">
        <f t="shared" si="6"/>
        <v>9.166666666666666E-2</v>
      </c>
      <c r="K79" s="110">
        <f>J79*$U$2</f>
        <v>7.8744347111462905E-4</v>
      </c>
      <c r="L79" s="111">
        <v>0.12330000000000001</v>
      </c>
      <c r="M79" s="112">
        <f t="shared" si="7"/>
        <v>0.7434441741011083</v>
      </c>
      <c r="N79" s="107">
        <f t="shared" si="8"/>
        <v>6.3864028476450039E-3</v>
      </c>
      <c r="O79" s="113">
        <v>1.1326666666666667</v>
      </c>
      <c r="P79" s="114" t="s">
        <v>17</v>
      </c>
      <c r="Q79" s="114">
        <v>34</v>
      </c>
      <c r="R79" s="114">
        <v>803</v>
      </c>
    </row>
    <row r="80" spans="1:18" x14ac:dyDescent="0.3">
      <c r="A80" s="123" t="s">
        <v>35</v>
      </c>
      <c r="B80" s="124" t="s">
        <v>9</v>
      </c>
      <c r="C80" s="124" t="s">
        <v>13</v>
      </c>
      <c r="D80" s="125" t="s">
        <v>11</v>
      </c>
      <c r="E80" s="124" t="s">
        <v>88</v>
      </c>
      <c r="F80" s="89" t="s">
        <v>90</v>
      </c>
      <c r="G80" s="126">
        <v>278954.36656150949</v>
      </c>
      <c r="H80" s="126">
        <f>G80*$T$2</f>
        <v>0.15336317301837546</v>
      </c>
      <c r="I80" s="127">
        <v>120</v>
      </c>
      <c r="J80" s="128">
        <f t="shared" si="6"/>
        <v>2324.6197213459122</v>
      </c>
      <c r="K80" s="129">
        <f>J80*$T$2</f>
        <v>1.2780264418197954E-3</v>
      </c>
      <c r="L80" s="130">
        <v>0.12330000000000001</v>
      </c>
      <c r="M80" s="128">
        <f t="shared" si="7"/>
        <v>18853.363514565386</v>
      </c>
      <c r="N80" s="126">
        <f t="shared" si="8"/>
        <v>1.0365177954742866E-2</v>
      </c>
      <c r="O80" s="131">
        <v>1.1326666666666667</v>
      </c>
      <c r="P80" s="132" t="s">
        <v>17</v>
      </c>
      <c r="Q80" s="132">
        <v>35</v>
      </c>
      <c r="R80" s="132">
        <v>933</v>
      </c>
    </row>
    <row r="81" spans="1:18" x14ac:dyDescent="0.3">
      <c r="A81" s="115" t="s">
        <v>35</v>
      </c>
      <c r="B81" s="51" t="s">
        <v>10</v>
      </c>
      <c r="C81" s="51" t="s">
        <v>16</v>
      </c>
      <c r="D81" s="52" t="s">
        <v>11</v>
      </c>
      <c r="E81" s="51" t="s">
        <v>88</v>
      </c>
      <c r="F81" s="81" t="s">
        <v>90</v>
      </c>
      <c r="G81" s="116">
        <v>10</v>
      </c>
      <c r="H81" s="116">
        <f>G81*$U$2</f>
        <v>8.5902924121595906E-2</v>
      </c>
      <c r="I81" s="117">
        <v>120</v>
      </c>
      <c r="J81" s="118">
        <f t="shared" si="6"/>
        <v>8.3333333333333329E-2</v>
      </c>
      <c r="K81" s="119">
        <f>J81*$U$2</f>
        <v>7.1585770101329914E-4</v>
      </c>
      <c r="L81" s="120">
        <v>0.12330000000000001</v>
      </c>
      <c r="M81" s="118">
        <f t="shared" si="7"/>
        <v>0.6758583400919167</v>
      </c>
      <c r="N81" s="116">
        <f t="shared" si="8"/>
        <v>5.805820770586367E-3</v>
      </c>
      <c r="O81" s="121">
        <v>1.1326666666666667</v>
      </c>
      <c r="P81" s="122" t="s">
        <v>17</v>
      </c>
      <c r="Q81" s="122">
        <v>26</v>
      </c>
      <c r="R81" s="122">
        <v>472</v>
      </c>
    </row>
    <row r="82" spans="1:18" x14ac:dyDescent="0.3">
      <c r="A82" s="106" t="s">
        <v>36</v>
      </c>
      <c r="B82" s="46" t="s">
        <v>7</v>
      </c>
      <c r="C82" s="46" t="s">
        <v>13</v>
      </c>
      <c r="D82" s="47" t="s">
        <v>11</v>
      </c>
      <c r="E82" s="46" t="s">
        <v>87</v>
      </c>
      <c r="F82" s="55" t="s">
        <v>90</v>
      </c>
      <c r="G82" s="107">
        <v>221129.10547880261</v>
      </c>
      <c r="H82" s="107">
        <f>G82*$T$2</f>
        <v>0.12157207532174036</v>
      </c>
      <c r="I82" s="108">
        <v>120</v>
      </c>
      <c r="J82" s="112">
        <f t="shared" si="6"/>
        <v>1842.7425456566884</v>
      </c>
      <c r="K82" s="110">
        <f>J82*$T$2</f>
        <v>1.0131006276811697E-3</v>
      </c>
      <c r="L82" s="111">
        <v>0.12330000000000001</v>
      </c>
      <c r="M82" s="112">
        <f t="shared" si="7"/>
        <v>14945.195017491389</v>
      </c>
      <c r="N82" s="107">
        <f t="shared" si="8"/>
        <v>8.2165501028480907E-3</v>
      </c>
      <c r="O82" s="113">
        <v>1.1326666666666667</v>
      </c>
      <c r="P82" s="114" t="s">
        <v>15</v>
      </c>
      <c r="Q82" s="114">
        <v>27</v>
      </c>
      <c r="R82" s="114">
        <v>455</v>
      </c>
    </row>
    <row r="83" spans="1:18" x14ac:dyDescent="0.3">
      <c r="A83" s="106" t="s">
        <v>36</v>
      </c>
      <c r="B83" s="46" t="s">
        <v>8</v>
      </c>
      <c r="C83" s="46" t="s">
        <v>16</v>
      </c>
      <c r="D83" s="47" t="s">
        <v>11</v>
      </c>
      <c r="E83" s="46" t="s">
        <v>87</v>
      </c>
      <c r="F83" s="55" t="s">
        <v>90</v>
      </c>
      <c r="G83" s="107">
        <v>2</v>
      </c>
      <c r="H83" s="107">
        <f>G83*$U$2</f>
        <v>1.7180584824319181E-2</v>
      </c>
      <c r="I83" s="108">
        <v>120</v>
      </c>
      <c r="J83" s="112">
        <f t="shared" si="6"/>
        <v>1.6666666666666666E-2</v>
      </c>
      <c r="K83" s="110">
        <f>J83*$U$2</f>
        <v>1.4317154020265983E-4</v>
      </c>
      <c r="L83" s="111">
        <v>0.12330000000000001</v>
      </c>
      <c r="M83" s="112">
        <f t="shared" si="7"/>
        <v>0.13517166801838335</v>
      </c>
      <c r="N83" s="107">
        <f t="shared" si="8"/>
        <v>1.1611641541172735E-3</v>
      </c>
      <c r="O83" s="113">
        <v>1.1326666666666667</v>
      </c>
      <c r="P83" s="114" t="s">
        <v>15</v>
      </c>
      <c r="Q83" s="114">
        <v>25</v>
      </c>
      <c r="R83" s="114">
        <v>365</v>
      </c>
    </row>
    <row r="84" spans="1:18" x14ac:dyDescent="0.3">
      <c r="A84" s="106" t="s">
        <v>36</v>
      </c>
      <c r="B84" s="46" t="s">
        <v>9</v>
      </c>
      <c r="C84" s="46" t="s">
        <v>13</v>
      </c>
      <c r="D84" s="47" t="s">
        <v>11</v>
      </c>
      <c r="E84" s="46" t="s">
        <v>88</v>
      </c>
      <c r="F84" s="55" t="s">
        <v>90</v>
      </c>
      <c r="G84" s="107">
        <v>96716.342508791291</v>
      </c>
      <c r="H84" s="107">
        <f>G84*$T$2</f>
        <v>5.317258644384619E-2</v>
      </c>
      <c r="I84" s="108">
        <v>120</v>
      </c>
      <c r="J84" s="112">
        <f t="shared" si="6"/>
        <v>805.96952090659408</v>
      </c>
      <c r="K84" s="110">
        <f>J84*$T$2</f>
        <v>4.4310488703205159E-4</v>
      </c>
      <c r="L84" s="111">
        <v>0.12330000000000001</v>
      </c>
      <c r="M84" s="112">
        <f t="shared" si="7"/>
        <v>6536.6546707752959</v>
      </c>
      <c r="N84" s="107">
        <f t="shared" si="8"/>
        <v>3.593713601233184E-3</v>
      </c>
      <c r="O84" s="113">
        <v>1.1326666666666667</v>
      </c>
      <c r="P84" s="114" t="s">
        <v>15</v>
      </c>
      <c r="Q84" s="114">
        <v>27</v>
      </c>
      <c r="R84" s="114">
        <v>450</v>
      </c>
    </row>
    <row r="85" spans="1:18" x14ac:dyDescent="0.3">
      <c r="A85" s="115" t="s">
        <v>36</v>
      </c>
      <c r="B85" s="51" t="s">
        <v>10</v>
      </c>
      <c r="C85" s="51" t="s">
        <v>16</v>
      </c>
      <c r="D85" s="52" t="s">
        <v>11</v>
      </c>
      <c r="E85" s="51" t="s">
        <v>88</v>
      </c>
      <c r="F85" s="81" t="s">
        <v>90</v>
      </c>
      <c r="G85" s="116">
        <v>1</v>
      </c>
      <c r="H85" s="116">
        <f>G85*$U$2</f>
        <v>8.5902924121595906E-3</v>
      </c>
      <c r="I85" s="117">
        <v>120</v>
      </c>
      <c r="J85" s="118">
        <f t="shared" si="6"/>
        <v>8.3333333333333332E-3</v>
      </c>
      <c r="K85" s="119">
        <f>J85*$U$2</f>
        <v>7.1585770101329914E-5</v>
      </c>
      <c r="L85" s="120">
        <v>0.12330000000000001</v>
      </c>
      <c r="M85" s="118">
        <f t="shared" si="7"/>
        <v>6.7585834009191673E-2</v>
      </c>
      <c r="N85" s="116">
        <f t="shared" si="8"/>
        <v>5.8058207705863677E-4</v>
      </c>
      <c r="O85" s="121">
        <v>1.1326666666666667</v>
      </c>
      <c r="P85" s="122" t="s">
        <v>15</v>
      </c>
      <c r="Q85" s="122">
        <v>25</v>
      </c>
      <c r="R85" s="122">
        <v>346</v>
      </c>
    </row>
    <row r="86" spans="1:18" x14ac:dyDescent="0.3">
      <c r="A86" s="106">
        <v>17</v>
      </c>
      <c r="B86" s="46" t="s">
        <v>23</v>
      </c>
      <c r="C86" s="46" t="s">
        <v>13</v>
      </c>
      <c r="D86" s="47" t="s">
        <v>27</v>
      </c>
      <c r="E86" s="46" t="s">
        <v>87</v>
      </c>
      <c r="F86" s="55" t="s">
        <v>89</v>
      </c>
      <c r="G86" s="107">
        <v>21333817.427002069</v>
      </c>
      <c r="H86" s="107">
        <f>G86*$T$2</f>
        <v>11.728878717796713</v>
      </c>
      <c r="I86" s="108">
        <v>120</v>
      </c>
      <c r="J86" s="112">
        <f t="shared" si="6"/>
        <v>177781.8118916839</v>
      </c>
      <c r="K86" s="110">
        <f>J86*$T$2</f>
        <v>9.7740655981639279E-2</v>
      </c>
      <c r="L86" s="111">
        <v>0.13546666666666668</v>
      </c>
      <c r="M86" s="112">
        <f t="shared" si="7"/>
        <v>1312365.7373893987</v>
      </c>
      <c r="N86" s="107">
        <f t="shared" si="8"/>
        <v>0.72151074789595915</v>
      </c>
      <c r="O86" s="113">
        <v>1.3465</v>
      </c>
      <c r="P86" s="114" t="s">
        <v>17</v>
      </c>
      <c r="Q86" s="114">
        <v>34</v>
      </c>
      <c r="R86" s="114">
        <v>781</v>
      </c>
    </row>
    <row r="87" spans="1:18" x14ac:dyDescent="0.3">
      <c r="A87" s="106">
        <v>17</v>
      </c>
      <c r="B87" s="46" t="s">
        <v>24</v>
      </c>
      <c r="C87" s="46" t="s">
        <v>16</v>
      </c>
      <c r="D87" s="47" t="s">
        <v>27</v>
      </c>
      <c r="E87" s="46" t="s">
        <v>87</v>
      </c>
      <c r="F87" s="55" t="s">
        <v>89</v>
      </c>
      <c r="G87" s="107">
        <v>100</v>
      </c>
      <c r="H87" s="107">
        <f>G87*$U$2</f>
        <v>0.85902924121595903</v>
      </c>
      <c r="I87" s="108">
        <v>119</v>
      </c>
      <c r="J87" s="112">
        <f t="shared" si="6"/>
        <v>0.84033613445378152</v>
      </c>
      <c r="K87" s="110">
        <f>J87*$U$2</f>
        <v>7.2187331194618412E-3</v>
      </c>
      <c r="L87" s="111">
        <v>0.13546666666666668</v>
      </c>
      <c r="M87" s="112">
        <f t="shared" si="7"/>
        <v>6.2032687090584258</v>
      </c>
      <c r="N87" s="107">
        <f t="shared" si="8"/>
        <v>5.3287892122011619E-2</v>
      </c>
      <c r="O87" s="113">
        <v>1.3465</v>
      </c>
      <c r="P87" s="114" t="s">
        <v>17</v>
      </c>
      <c r="Q87" s="114">
        <v>31</v>
      </c>
      <c r="R87" s="114">
        <v>601</v>
      </c>
    </row>
    <row r="88" spans="1:18" x14ac:dyDescent="0.3">
      <c r="A88" s="123">
        <v>17</v>
      </c>
      <c r="B88" s="124" t="s">
        <v>25</v>
      </c>
      <c r="C88" s="124" t="s">
        <v>13</v>
      </c>
      <c r="D88" s="125" t="s">
        <v>27</v>
      </c>
      <c r="E88" s="124" t="s">
        <v>88</v>
      </c>
      <c r="F88" s="89" t="s">
        <v>89</v>
      </c>
      <c r="G88" s="126">
        <v>5876920.5951719526</v>
      </c>
      <c r="H88" s="126">
        <f>G88*$T$2</f>
        <v>3.2310058493164786</v>
      </c>
      <c r="I88" s="127">
        <v>120</v>
      </c>
      <c r="J88" s="128">
        <f t="shared" si="6"/>
        <v>48974.338293099609</v>
      </c>
      <c r="K88" s="129">
        <f>J88*$T$2</f>
        <v>2.692504874430399E-2</v>
      </c>
      <c r="L88" s="130">
        <v>0.13546666666666668</v>
      </c>
      <c r="M88" s="128">
        <f t="shared" si="7"/>
        <v>361523.1665337077</v>
      </c>
      <c r="N88" s="126">
        <f t="shared" si="8"/>
        <v>0.19875774171484242</v>
      </c>
      <c r="O88" s="131">
        <v>1.3465</v>
      </c>
      <c r="P88" s="132" t="s">
        <v>17</v>
      </c>
      <c r="Q88" s="132">
        <v>28</v>
      </c>
      <c r="R88" s="132">
        <v>398</v>
      </c>
    </row>
    <row r="89" spans="1:18" x14ac:dyDescent="0.3">
      <c r="A89" s="115">
        <v>17</v>
      </c>
      <c r="B89" s="51" t="s">
        <v>26</v>
      </c>
      <c r="C89" s="51" t="s">
        <v>16</v>
      </c>
      <c r="D89" s="52" t="s">
        <v>27</v>
      </c>
      <c r="E89" s="51" t="s">
        <v>88</v>
      </c>
      <c r="F89" s="81" t="s">
        <v>89</v>
      </c>
      <c r="G89" s="116">
        <v>232</v>
      </c>
      <c r="H89" s="116">
        <f>G89*$U$2</f>
        <v>1.992947839621025</v>
      </c>
      <c r="I89" s="117">
        <v>120</v>
      </c>
      <c r="J89" s="118">
        <f t="shared" si="6"/>
        <v>1.9333333333333333</v>
      </c>
      <c r="K89" s="119">
        <f>J89*$U$2</f>
        <v>1.6607898663508543E-2</v>
      </c>
      <c r="L89" s="120">
        <v>0.13546666666666668</v>
      </c>
      <c r="M89" s="118">
        <f t="shared" si="7"/>
        <v>14.271653543307085</v>
      </c>
      <c r="N89" s="116">
        <f t="shared" si="8"/>
        <v>0.12259767714204139</v>
      </c>
      <c r="O89" s="121">
        <v>1.3465</v>
      </c>
      <c r="P89" s="122" t="s">
        <v>17</v>
      </c>
      <c r="Q89" s="122">
        <v>31</v>
      </c>
      <c r="R89" s="122">
        <v>592</v>
      </c>
    </row>
    <row r="90" spans="1:18" x14ac:dyDescent="0.3">
      <c r="A90" s="106" t="s">
        <v>28</v>
      </c>
      <c r="B90" s="46" t="s">
        <v>23</v>
      </c>
      <c r="C90" s="46" t="s">
        <v>13</v>
      </c>
      <c r="D90" s="47" t="s">
        <v>27</v>
      </c>
      <c r="E90" s="46" t="s">
        <v>87</v>
      </c>
      <c r="F90" s="55" t="s">
        <v>89</v>
      </c>
      <c r="G90" s="107">
        <v>23541128.157891478</v>
      </c>
      <c r="H90" s="107">
        <f>G90*$T$2</f>
        <v>12.942411173658327</v>
      </c>
      <c r="I90" s="108">
        <v>118</v>
      </c>
      <c r="J90" s="112">
        <f t="shared" si="6"/>
        <v>199501.08608382609</v>
      </c>
      <c r="K90" s="110">
        <f>J90*$T$2</f>
        <v>0.1096814506242231</v>
      </c>
      <c r="L90" s="111">
        <v>0.13630555555555554</v>
      </c>
      <c r="M90" s="112">
        <f t="shared" si="7"/>
        <v>1463631.3631582921</v>
      </c>
      <c r="N90" s="107">
        <f t="shared" si="8"/>
        <v>0.80467336916079724</v>
      </c>
      <c r="O90" s="113">
        <v>1.2617142857142858</v>
      </c>
      <c r="P90" s="114" t="s">
        <v>17</v>
      </c>
      <c r="Q90" s="114">
        <v>32</v>
      </c>
      <c r="R90" s="114">
        <v>751</v>
      </c>
    </row>
    <row r="91" spans="1:18" x14ac:dyDescent="0.3">
      <c r="A91" s="106" t="s">
        <v>28</v>
      </c>
      <c r="B91" s="46" t="s">
        <v>24</v>
      </c>
      <c r="C91" s="46" t="s">
        <v>16</v>
      </c>
      <c r="D91" s="47" t="s">
        <v>27</v>
      </c>
      <c r="E91" s="46" t="s">
        <v>87</v>
      </c>
      <c r="F91" s="55" t="s">
        <v>89</v>
      </c>
      <c r="G91" s="107">
        <v>92</v>
      </c>
      <c r="H91" s="107">
        <f>G91*$U$2</f>
        <v>0.79030690191868236</v>
      </c>
      <c r="I91" s="108">
        <v>120</v>
      </c>
      <c r="J91" s="112">
        <f t="shared" si="6"/>
        <v>0.76666666666666672</v>
      </c>
      <c r="K91" s="110">
        <f>J91*$U$2</f>
        <v>6.5858908493223534E-3</v>
      </c>
      <c r="L91" s="111">
        <v>0.13630555555555554</v>
      </c>
      <c r="M91" s="112">
        <f t="shared" si="7"/>
        <v>5.6246178928061958</v>
      </c>
      <c r="N91" s="107">
        <f t="shared" si="8"/>
        <v>4.8317112405870132E-2</v>
      </c>
      <c r="O91" s="113">
        <v>1.2617142857142858</v>
      </c>
      <c r="P91" s="114" t="s">
        <v>17</v>
      </c>
      <c r="Q91" s="114">
        <v>28</v>
      </c>
      <c r="R91" s="114">
        <v>537</v>
      </c>
    </row>
    <row r="92" spans="1:18" x14ac:dyDescent="0.3">
      <c r="A92" s="106" t="s">
        <v>28</v>
      </c>
      <c r="B92" s="46" t="s">
        <v>25</v>
      </c>
      <c r="C92" s="46" t="s">
        <v>13</v>
      </c>
      <c r="D92" s="47" t="s">
        <v>27</v>
      </c>
      <c r="E92" s="46" t="s">
        <v>88</v>
      </c>
      <c r="F92" s="55" t="s">
        <v>89</v>
      </c>
      <c r="G92" s="107">
        <v>21074377.703999065</v>
      </c>
      <c r="H92" s="107">
        <f>G92*$T$2</f>
        <v>11.586244280425483</v>
      </c>
      <c r="I92" s="108">
        <v>119</v>
      </c>
      <c r="J92" s="112">
        <f t="shared" si="6"/>
        <v>177095.61095797532</v>
      </c>
      <c r="K92" s="110">
        <f>J92*$T$2</f>
        <v>9.7363397314499847E-2</v>
      </c>
      <c r="L92" s="111">
        <v>0.13630555555555554</v>
      </c>
      <c r="M92" s="112">
        <f t="shared" si="7"/>
        <v>1299254.5332152257</v>
      </c>
      <c r="N92" s="107">
        <f t="shared" si="8"/>
        <v>0.71430248692113207</v>
      </c>
      <c r="O92" s="113">
        <v>1.2617142857142858</v>
      </c>
      <c r="P92" s="114" t="s">
        <v>17</v>
      </c>
      <c r="Q92" s="114">
        <v>31</v>
      </c>
      <c r="R92" s="114">
        <v>717</v>
      </c>
    </row>
    <row r="93" spans="1:18" x14ac:dyDescent="0.3">
      <c r="A93" s="115" t="s">
        <v>28</v>
      </c>
      <c r="B93" s="51" t="s">
        <v>26</v>
      </c>
      <c r="C93" s="51" t="s">
        <v>16</v>
      </c>
      <c r="D93" s="52" t="s">
        <v>27</v>
      </c>
      <c r="E93" s="51" t="s">
        <v>88</v>
      </c>
      <c r="F93" s="81" t="s">
        <v>89</v>
      </c>
      <c r="G93" s="116">
        <v>239</v>
      </c>
      <c r="H93" s="116">
        <f>G93*$U$2</f>
        <v>2.0530798865061421</v>
      </c>
      <c r="I93" s="117">
        <v>119</v>
      </c>
      <c r="J93" s="118">
        <f t="shared" si="6"/>
        <v>2.0084033613445378</v>
      </c>
      <c r="K93" s="119">
        <f>J93*$U$2</f>
        <v>1.7252772155513799E-2</v>
      </c>
      <c r="L93" s="120">
        <v>0.13630555555555554</v>
      </c>
      <c r="M93" s="118">
        <f t="shared" si="7"/>
        <v>14.734567150683384</v>
      </c>
      <c r="N93" s="116">
        <f t="shared" si="8"/>
        <v>0.12657424039097143</v>
      </c>
      <c r="O93" s="121">
        <v>1.2617142857142858</v>
      </c>
      <c r="P93" s="122" t="s">
        <v>17</v>
      </c>
      <c r="Q93" s="122">
        <v>32</v>
      </c>
      <c r="R93" s="122">
        <v>776</v>
      </c>
    </row>
    <row r="94" spans="1:18" x14ac:dyDescent="0.3">
      <c r="A94" s="106" t="s">
        <v>29</v>
      </c>
      <c r="B94" s="46" t="s">
        <v>23</v>
      </c>
      <c r="C94" s="46" t="s">
        <v>13</v>
      </c>
      <c r="D94" s="47" t="s">
        <v>27</v>
      </c>
      <c r="E94" s="46" t="s">
        <v>87</v>
      </c>
      <c r="F94" s="55" t="s">
        <v>89</v>
      </c>
      <c r="G94" s="107">
        <v>22234034.015406277</v>
      </c>
      <c r="H94" s="107">
        <f>G94*$T$2</f>
        <v>12.223798636431519</v>
      </c>
      <c r="I94" s="108">
        <v>120</v>
      </c>
      <c r="J94" s="112">
        <f t="shared" si="6"/>
        <v>185283.61679505231</v>
      </c>
      <c r="K94" s="110">
        <f>J94*$T$2</f>
        <v>0.10186498863692933</v>
      </c>
      <c r="L94" s="111">
        <v>0.13630555555555554</v>
      </c>
      <c r="M94" s="112">
        <f t="shared" si="7"/>
        <v>1359325.4951338668</v>
      </c>
      <c r="N94" s="107">
        <f t="shared" si="8"/>
        <v>0.74732822313622504</v>
      </c>
      <c r="O94" s="113">
        <v>1.2617142857142858</v>
      </c>
      <c r="P94" s="114" t="s">
        <v>17</v>
      </c>
      <c r="Q94" s="114">
        <v>31</v>
      </c>
      <c r="R94" s="114">
        <v>648</v>
      </c>
    </row>
    <row r="95" spans="1:18" x14ac:dyDescent="0.3">
      <c r="A95" s="106" t="s">
        <v>29</v>
      </c>
      <c r="B95" s="46" t="s">
        <v>24</v>
      </c>
      <c r="C95" s="46" t="s">
        <v>16</v>
      </c>
      <c r="D95" s="47" t="s">
        <v>27</v>
      </c>
      <c r="E95" s="46" t="s">
        <v>87</v>
      </c>
      <c r="F95" s="55" t="s">
        <v>89</v>
      </c>
      <c r="G95" s="107">
        <v>45</v>
      </c>
      <c r="H95" s="107">
        <f>G95*$U$2</f>
        <v>0.3865631585471816</v>
      </c>
      <c r="I95" s="108">
        <v>120</v>
      </c>
      <c r="J95" s="112">
        <f t="shared" si="6"/>
        <v>0.375</v>
      </c>
      <c r="K95" s="110">
        <f>J95*$U$2</f>
        <v>3.2213596545598465E-3</v>
      </c>
      <c r="L95" s="111">
        <v>0.13630555555555554</v>
      </c>
      <c r="M95" s="112">
        <f t="shared" si="7"/>
        <v>2.7511717953943351</v>
      </c>
      <c r="N95" s="107">
        <f t="shared" si="8"/>
        <v>2.3633370198523431E-2</v>
      </c>
      <c r="O95" s="113">
        <v>1.2617142857142858</v>
      </c>
      <c r="P95" s="114" t="s">
        <v>17</v>
      </c>
      <c r="Q95" s="114">
        <v>29</v>
      </c>
      <c r="R95" s="114">
        <v>509</v>
      </c>
    </row>
    <row r="96" spans="1:18" x14ac:dyDescent="0.3">
      <c r="A96" s="123" t="s">
        <v>29</v>
      </c>
      <c r="B96" s="124" t="s">
        <v>25</v>
      </c>
      <c r="C96" s="124" t="s">
        <v>13</v>
      </c>
      <c r="D96" s="125" t="s">
        <v>27</v>
      </c>
      <c r="E96" s="124" t="s">
        <v>88</v>
      </c>
      <c r="F96" s="89" t="s">
        <v>89</v>
      </c>
      <c r="G96" s="126">
        <v>6737831.4850773001</v>
      </c>
      <c r="H96" s="126">
        <f>G96*$T$2</f>
        <v>3.7043163315628438</v>
      </c>
      <c r="I96" s="127">
        <v>119</v>
      </c>
      <c r="J96" s="128">
        <f t="shared" si="6"/>
        <v>56620.432647708403</v>
      </c>
      <c r="K96" s="129">
        <f>J96*$T$2</f>
        <v>3.1128708668595326E-2</v>
      </c>
      <c r="L96" s="130">
        <v>0.13630555555555554</v>
      </c>
      <c r="M96" s="128">
        <f t="shared" si="7"/>
        <v>415393.4329157332</v>
      </c>
      <c r="N96" s="126">
        <f t="shared" si="8"/>
        <v>0.22837446750956428</v>
      </c>
      <c r="O96" s="131">
        <v>1.2617142857142858</v>
      </c>
      <c r="P96" s="132" t="s">
        <v>17</v>
      </c>
      <c r="Q96" s="132">
        <v>32</v>
      </c>
      <c r="R96" s="132">
        <v>803</v>
      </c>
    </row>
    <row r="97" spans="1:18" x14ac:dyDescent="0.3">
      <c r="A97" s="115" t="s">
        <v>29</v>
      </c>
      <c r="B97" s="51" t="s">
        <v>26</v>
      </c>
      <c r="C97" s="51" t="s">
        <v>16</v>
      </c>
      <c r="D97" s="52" t="s">
        <v>27</v>
      </c>
      <c r="E97" s="51" t="s">
        <v>88</v>
      </c>
      <c r="F97" s="81" t="s">
        <v>89</v>
      </c>
      <c r="G97" s="116">
        <v>189</v>
      </c>
      <c r="H97" s="116">
        <f>G97*$U$2</f>
        <v>1.6235652658981625</v>
      </c>
      <c r="I97" s="117">
        <v>120</v>
      </c>
      <c r="J97" s="118">
        <f t="shared" si="6"/>
        <v>1.575</v>
      </c>
      <c r="K97" s="119">
        <f>J97*$U$2</f>
        <v>1.3529710549151355E-2</v>
      </c>
      <c r="L97" s="120">
        <v>0.13630555555555554</v>
      </c>
      <c r="M97" s="118">
        <f t="shared" si="7"/>
        <v>11.554921540656206</v>
      </c>
      <c r="N97" s="116">
        <f t="shared" si="8"/>
        <v>9.9260154833798422E-2</v>
      </c>
      <c r="O97" s="121">
        <v>1.2617142857142858</v>
      </c>
      <c r="P97" s="122" t="s">
        <v>17</v>
      </c>
      <c r="Q97" s="122">
        <v>32</v>
      </c>
      <c r="R97" s="122">
        <v>747</v>
      </c>
    </row>
    <row r="98" spans="1:18" x14ac:dyDescent="0.3">
      <c r="A98" s="106">
        <v>19</v>
      </c>
      <c r="B98" s="46" t="s">
        <v>23</v>
      </c>
      <c r="C98" s="46" t="s">
        <v>13</v>
      </c>
      <c r="D98" s="47" t="s">
        <v>27</v>
      </c>
      <c r="E98" s="46" t="s">
        <v>87</v>
      </c>
      <c r="F98" s="55" t="s">
        <v>89</v>
      </c>
      <c r="G98" s="107">
        <v>9336264.3212823402</v>
      </c>
      <c r="H98" s="107">
        <f>G98*$T$2</f>
        <v>5.132879395649784</v>
      </c>
      <c r="I98" s="108">
        <v>120</v>
      </c>
      <c r="J98" s="112">
        <f t="shared" ref="J98:J129" si="9">G98/I98</f>
        <v>77802.202677352834</v>
      </c>
      <c r="K98" s="110">
        <f>J98*$T$2</f>
        <v>4.2773994963748202E-2</v>
      </c>
      <c r="L98" s="111">
        <v>0.13008333333333333</v>
      </c>
      <c r="M98" s="112">
        <f t="shared" ref="M98:M129" si="10">J98/L98</f>
        <v>598095.08784640231</v>
      </c>
      <c r="N98" s="107">
        <f t="shared" ref="N98:N129" si="11">K98/L98</f>
        <v>0.32881994847211943</v>
      </c>
      <c r="O98" s="113">
        <v>1.2867999999999999</v>
      </c>
      <c r="P98" s="114" t="s">
        <v>17</v>
      </c>
      <c r="Q98" s="114">
        <v>25</v>
      </c>
      <c r="R98" s="114">
        <v>356</v>
      </c>
    </row>
    <row r="99" spans="1:18" x14ac:dyDescent="0.3">
      <c r="A99" s="106">
        <v>19</v>
      </c>
      <c r="B99" s="46" t="s">
        <v>24</v>
      </c>
      <c r="C99" s="46" t="s">
        <v>16</v>
      </c>
      <c r="D99" s="47" t="s">
        <v>27</v>
      </c>
      <c r="E99" s="46" t="s">
        <v>87</v>
      </c>
      <c r="F99" s="55" t="s">
        <v>89</v>
      </c>
      <c r="G99" s="107">
        <v>17</v>
      </c>
      <c r="H99" s="107">
        <f>G99*$U$2</f>
        <v>0.14603497100671303</v>
      </c>
      <c r="I99" s="108">
        <v>120</v>
      </c>
      <c r="J99" s="112">
        <f t="shared" si="9"/>
        <v>0.14166666666666666</v>
      </c>
      <c r="K99" s="110">
        <f>J99*$U$2</f>
        <v>1.2169580917226086E-3</v>
      </c>
      <c r="L99" s="111">
        <v>0.13008333333333333</v>
      </c>
      <c r="M99" s="112">
        <f t="shared" si="10"/>
        <v>1.0890454836643177</v>
      </c>
      <c r="N99" s="107">
        <f t="shared" si="11"/>
        <v>9.3552191548182603E-3</v>
      </c>
      <c r="O99" s="113">
        <v>1.2867999999999999</v>
      </c>
      <c r="P99" s="114" t="s">
        <v>17</v>
      </c>
      <c r="Q99" s="114">
        <v>25</v>
      </c>
      <c r="R99" s="114">
        <v>373</v>
      </c>
    </row>
    <row r="100" spans="1:18" x14ac:dyDescent="0.3">
      <c r="A100" s="106">
        <v>19</v>
      </c>
      <c r="B100" s="46" t="s">
        <v>25</v>
      </c>
      <c r="C100" s="46" t="s">
        <v>13</v>
      </c>
      <c r="D100" s="47" t="s">
        <v>27</v>
      </c>
      <c r="E100" s="46" t="s">
        <v>88</v>
      </c>
      <c r="F100" s="55" t="s">
        <v>89</v>
      </c>
      <c r="G100" s="107">
        <v>4548238.7237643823</v>
      </c>
      <c r="H100" s="107">
        <f>G100*$T$2</f>
        <v>2.5005248382363865</v>
      </c>
      <c r="I100" s="108">
        <v>120</v>
      </c>
      <c r="J100" s="112">
        <f t="shared" si="9"/>
        <v>37901.989364703186</v>
      </c>
      <c r="K100" s="110">
        <f>J100*$T$2</f>
        <v>2.0837706985303218E-2</v>
      </c>
      <c r="L100" s="111">
        <v>0.13008333333333333</v>
      </c>
      <c r="M100" s="112">
        <f t="shared" si="10"/>
        <v>291366.99063192715</v>
      </c>
      <c r="N100" s="107">
        <f t="shared" si="11"/>
        <v>0.16018736952186971</v>
      </c>
      <c r="O100" s="113">
        <v>1.2867999999999999</v>
      </c>
      <c r="P100" s="114" t="s">
        <v>17</v>
      </c>
      <c r="Q100" s="114">
        <v>26</v>
      </c>
      <c r="R100" s="114">
        <v>316</v>
      </c>
    </row>
    <row r="101" spans="1:18" x14ac:dyDescent="0.3">
      <c r="A101" s="115">
        <v>19</v>
      </c>
      <c r="B101" s="51" t="s">
        <v>26</v>
      </c>
      <c r="C101" s="51" t="s">
        <v>16</v>
      </c>
      <c r="D101" s="52" t="s">
        <v>27</v>
      </c>
      <c r="E101" s="51" t="s">
        <v>88</v>
      </c>
      <c r="F101" s="81" t="s">
        <v>89</v>
      </c>
      <c r="G101" s="116">
        <v>236</v>
      </c>
      <c r="H101" s="116">
        <f>G101*$U$2</f>
        <v>2.0273090092696635</v>
      </c>
      <c r="I101" s="117">
        <v>119</v>
      </c>
      <c r="J101" s="118">
        <f t="shared" si="9"/>
        <v>1.9831932773109244</v>
      </c>
      <c r="K101" s="119">
        <f>J101*$U$2</f>
        <v>1.7036210161929945E-2</v>
      </c>
      <c r="L101" s="120">
        <v>0.13008333333333333</v>
      </c>
      <c r="M101" s="118">
        <f t="shared" si="10"/>
        <v>15.245560107451054</v>
      </c>
      <c r="N101" s="116">
        <f t="shared" si="11"/>
        <v>0.13096381931015974</v>
      </c>
      <c r="O101" s="121">
        <v>1.2867999999999999</v>
      </c>
      <c r="P101" s="122" t="s">
        <v>17</v>
      </c>
      <c r="Q101" s="122">
        <v>25</v>
      </c>
      <c r="R101" s="122">
        <v>320</v>
      </c>
    </row>
    <row r="102" spans="1:18" x14ac:dyDescent="0.3">
      <c r="A102" s="106">
        <v>20</v>
      </c>
      <c r="B102" s="46" t="s">
        <v>23</v>
      </c>
      <c r="C102" s="46" t="s">
        <v>13</v>
      </c>
      <c r="D102" s="47" t="s">
        <v>27</v>
      </c>
      <c r="E102" s="46" t="s">
        <v>87</v>
      </c>
      <c r="F102" s="55" t="s">
        <v>89</v>
      </c>
      <c r="G102" s="107">
        <v>5219973.663932615</v>
      </c>
      <c r="H102" s="107">
        <f>G102*$T$2</f>
        <v>2.8698304100450032</v>
      </c>
      <c r="I102" s="108">
        <v>93</v>
      </c>
      <c r="J102" s="112">
        <f t="shared" si="9"/>
        <v>56128.749074544248</v>
      </c>
      <c r="K102" s="110">
        <f>J102*$T$2</f>
        <v>3.0858391505860248E-2</v>
      </c>
      <c r="L102" s="111">
        <v>0.13223333333333334</v>
      </c>
      <c r="M102" s="112">
        <f t="shared" si="10"/>
        <v>424467.47472556779</v>
      </c>
      <c r="N102" s="107">
        <f t="shared" si="11"/>
        <v>0.23336318254998925</v>
      </c>
      <c r="O102" s="113">
        <v>1.336875</v>
      </c>
      <c r="P102" s="114" t="s">
        <v>15</v>
      </c>
      <c r="Q102" s="114">
        <v>26</v>
      </c>
      <c r="R102" s="114">
        <v>343</v>
      </c>
    </row>
    <row r="103" spans="1:18" x14ac:dyDescent="0.3">
      <c r="A103" s="106">
        <v>20</v>
      </c>
      <c r="B103" s="46" t="s">
        <v>24</v>
      </c>
      <c r="C103" s="46" t="s">
        <v>16</v>
      </c>
      <c r="D103" s="47" t="s">
        <v>27</v>
      </c>
      <c r="E103" s="46" t="s">
        <v>87</v>
      </c>
      <c r="F103" s="55" t="s">
        <v>89</v>
      </c>
      <c r="G103" s="107">
        <v>48</v>
      </c>
      <c r="H103" s="107">
        <f>G103*$U$2</f>
        <v>0.41233403578366035</v>
      </c>
      <c r="I103" s="108">
        <v>89</v>
      </c>
      <c r="J103" s="112">
        <f t="shared" si="9"/>
        <v>0.5393258426966292</v>
      </c>
      <c r="K103" s="110">
        <f>J103*$U$2</f>
        <v>4.632966694198431E-3</v>
      </c>
      <c r="L103" s="111">
        <v>0.13223333333333334</v>
      </c>
      <c r="M103" s="112">
        <f t="shared" si="10"/>
        <v>4.078592205923588</v>
      </c>
      <c r="N103" s="107">
        <f t="shared" si="11"/>
        <v>3.5036299678838652E-2</v>
      </c>
      <c r="O103" s="113">
        <v>1.336875</v>
      </c>
      <c r="P103" s="114" t="s">
        <v>15</v>
      </c>
      <c r="Q103" s="114">
        <v>24</v>
      </c>
      <c r="R103" s="114">
        <v>319</v>
      </c>
    </row>
    <row r="104" spans="1:18" x14ac:dyDescent="0.3">
      <c r="A104" s="123">
        <v>20</v>
      </c>
      <c r="B104" s="124" t="s">
        <v>25</v>
      </c>
      <c r="C104" s="124" t="s">
        <v>13</v>
      </c>
      <c r="D104" s="125" t="s">
        <v>27</v>
      </c>
      <c r="E104" s="124" t="s">
        <v>88</v>
      </c>
      <c r="F104" s="89" t="s">
        <v>89</v>
      </c>
      <c r="G104" s="126">
        <v>3051471.0910547366</v>
      </c>
      <c r="H104" s="126">
        <f>G104*$T$2</f>
        <v>1.677633853402356</v>
      </c>
      <c r="I104" s="127">
        <v>119</v>
      </c>
      <c r="J104" s="128">
        <f t="shared" si="9"/>
        <v>25642.614210544005</v>
      </c>
      <c r="K104" s="129">
        <f>J104*$T$2</f>
        <v>1.4097763473969379E-2</v>
      </c>
      <c r="L104" s="130">
        <v>0.13223333333333334</v>
      </c>
      <c r="M104" s="128">
        <f t="shared" si="10"/>
        <v>193919.44197537689</v>
      </c>
      <c r="N104" s="126">
        <f t="shared" si="11"/>
        <v>0.10661278150216318</v>
      </c>
      <c r="O104" s="131">
        <v>1.336875</v>
      </c>
      <c r="P104" s="132" t="s">
        <v>15</v>
      </c>
      <c r="Q104" s="132">
        <v>23</v>
      </c>
      <c r="R104" s="132">
        <v>294</v>
      </c>
    </row>
    <row r="105" spans="1:18" x14ac:dyDescent="0.3">
      <c r="A105" s="115">
        <v>20</v>
      </c>
      <c r="B105" s="51" t="s">
        <v>26</v>
      </c>
      <c r="C105" s="51" t="s">
        <v>16</v>
      </c>
      <c r="D105" s="52" t="s">
        <v>27</v>
      </c>
      <c r="E105" s="51" t="s">
        <v>88</v>
      </c>
      <c r="F105" s="81" t="s">
        <v>89</v>
      </c>
      <c r="G105" s="116">
        <v>136</v>
      </c>
      <c r="H105" s="116">
        <f>G105*$U$2</f>
        <v>1.1682797680537043</v>
      </c>
      <c r="I105" s="117">
        <v>91</v>
      </c>
      <c r="J105" s="118">
        <f t="shared" si="9"/>
        <v>1.4945054945054945</v>
      </c>
      <c r="K105" s="119">
        <f>J105*$U$2</f>
        <v>1.2838239209381366E-2</v>
      </c>
      <c r="L105" s="120">
        <v>0.13223333333333334</v>
      </c>
      <c r="M105" s="118">
        <f t="shared" si="10"/>
        <v>11.302032980883498</v>
      </c>
      <c r="N105" s="116">
        <f t="shared" si="11"/>
        <v>9.7087768157660945E-2</v>
      </c>
      <c r="O105" s="121">
        <v>1.336875</v>
      </c>
      <c r="P105" s="122" t="s">
        <v>15</v>
      </c>
      <c r="Q105" s="122">
        <v>25</v>
      </c>
      <c r="R105" s="122">
        <v>301</v>
      </c>
    </row>
    <row r="106" spans="1:18" x14ac:dyDescent="0.3">
      <c r="A106" s="106">
        <v>21</v>
      </c>
      <c r="B106" s="46" t="s">
        <v>7</v>
      </c>
      <c r="C106" s="46" t="s">
        <v>13</v>
      </c>
      <c r="D106" s="47" t="s">
        <v>11</v>
      </c>
      <c r="E106" s="46" t="s">
        <v>87</v>
      </c>
      <c r="F106" s="55" t="s">
        <v>90</v>
      </c>
      <c r="G106" s="107">
        <v>500553.37138945458</v>
      </c>
      <c r="H106" s="107">
        <f>G106*$T$2</f>
        <v>0.27519358900017454</v>
      </c>
      <c r="I106" s="108">
        <v>120</v>
      </c>
      <c r="J106" s="112">
        <f t="shared" si="9"/>
        <v>4171.2780949121216</v>
      </c>
      <c r="K106" s="110">
        <f>J106*$T$2</f>
        <v>2.2932799083347877E-3</v>
      </c>
      <c r="L106" s="111">
        <v>0.21166666666666664</v>
      </c>
      <c r="M106" s="112">
        <f t="shared" si="10"/>
        <v>19706.825645254121</v>
      </c>
      <c r="N106" s="107">
        <f t="shared" si="11"/>
        <v>1.0834393267723407E-2</v>
      </c>
      <c r="O106" s="113">
        <v>1.099</v>
      </c>
      <c r="P106" s="114" t="s">
        <v>17</v>
      </c>
      <c r="Q106" s="114">
        <v>25</v>
      </c>
      <c r="R106" s="114">
        <v>277</v>
      </c>
    </row>
    <row r="107" spans="1:18" x14ac:dyDescent="0.3">
      <c r="A107" s="106">
        <v>21</v>
      </c>
      <c r="B107" s="46" t="s">
        <v>8</v>
      </c>
      <c r="C107" s="46" t="s">
        <v>16</v>
      </c>
      <c r="D107" s="47" t="s">
        <v>11</v>
      </c>
      <c r="E107" s="46" t="s">
        <v>87</v>
      </c>
      <c r="F107" s="55" t="s">
        <v>90</v>
      </c>
      <c r="G107" s="107">
        <v>4</v>
      </c>
      <c r="H107" s="107">
        <f>G107*$U$2</f>
        <v>3.4361169648638362E-2</v>
      </c>
      <c r="I107" s="108">
        <v>120</v>
      </c>
      <c r="J107" s="112">
        <f t="shared" si="9"/>
        <v>3.3333333333333333E-2</v>
      </c>
      <c r="K107" s="110">
        <f>J107*$U$2</f>
        <v>2.8634308040531966E-4</v>
      </c>
      <c r="L107" s="111">
        <v>0.21166666666666664</v>
      </c>
      <c r="M107" s="112">
        <f t="shared" si="10"/>
        <v>0.15748031496062995</v>
      </c>
      <c r="N107" s="107">
        <f t="shared" si="11"/>
        <v>1.3528019546708017E-3</v>
      </c>
      <c r="O107" s="113">
        <v>1.099</v>
      </c>
      <c r="P107" s="114" t="s">
        <v>17</v>
      </c>
      <c r="Q107" s="114">
        <v>27</v>
      </c>
      <c r="R107" s="114">
        <v>469</v>
      </c>
    </row>
    <row r="108" spans="1:18" x14ac:dyDescent="0.3">
      <c r="A108" s="106">
        <v>21</v>
      </c>
      <c r="B108" s="46" t="s">
        <v>9</v>
      </c>
      <c r="C108" s="46" t="s">
        <v>13</v>
      </c>
      <c r="D108" s="47" t="s">
        <v>11</v>
      </c>
      <c r="E108" s="46" t="s">
        <v>88</v>
      </c>
      <c r="F108" s="55" t="s">
        <v>90</v>
      </c>
      <c r="G108" s="107">
        <v>593593.44251966081</v>
      </c>
      <c r="H108" s="107">
        <f>G108*$T$2</f>
        <v>0.32634503969179679</v>
      </c>
      <c r="I108" s="108">
        <v>120</v>
      </c>
      <c r="J108" s="112">
        <f t="shared" si="9"/>
        <v>4946.6120209971732</v>
      </c>
      <c r="K108" s="110">
        <f>J108*$T$2</f>
        <v>2.7195419974316397E-3</v>
      </c>
      <c r="L108" s="111">
        <v>0.21166666666666664</v>
      </c>
      <c r="M108" s="112">
        <f t="shared" si="10"/>
        <v>23369.82057164019</v>
      </c>
      <c r="N108" s="107">
        <f t="shared" si="11"/>
        <v>1.2848229909125859E-2</v>
      </c>
      <c r="O108" s="113">
        <v>1.099</v>
      </c>
      <c r="P108" s="114" t="s">
        <v>17</v>
      </c>
      <c r="Q108" s="114">
        <v>24</v>
      </c>
      <c r="R108" s="114">
        <v>231</v>
      </c>
    </row>
    <row r="109" spans="1:18" x14ac:dyDescent="0.3">
      <c r="A109" s="115">
        <v>21</v>
      </c>
      <c r="B109" s="51" t="s">
        <v>10</v>
      </c>
      <c r="C109" s="51" t="s">
        <v>16</v>
      </c>
      <c r="D109" s="52" t="s">
        <v>11</v>
      </c>
      <c r="E109" s="51" t="s">
        <v>88</v>
      </c>
      <c r="F109" s="81" t="s">
        <v>90</v>
      </c>
      <c r="G109" s="116">
        <v>12</v>
      </c>
      <c r="H109" s="116">
        <f>G109*$U$2</f>
        <v>0.10308350894591509</v>
      </c>
      <c r="I109" s="117">
        <v>120</v>
      </c>
      <c r="J109" s="118">
        <f t="shared" si="9"/>
        <v>0.1</v>
      </c>
      <c r="K109" s="119">
        <f>J109*$U$2</f>
        <v>8.5902924121595908E-4</v>
      </c>
      <c r="L109" s="120">
        <v>0.21166666666666664</v>
      </c>
      <c r="M109" s="118">
        <f t="shared" si="10"/>
        <v>0.47244094488188987</v>
      </c>
      <c r="N109" s="116">
        <f t="shared" si="11"/>
        <v>4.0584058640124052E-3</v>
      </c>
      <c r="O109" s="121">
        <v>1.099</v>
      </c>
      <c r="P109" s="122" t="s">
        <v>17</v>
      </c>
      <c r="Q109" s="122">
        <v>27</v>
      </c>
      <c r="R109" s="122">
        <v>421</v>
      </c>
    </row>
    <row r="110" spans="1:18" x14ac:dyDescent="0.3">
      <c r="A110" s="106" t="s">
        <v>37</v>
      </c>
      <c r="B110" s="46" t="s">
        <v>5</v>
      </c>
      <c r="C110" s="46" t="s">
        <v>13</v>
      </c>
      <c r="D110" s="47" t="s">
        <v>1</v>
      </c>
      <c r="E110" s="46" t="s">
        <v>87</v>
      </c>
      <c r="F110" s="55" t="s">
        <v>89</v>
      </c>
      <c r="G110" s="107">
        <v>16085870.931226388</v>
      </c>
      <c r="H110" s="107">
        <f>G110*$T$2</f>
        <v>8.8436694402235112</v>
      </c>
      <c r="I110" s="108">
        <v>120</v>
      </c>
      <c r="J110" s="112">
        <f t="shared" si="9"/>
        <v>134048.92442688657</v>
      </c>
      <c r="K110" s="110">
        <f>J110*$T$2</f>
        <v>7.3697245335195935E-2</v>
      </c>
      <c r="L110" s="111">
        <v>0.23022222222222222</v>
      </c>
      <c r="M110" s="112">
        <f t="shared" si="10"/>
        <v>582258.84162257682</v>
      </c>
      <c r="N110" s="107">
        <f t="shared" si="11"/>
        <v>0.32011351738260785</v>
      </c>
      <c r="O110" s="113">
        <v>1.2746666666666666</v>
      </c>
      <c r="P110" s="114" t="s">
        <v>17</v>
      </c>
      <c r="Q110" s="114">
        <v>29</v>
      </c>
      <c r="R110" s="114">
        <v>504</v>
      </c>
    </row>
    <row r="111" spans="1:18" x14ac:dyDescent="0.3">
      <c r="A111" s="106" t="s">
        <v>37</v>
      </c>
      <c r="B111" s="46" t="s">
        <v>2</v>
      </c>
      <c r="C111" s="46" t="s">
        <v>16</v>
      </c>
      <c r="D111" s="47" t="s">
        <v>1</v>
      </c>
      <c r="E111" s="46" t="s">
        <v>87</v>
      </c>
      <c r="F111" s="55" t="s">
        <v>89</v>
      </c>
      <c r="G111" s="107">
        <v>341</v>
      </c>
      <c r="H111" s="107">
        <f>G111*$U$2</f>
        <v>2.9292897125464203</v>
      </c>
      <c r="I111" s="108">
        <v>50</v>
      </c>
      <c r="J111" s="112">
        <f t="shared" si="9"/>
        <v>6.82</v>
      </c>
      <c r="K111" s="110">
        <f>J111*$U$2</f>
        <v>5.8585794250928407E-2</v>
      </c>
      <c r="L111" s="111">
        <v>0.23022222222222222</v>
      </c>
      <c r="M111" s="112">
        <f t="shared" si="10"/>
        <v>29.623552123552127</v>
      </c>
      <c r="N111" s="107">
        <f t="shared" si="11"/>
        <v>0.25447497502816391</v>
      </c>
      <c r="O111" s="113">
        <v>1.2746666666666666</v>
      </c>
      <c r="P111" s="114" t="s">
        <v>17</v>
      </c>
      <c r="Q111" s="114">
        <v>32</v>
      </c>
      <c r="R111" s="114">
        <v>695</v>
      </c>
    </row>
    <row r="112" spans="1:18" x14ac:dyDescent="0.3">
      <c r="A112" s="123" t="s">
        <v>37</v>
      </c>
      <c r="B112" s="124" t="s">
        <v>3</v>
      </c>
      <c r="C112" s="124" t="s">
        <v>13</v>
      </c>
      <c r="D112" s="125" t="s">
        <v>1</v>
      </c>
      <c r="E112" s="124" t="s">
        <v>88</v>
      </c>
      <c r="F112" s="89" t="s">
        <v>89</v>
      </c>
      <c r="G112" s="126">
        <v>49142101.574456185</v>
      </c>
      <c r="H112" s="126">
        <f>G112*$T$2</f>
        <v>27.017281425448079</v>
      </c>
      <c r="I112" s="127">
        <v>100</v>
      </c>
      <c r="J112" s="128">
        <f t="shared" si="9"/>
        <v>491421.01574456185</v>
      </c>
      <c r="K112" s="129">
        <f>J112*$T$2</f>
        <v>0.27017281425448081</v>
      </c>
      <c r="L112" s="130">
        <v>0.23022222222222222</v>
      </c>
      <c r="M112" s="128">
        <f t="shared" si="10"/>
        <v>2134550.7440642165</v>
      </c>
      <c r="N112" s="126">
        <f t="shared" si="11"/>
        <v>1.1735305638466831</v>
      </c>
      <c r="O112" s="131">
        <v>1.2746666666666666</v>
      </c>
      <c r="P112" s="132" t="s">
        <v>17</v>
      </c>
      <c r="Q112" s="132">
        <v>32</v>
      </c>
      <c r="R112" s="132">
        <v>715</v>
      </c>
    </row>
    <row r="113" spans="1:20" x14ac:dyDescent="0.3">
      <c r="A113" s="115" t="s">
        <v>37</v>
      </c>
      <c r="B113" s="51" t="s">
        <v>4</v>
      </c>
      <c r="C113" s="51" t="s">
        <v>16</v>
      </c>
      <c r="D113" s="52" t="s">
        <v>1</v>
      </c>
      <c r="E113" s="51" t="s">
        <v>88</v>
      </c>
      <c r="F113" s="81" t="s">
        <v>89</v>
      </c>
      <c r="G113" s="116">
        <v>489</v>
      </c>
      <c r="H113" s="116">
        <f>G113*$U$2</f>
        <v>4.2006529895460396</v>
      </c>
      <c r="I113" s="117">
        <v>120</v>
      </c>
      <c r="J113" s="118">
        <f t="shared" si="9"/>
        <v>4.0750000000000002</v>
      </c>
      <c r="K113" s="119">
        <f>J113*$U$2</f>
        <v>3.500544157955033E-2</v>
      </c>
      <c r="L113" s="120">
        <v>0.23022222222222222</v>
      </c>
      <c r="M113" s="118">
        <f t="shared" si="10"/>
        <v>17.700289575289577</v>
      </c>
      <c r="N113" s="116">
        <f t="shared" si="11"/>
        <v>0.15205066323163755</v>
      </c>
      <c r="O113" s="121">
        <v>1.2746666666666666</v>
      </c>
      <c r="P113" s="122" t="s">
        <v>17</v>
      </c>
      <c r="Q113" s="122">
        <v>25</v>
      </c>
      <c r="R113" s="122">
        <v>374</v>
      </c>
    </row>
    <row r="114" spans="1:20" x14ac:dyDescent="0.3">
      <c r="A114" s="106" t="s">
        <v>38</v>
      </c>
      <c r="B114" s="46" t="s">
        <v>5</v>
      </c>
      <c r="C114" s="46" t="s">
        <v>13</v>
      </c>
      <c r="D114" s="47" t="s">
        <v>1</v>
      </c>
      <c r="E114" s="46" t="s">
        <v>87</v>
      </c>
      <c r="F114" s="55" t="s">
        <v>89</v>
      </c>
      <c r="G114" s="107">
        <v>15534540.788991362</v>
      </c>
      <c r="H114" s="107">
        <f>G114*$T$2</f>
        <v>8.5405598634275819</v>
      </c>
      <c r="I114" s="108">
        <v>102</v>
      </c>
      <c r="J114" s="112">
        <f t="shared" si="9"/>
        <v>152299.41949991533</v>
      </c>
      <c r="K114" s="110">
        <f>J114*$T$2</f>
        <v>8.3730979053211599E-2</v>
      </c>
      <c r="L114" s="111">
        <v>0.23022222222222222</v>
      </c>
      <c r="M114" s="112">
        <f t="shared" si="10"/>
        <v>661532.22755754727</v>
      </c>
      <c r="N114" s="107">
        <f t="shared" si="11"/>
        <v>0.36369633758634384</v>
      </c>
      <c r="O114" s="113">
        <v>1.2746666666666666</v>
      </c>
      <c r="P114" s="114" t="s">
        <v>15</v>
      </c>
      <c r="Q114" s="114">
        <v>29</v>
      </c>
      <c r="R114" s="114">
        <v>504</v>
      </c>
    </row>
    <row r="115" spans="1:20" x14ac:dyDescent="0.3">
      <c r="A115" s="106" t="s">
        <v>38</v>
      </c>
      <c r="B115" s="46" t="s">
        <v>2</v>
      </c>
      <c r="C115" s="46" t="s">
        <v>16</v>
      </c>
      <c r="D115" s="47" t="s">
        <v>1</v>
      </c>
      <c r="E115" s="46" t="s">
        <v>87</v>
      </c>
      <c r="F115" s="55" t="s">
        <v>89</v>
      </c>
      <c r="G115" s="107">
        <v>392</v>
      </c>
      <c r="H115" s="107">
        <f>G115*$U$2</f>
        <v>3.3673946255665594</v>
      </c>
      <c r="I115" s="108">
        <v>120</v>
      </c>
      <c r="J115" s="112">
        <f t="shared" si="9"/>
        <v>3.2666666666666666</v>
      </c>
      <c r="K115" s="110">
        <f>J115*$U$2</f>
        <v>2.8061621879721329E-2</v>
      </c>
      <c r="L115" s="111">
        <v>0.23022222222222222</v>
      </c>
      <c r="M115" s="112">
        <f t="shared" si="10"/>
        <v>14.189189189189189</v>
      </c>
      <c r="N115" s="107">
        <f t="shared" si="11"/>
        <v>0.12188928422658879</v>
      </c>
      <c r="O115" s="113">
        <v>1.2746666666666666</v>
      </c>
      <c r="P115" s="114" t="s">
        <v>15</v>
      </c>
      <c r="Q115" s="114">
        <v>34</v>
      </c>
      <c r="R115" s="114">
        <v>660</v>
      </c>
    </row>
    <row r="116" spans="1:20" x14ac:dyDescent="0.3">
      <c r="A116" s="106" t="s">
        <v>38</v>
      </c>
      <c r="B116" s="46" t="s">
        <v>3</v>
      </c>
      <c r="C116" s="46" t="s">
        <v>13</v>
      </c>
      <c r="D116" s="47" t="s">
        <v>1</v>
      </c>
      <c r="E116" s="46" t="s">
        <v>88</v>
      </c>
      <c r="F116" s="55" t="s">
        <v>89</v>
      </c>
      <c r="G116" s="107">
        <v>39115776.23838906</v>
      </c>
      <c r="H116" s="107">
        <f>G116*$T$2</f>
        <v>21.505021172247389</v>
      </c>
      <c r="I116" s="108">
        <v>120</v>
      </c>
      <c r="J116" s="112">
        <f t="shared" si="9"/>
        <v>325964.80198657548</v>
      </c>
      <c r="K116" s="110">
        <f>J116*$T$2</f>
        <v>0.17920850976872824</v>
      </c>
      <c r="L116" s="111">
        <v>0.23022222222222222</v>
      </c>
      <c r="M116" s="112">
        <f t="shared" si="10"/>
        <v>1415870.2788992177</v>
      </c>
      <c r="N116" s="107">
        <f t="shared" si="11"/>
        <v>0.77841534165953385</v>
      </c>
      <c r="O116" s="113">
        <v>1.2746666666666666</v>
      </c>
      <c r="P116" s="114" t="s">
        <v>15</v>
      </c>
      <c r="Q116" s="114">
        <v>22</v>
      </c>
      <c r="R116" s="114">
        <v>285</v>
      </c>
    </row>
    <row r="117" spans="1:20" x14ac:dyDescent="0.3">
      <c r="A117" s="115" t="s">
        <v>38</v>
      </c>
      <c r="B117" s="51" t="s">
        <v>4</v>
      </c>
      <c r="C117" s="51" t="s">
        <v>16</v>
      </c>
      <c r="D117" s="52" t="s">
        <v>1</v>
      </c>
      <c r="E117" s="51" t="s">
        <v>88</v>
      </c>
      <c r="F117" s="81" t="s">
        <v>89</v>
      </c>
      <c r="G117" s="116">
        <v>497</v>
      </c>
      <c r="H117" s="116">
        <f>G117*$U$2</f>
        <v>4.2693753288433163</v>
      </c>
      <c r="I117" s="117">
        <v>102</v>
      </c>
      <c r="J117" s="118">
        <f t="shared" si="9"/>
        <v>4.8725490196078427</v>
      </c>
      <c r="K117" s="119">
        <f>J117*$U$2</f>
        <v>4.1856620871012905E-2</v>
      </c>
      <c r="L117" s="120">
        <v>0.23022222222222222</v>
      </c>
      <c r="M117" s="118">
        <f t="shared" si="10"/>
        <v>21.164546899841017</v>
      </c>
      <c r="N117" s="116">
        <f t="shared" si="11"/>
        <v>0.18180964664050006</v>
      </c>
      <c r="O117" s="121">
        <v>1.2746666666666666</v>
      </c>
      <c r="P117" s="122" t="s">
        <v>15</v>
      </c>
      <c r="Q117" s="122">
        <v>25</v>
      </c>
      <c r="R117" s="122">
        <v>374</v>
      </c>
    </row>
    <row r="118" spans="1:20" x14ac:dyDescent="0.3">
      <c r="A118" s="106" t="s">
        <v>39</v>
      </c>
      <c r="B118" s="46" t="s">
        <v>5</v>
      </c>
      <c r="C118" s="46" t="s">
        <v>13</v>
      </c>
      <c r="D118" s="47" t="s">
        <v>1</v>
      </c>
      <c r="E118" s="46" t="s">
        <v>87</v>
      </c>
      <c r="F118" s="55" t="s">
        <v>89</v>
      </c>
      <c r="G118" s="107">
        <v>30623782.841824785</v>
      </c>
      <c r="H118" s="107">
        <f>G118*$T$2</f>
        <v>16.836303960176007</v>
      </c>
      <c r="I118" s="108">
        <v>120</v>
      </c>
      <c r="J118" s="112">
        <f t="shared" si="9"/>
        <v>255198.19034853988</v>
      </c>
      <c r="K118" s="110">
        <f>J118*$T$2</f>
        <v>0.14030253300146675</v>
      </c>
      <c r="L118" s="111">
        <v>0.33658333333333335</v>
      </c>
      <c r="M118" s="112">
        <f t="shared" si="10"/>
        <v>758202.10056510975</v>
      </c>
      <c r="N118" s="107">
        <f t="shared" si="11"/>
        <v>0.41684337608754668</v>
      </c>
      <c r="O118" s="113">
        <v>1.2330000000000001</v>
      </c>
      <c r="P118" s="114" t="s">
        <v>15</v>
      </c>
      <c r="Q118" s="114">
        <v>24</v>
      </c>
      <c r="R118" s="114">
        <v>337</v>
      </c>
    </row>
    <row r="119" spans="1:20" x14ac:dyDescent="0.3">
      <c r="A119" s="106" t="s">
        <v>39</v>
      </c>
      <c r="B119" s="46" t="s">
        <v>2</v>
      </c>
      <c r="C119" s="46" t="s">
        <v>16</v>
      </c>
      <c r="D119" s="47" t="s">
        <v>1</v>
      </c>
      <c r="E119" s="46" t="s">
        <v>87</v>
      </c>
      <c r="F119" s="55" t="s">
        <v>89</v>
      </c>
      <c r="G119" s="107">
        <v>95</v>
      </c>
      <c r="H119" s="107">
        <f>G119*$U$2</f>
        <v>0.81607777915516111</v>
      </c>
      <c r="I119" s="108">
        <v>120</v>
      </c>
      <c r="J119" s="112">
        <f t="shared" si="9"/>
        <v>0.79166666666666663</v>
      </c>
      <c r="K119" s="110">
        <f>J119*$U$2</f>
        <v>6.8006481596263419E-3</v>
      </c>
      <c r="L119" s="111">
        <v>0.33658333333333335</v>
      </c>
      <c r="M119" s="112">
        <f t="shared" si="10"/>
        <v>2.3520673434018318</v>
      </c>
      <c r="N119" s="107">
        <f t="shared" si="11"/>
        <v>2.0204946252913122E-2</v>
      </c>
      <c r="O119" s="113">
        <v>1.2330000000000001</v>
      </c>
      <c r="P119" s="114" t="s">
        <v>15</v>
      </c>
      <c r="Q119" s="114">
        <v>28</v>
      </c>
      <c r="R119" s="114">
        <v>546</v>
      </c>
    </row>
    <row r="120" spans="1:20" x14ac:dyDescent="0.3">
      <c r="A120" s="123" t="s">
        <v>39</v>
      </c>
      <c r="B120" s="124" t="s">
        <v>3</v>
      </c>
      <c r="C120" s="124" t="s">
        <v>13</v>
      </c>
      <c r="D120" s="125" t="s">
        <v>1</v>
      </c>
      <c r="E120" s="124" t="s">
        <v>88</v>
      </c>
      <c r="F120" s="89" t="s">
        <v>89</v>
      </c>
      <c r="G120" s="126">
        <v>26480016.89311932</v>
      </c>
      <c r="H120" s="126">
        <f>G120*$T$2</f>
        <v>14.558149644212502</v>
      </c>
      <c r="I120" s="127">
        <v>120</v>
      </c>
      <c r="J120" s="128">
        <f t="shared" si="9"/>
        <v>220666.807442661</v>
      </c>
      <c r="K120" s="129">
        <f>J120*$T$2</f>
        <v>0.12131791370177085</v>
      </c>
      <c r="L120" s="130">
        <v>0.33658333333333335</v>
      </c>
      <c r="M120" s="128">
        <f t="shared" si="10"/>
        <v>655608.24196878728</v>
      </c>
      <c r="N120" s="126">
        <f t="shared" si="11"/>
        <v>0.36043945640536029</v>
      </c>
      <c r="O120" s="131">
        <v>1.2330000000000001</v>
      </c>
      <c r="P120" s="132" t="s">
        <v>15</v>
      </c>
      <c r="Q120" s="132">
        <v>24</v>
      </c>
      <c r="R120" s="132">
        <v>377</v>
      </c>
    </row>
    <row r="121" spans="1:20" x14ac:dyDescent="0.3">
      <c r="A121" s="115" t="s">
        <v>39</v>
      </c>
      <c r="B121" s="51" t="s">
        <v>4</v>
      </c>
      <c r="C121" s="51" t="s">
        <v>16</v>
      </c>
      <c r="D121" s="52" t="s">
        <v>1</v>
      </c>
      <c r="E121" s="51" t="s">
        <v>88</v>
      </c>
      <c r="F121" s="81" t="s">
        <v>89</v>
      </c>
      <c r="G121" s="116">
        <v>649</v>
      </c>
      <c r="H121" s="116">
        <f>G121*$U$2</f>
        <v>5.5750997754915739</v>
      </c>
      <c r="I121" s="117">
        <v>120</v>
      </c>
      <c r="J121" s="118">
        <f t="shared" si="9"/>
        <v>5.4083333333333332</v>
      </c>
      <c r="K121" s="119">
        <f>J121*$U$2</f>
        <v>4.6459164795763119E-2</v>
      </c>
      <c r="L121" s="120">
        <v>0.33658333333333335</v>
      </c>
      <c r="M121" s="118">
        <f t="shared" si="10"/>
        <v>16.068333745976727</v>
      </c>
      <c r="N121" s="116">
        <f t="shared" si="11"/>
        <v>0.13803168545411176</v>
      </c>
      <c r="O121" s="121">
        <v>1.2330000000000001</v>
      </c>
      <c r="P121" s="122" t="s">
        <v>15</v>
      </c>
      <c r="Q121" s="122">
        <v>29</v>
      </c>
      <c r="R121" s="122">
        <v>499</v>
      </c>
    </row>
    <row r="122" spans="1:20" x14ac:dyDescent="0.3">
      <c r="A122" s="106" t="s">
        <v>40</v>
      </c>
      <c r="B122" s="46" t="s">
        <v>5</v>
      </c>
      <c r="C122" s="46" t="s">
        <v>13</v>
      </c>
      <c r="D122" s="47" t="s">
        <v>1</v>
      </c>
      <c r="E122" s="46" t="s">
        <v>87</v>
      </c>
      <c r="F122" s="55" t="s">
        <v>89</v>
      </c>
      <c r="G122" s="107">
        <v>29217733.424637821</v>
      </c>
      <c r="H122" s="107">
        <f>G122*$T$2</f>
        <v>16.063287919242725</v>
      </c>
      <c r="I122" s="108">
        <v>120</v>
      </c>
      <c r="J122" s="112">
        <f t="shared" si="9"/>
        <v>243481.11187198185</v>
      </c>
      <c r="K122" s="110">
        <f>J122*$T$2</f>
        <v>0.13386073266035603</v>
      </c>
      <c r="L122" s="111">
        <v>0.33658333333333335</v>
      </c>
      <c r="M122" s="112">
        <f t="shared" si="10"/>
        <v>723390.28038221889</v>
      </c>
      <c r="N122" s="107">
        <f t="shared" si="11"/>
        <v>0.39770457834223133</v>
      </c>
      <c r="O122" s="113">
        <v>1.2330000000000001</v>
      </c>
      <c r="P122" s="114" t="s">
        <v>15</v>
      </c>
      <c r="Q122" s="114">
        <v>29</v>
      </c>
      <c r="R122" s="114">
        <v>600</v>
      </c>
    </row>
    <row r="123" spans="1:20" x14ac:dyDescent="0.3">
      <c r="A123" s="106" t="s">
        <v>40</v>
      </c>
      <c r="B123" s="46" t="s">
        <v>2</v>
      </c>
      <c r="C123" s="46" t="s">
        <v>16</v>
      </c>
      <c r="D123" s="47" t="s">
        <v>1</v>
      </c>
      <c r="E123" s="46" t="s">
        <v>87</v>
      </c>
      <c r="F123" s="55" t="s">
        <v>89</v>
      </c>
      <c r="G123" s="107">
        <v>238</v>
      </c>
      <c r="H123" s="107">
        <f>G123*$U$2</f>
        <v>2.0444895940939825</v>
      </c>
      <c r="I123" s="108">
        <v>120</v>
      </c>
      <c r="J123" s="112">
        <f t="shared" si="9"/>
        <v>1.9833333333333334</v>
      </c>
      <c r="K123" s="110">
        <f>J123*$U$2</f>
        <v>1.7037413284116523E-2</v>
      </c>
      <c r="L123" s="111">
        <v>0.33658333333333335</v>
      </c>
      <c r="M123" s="112">
        <f t="shared" si="10"/>
        <v>5.8925476603119584</v>
      </c>
      <c r="N123" s="107">
        <f t="shared" si="11"/>
        <v>5.0618707454666567E-2</v>
      </c>
      <c r="O123" s="113">
        <v>1.2330000000000001</v>
      </c>
      <c r="P123" s="114" t="s">
        <v>15</v>
      </c>
      <c r="Q123" s="114">
        <v>30</v>
      </c>
      <c r="R123" s="114">
        <v>627</v>
      </c>
    </row>
    <row r="124" spans="1:20" x14ac:dyDescent="0.3">
      <c r="A124" s="106" t="s">
        <v>40</v>
      </c>
      <c r="B124" s="46" t="s">
        <v>3</v>
      </c>
      <c r="C124" s="46" t="s">
        <v>13</v>
      </c>
      <c r="D124" s="47" t="s">
        <v>1</v>
      </c>
      <c r="E124" s="46" t="s">
        <v>88</v>
      </c>
      <c r="F124" s="55" t="s">
        <v>89</v>
      </c>
      <c r="G124" s="107">
        <v>58441658.464229047</v>
      </c>
      <c r="H124" s="107">
        <f>G124*$T$2</f>
        <v>32.129979856594453</v>
      </c>
      <c r="I124" s="108">
        <v>120</v>
      </c>
      <c r="J124" s="112">
        <f t="shared" si="9"/>
        <v>487013.82053524203</v>
      </c>
      <c r="K124" s="110">
        <f>J124*$T$2</f>
        <v>0.26774983213828712</v>
      </c>
      <c r="L124" s="111">
        <v>0.33658333333333335</v>
      </c>
      <c r="M124" s="112">
        <f t="shared" si="10"/>
        <v>1446933.8565048042</v>
      </c>
      <c r="N124" s="107">
        <f t="shared" si="11"/>
        <v>0.795493435419521</v>
      </c>
      <c r="O124" s="113">
        <v>1.2330000000000001</v>
      </c>
      <c r="P124" s="114" t="s">
        <v>15</v>
      </c>
      <c r="Q124" s="114">
        <v>24</v>
      </c>
      <c r="R124" s="114">
        <v>294</v>
      </c>
    </row>
    <row r="125" spans="1:20" x14ac:dyDescent="0.3">
      <c r="A125" s="115" t="s">
        <v>40</v>
      </c>
      <c r="B125" s="51" t="s">
        <v>4</v>
      </c>
      <c r="C125" s="51" t="s">
        <v>16</v>
      </c>
      <c r="D125" s="52" t="s">
        <v>1</v>
      </c>
      <c r="E125" s="51" t="s">
        <v>88</v>
      </c>
      <c r="F125" s="81" t="s">
        <v>89</v>
      </c>
      <c r="G125" s="116">
        <v>775</v>
      </c>
      <c r="H125" s="116">
        <f>G125*$U$2</f>
        <v>6.657476619423683</v>
      </c>
      <c r="I125" s="117">
        <v>120</v>
      </c>
      <c r="J125" s="118">
        <f t="shared" si="9"/>
        <v>6.458333333333333</v>
      </c>
      <c r="K125" s="119">
        <f>J125*$U$2</f>
        <v>5.5478971828530683E-2</v>
      </c>
      <c r="L125" s="120">
        <v>0.33658333333333335</v>
      </c>
      <c r="M125" s="118">
        <f t="shared" si="10"/>
        <v>19.187917801435997</v>
      </c>
      <c r="N125" s="116">
        <f t="shared" si="11"/>
        <v>0.16482982469481758</v>
      </c>
      <c r="O125" s="121">
        <v>1.2330000000000001</v>
      </c>
      <c r="P125" s="122" t="s">
        <v>15</v>
      </c>
      <c r="Q125" s="122">
        <v>28</v>
      </c>
      <c r="R125" s="122">
        <v>500</v>
      </c>
    </row>
    <row r="126" spans="1:20" x14ac:dyDescent="0.3">
      <c r="A126" s="106">
        <v>24</v>
      </c>
      <c r="B126" s="46" t="s">
        <v>48</v>
      </c>
      <c r="C126" s="46" t="s">
        <v>13</v>
      </c>
      <c r="D126" s="47" t="s">
        <v>32</v>
      </c>
      <c r="E126" s="46" t="s">
        <v>87</v>
      </c>
      <c r="F126" s="55" t="s">
        <v>90</v>
      </c>
      <c r="G126" s="107">
        <v>938112.58885563526</v>
      </c>
      <c r="H126" s="107">
        <f>G126*$T$2</f>
        <v>0.51575433304306828</v>
      </c>
      <c r="I126" s="108">
        <v>120</v>
      </c>
      <c r="J126" s="112">
        <f t="shared" si="9"/>
        <v>7817.6049071302941</v>
      </c>
      <c r="K126" s="110">
        <f>J126*$T$2</f>
        <v>4.2979527753589028E-3</v>
      </c>
      <c r="L126" s="111">
        <v>0.11733333333333333</v>
      </c>
      <c r="M126" s="112">
        <f t="shared" si="10"/>
        <v>66627.314549405914</v>
      </c>
      <c r="N126" s="107">
        <f t="shared" si="11"/>
        <v>3.6630279335445194E-2</v>
      </c>
      <c r="O126" s="113">
        <v>0.71599999999999986</v>
      </c>
      <c r="P126" s="114" t="s">
        <v>15</v>
      </c>
      <c r="Q126" s="114">
        <v>21</v>
      </c>
      <c r="R126" s="114">
        <v>204</v>
      </c>
      <c r="T126" s="6"/>
    </row>
    <row r="127" spans="1:20" x14ac:dyDescent="0.3">
      <c r="A127" s="106">
        <v>24</v>
      </c>
      <c r="B127" s="46" t="s">
        <v>49</v>
      </c>
      <c r="C127" s="46" t="s">
        <v>16</v>
      </c>
      <c r="D127" s="47" t="s">
        <v>32</v>
      </c>
      <c r="E127" s="46" t="s">
        <v>87</v>
      </c>
      <c r="F127" s="55" t="s">
        <v>90</v>
      </c>
      <c r="G127" s="107">
        <v>10</v>
      </c>
      <c r="H127" s="107">
        <f>G127*$U$2</f>
        <v>8.5902924121595906E-2</v>
      </c>
      <c r="I127" s="108">
        <v>120</v>
      </c>
      <c r="J127" s="112">
        <f t="shared" si="9"/>
        <v>8.3333333333333329E-2</v>
      </c>
      <c r="K127" s="110">
        <f>J127*$U$2</f>
        <v>7.1585770101329914E-4</v>
      </c>
      <c r="L127" s="111">
        <v>0.11733333333333333</v>
      </c>
      <c r="M127" s="112">
        <f t="shared" si="10"/>
        <v>0.71022727272727271</v>
      </c>
      <c r="N127" s="107">
        <f t="shared" si="11"/>
        <v>6.1010599518178908E-3</v>
      </c>
      <c r="O127" s="113">
        <v>0.71599999999999986</v>
      </c>
      <c r="P127" s="114" t="s">
        <v>15</v>
      </c>
      <c r="Q127" s="114">
        <v>22</v>
      </c>
      <c r="R127" s="114">
        <v>211</v>
      </c>
      <c r="T127" s="6"/>
    </row>
    <row r="128" spans="1:20" x14ac:dyDescent="0.3">
      <c r="A128" s="123">
        <v>24</v>
      </c>
      <c r="B128" s="124" t="s">
        <v>50</v>
      </c>
      <c r="C128" s="124" t="s">
        <v>13</v>
      </c>
      <c r="D128" s="125" t="s">
        <v>32</v>
      </c>
      <c r="E128" s="124" t="s">
        <v>88</v>
      </c>
      <c r="F128" s="89" t="s">
        <v>90</v>
      </c>
      <c r="G128" s="126">
        <v>663027.98164000479</v>
      </c>
      <c r="H128" s="126">
        <f>G128*$T$2</f>
        <v>0.36451867134282323</v>
      </c>
      <c r="I128" s="127">
        <v>120</v>
      </c>
      <c r="J128" s="128">
        <f t="shared" si="9"/>
        <v>5525.2331803333736</v>
      </c>
      <c r="K128" s="129">
        <f>J128*$T$2</f>
        <v>3.0376555945235274E-3</v>
      </c>
      <c r="L128" s="130">
        <v>0.11733333333333333</v>
      </c>
      <c r="M128" s="128">
        <f t="shared" si="10"/>
        <v>47090.055514204891</v>
      </c>
      <c r="N128" s="126">
        <f t="shared" si="11"/>
        <v>2.5889110180598245E-2</v>
      </c>
      <c r="O128" s="131">
        <v>0.71599999999999986</v>
      </c>
      <c r="P128" s="132" t="s">
        <v>15</v>
      </c>
      <c r="Q128" s="132">
        <v>23</v>
      </c>
      <c r="R128" s="132">
        <v>280</v>
      </c>
      <c r="T128" s="6"/>
    </row>
    <row r="129" spans="1:20" x14ac:dyDescent="0.3">
      <c r="A129" s="115">
        <v>24</v>
      </c>
      <c r="B129" s="51" t="s">
        <v>51</v>
      </c>
      <c r="C129" s="51" t="s">
        <v>16</v>
      </c>
      <c r="D129" s="52" t="s">
        <v>32</v>
      </c>
      <c r="E129" s="51" t="s">
        <v>88</v>
      </c>
      <c r="F129" s="81" t="s">
        <v>90</v>
      </c>
      <c r="G129" s="116">
        <v>10</v>
      </c>
      <c r="H129" s="116">
        <f>G129*$U$2</f>
        <v>8.5902924121595906E-2</v>
      </c>
      <c r="I129" s="117">
        <v>120</v>
      </c>
      <c r="J129" s="118">
        <f t="shared" si="9"/>
        <v>8.3333333333333329E-2</v>
      </c>
      <c r="K129" s="119">
        <f>J129*$U$2</f>
        <v>7.1585770101329914E-4</v>
      </c>
      <c r="L129" s="120">
        <v>0.11733333333333333</v>
      </c>
      <c r="M129" s="118">
        <f t="shared" si="10"/>
        <v>0.71022727272727271</v>
      </c>
      <c r="N129" s="116">
        <f t="shared" si="11"/>
        <v>6.1010599518178908E-3</v>
      </c>
      <c r="O129" s="121">
        <v>0.71599999999999986</v>
      </c>
      <c r="P129" s="122" t="s">
        <v>15</v>
      </c>
      <c r="Q129" s="122">
        <v>28</v>
      </c>
      <c r="R129" s="122">
        <v>296</v>
      </c>
      <c r="T129" s="6"/>
    </row>
    <row r="130" spans="1:20" x14ac:dyDescent="0.3">
      <c r="A130" s="106" t="s">
        <v>41</v>
      </c>
      <c r="B130" s="46" t="s">
        <v>48</v>
      </c>
      <c r="C130" s="46" t="s">
        <v>13</v>
      </c>
      <c r="D130" s="47" t="s">
        <v>32</v>
      </c>
      <c r="E130" s="46" t="s">
        <v>87</v>
      </c>
      <c r="F130" s="55" t="s">
        <v>90</v>
      </c>
      <c r="G130" s="107">
        <v>525458.03689400468</v>
      </c>
      <c r="H130" s="107">
        <f>G130*$T$2</f>
        <v>0.28888564398328553</v>
      </c>
      <c r="I130" s="108">
        <v>120</v>
      </c>
      <c r="J130" s="112">
        <f t="shared" ref="J130:J161" si="12">G130/I130</f>
        <v>4378.8169741167058</v>
      </c>
      <c r="K130" s="110">
        <f>J130*$T$2</f>
        <v>2.4073803665273794E-3</v>
      </c>
      <c r="L130" s="111">
        <v>6.8600000000000008E-2</v>
      </c>
      <c r="M130" s="112">
        <f t="shared" ref="M130:M161" si="13">J130/L130</f>
        <v>63831.151226191039</v>
      </c>
      <c r="N130" s="107">
        <f t="shared" ref="N130:N161" si="14">K130/L130</f>
        <v>3.5093008258416603E-2</v>
      </c>
      <c r="O130" s="113">
        <v>0.73924999999999996</v>
      </c>
      <c r="P130" s="114" t="s">
        <v>15</v>
      </c>
      <c r="Q130" s="114">
        <v>21</v>
      </c>
      <c r="R130" s="114">
        <v>228</v>
      </c>
      <c r="T130" s="6"/>
    </row>
    <row r="131" spans="1:20" x14ac:dyDescent="0.3">
      <c r="A131" s="106" t="s">
        <v>41</v>
      </c>
      <c r="B131" s="46" t="s">
        <v>49</v>
      </c>
      <c r="C131" s="46" t="s">
        <v>16</v>
      </c>
      <c r="D131" s="47" t="s">
        <v>32</v>
      </c>
      <c r="E131" s="46" t="s">
        <v>87</v>
      </c>
      <c r="F131" s="55" t="s">
        <v>90</v>
      </c>
      <c r="G131" s="107">
        <v>7</v>
      </c>
      <c r="H131" s="107">
        <f>G131*$U$2</f>
        <v>6.0132046885117134E-2</v>
      </c>
      <c r="I131" s="108">
        <v>120</v>
      </c>
      <c r="J131" s="112">
        <f t="shared" si="12"/>
        <v>5.8333333333333334E-2</v>
      </c>
      <c r="K131" s="110">
        <f>J131*$U$2</f>
        <v>5.0110039070930951E-4</v>
      </c>
      <c r="L131" s="111">
        <v>6.8600000000000008E-2</v>
      </c>
      <c r="M131" s="112">
        <f t="shared" si="13"/>
        <v>0.85034013605442171</v>
      </c>
      <c r="N131" s="107">
        <f t="shared" si="14"/>
        <v>7.3046704185030535E-3</v>
      </c>
      <c r="O131" s="113">
        <v>0.73924999999999996</v>
      </c>
      <c r="P131" s="114" t="s">
        <v>15</v>
      </c>
      <c r="Q131" s="114">
        <v>22</v>
      </c>
      <c r="R131" s="114">
        <v>247</v>
      </c>
      <c r="T131" s="6"/>
    </row>
    <row r="132" spans="1:20" x14ac:dyDescent="0.3">
      <c r="A132" s="106" t="s">
        <v>41</v>
      </c>
      <c r="B132" s="46" t="s">
        <v>50</v>
      </c>
      <c r="C132" s="46" t="s">
        <v>13</v>
      </c>
      <c r="D132" s="47" t="s">
        <v>32</v>
      </c>
      <c r="E132" s="46" t="s">
        <v>88</v>
      </c>
      <c r="F132" s="55" t="s">
        <v>90</v>
      </c>
      <c r="G132" s="107">
        <v>738709.41799012502</v>
      </c>
      <c r="H132" s="107">
        <f>G132*$T$2</f>
        <v>0.40612671412168888</v>
      </c>
      <c r="I132" s="108">
        <v>120</v>
      </c>
      <c r="J132" s="112">
        <f t="shared" si="12"/>
        <v>6155.9118165843747</v>
      </c>
      <c r="K132" s="110">
        <f>J132*$T$2</f>
        <v>3.3843892843474074E-3</v>
      </c>
      <c r="L132" s="111">
        <v>6.8600000000000008E-2</v>
      </c>
      <c r="M132" s="112">
        <f t="shared" si="13"/>
        <v>89736.323856915071</v>
      </c>
      <c r="N132" s="107">
        <f t="shared" si="14"/>
        <v>4.9335120763081733E-2</v>
      </c>
      <c r="O132" s="113">
        <v>0.73924999999999996</v>
      </c>
      <c r="P132" s="114" t="s">
        <v>15</v>
      </c>
      <c r="Q132" s="114">
        <v>22</v>
      </c>
      <c r="R132" s="114">
        <v>237</v>
      </c>
      <c r="T132" s="6"/>
    </row>
    <row r="133" spans="1:20" x14ac:dyDescent="0.3">
      <c r="A133" s="115" t="s">
        <v>41</v>
      </c>
      <c r="B133" s="51" t="s">
        <v>51</v>
      </c>
      <c r="C133" s="51" t="s">
        <v>16</v>
      </c>
      <c r="D133" s="52" t="s">
        <v>32</v>
      </c>
      <c r="E133" s="51" t="s">
        <v>88</v>
      </c>
      <c r="F133" s="81" t="s">
        <v>90</v>
      </c>
      <c r="G133" s="116">
        <v>17</v>
      </c>
      <c r="H133" s="116">
        <f>G133*$U$2</f>
        <v>0.14603497100671303</v>
      </c>
      <c r="I133" s="117">
        <v>120</v>
      </c>
      <c r="J133" s="118">
        <f t="shared" si="12"/>
        <v>0.14166666666666666</v>
      </c>
      <c r="K133" s="119">
        <f>J133*$U$2</f>
        <v>1.2169580917226086E-3</v>
      </c>
      <c r="L133" s="120">
        <v>6.8600000000000008E-2</v>
      </c>
      <c r="M133" s="118">
        <f t="shared" si="13"/>
        <v>2.0651117589893095</v>
      </c>
      <c r="N133" s="116">
        <f t="shared" si="14"/>
        <v>1.7739913873507412E-2</v>
      </c>
      <c r="O133" s="121">
        <v>0.73924999999999996</v>
      </c>
      <c r="P133" s="122" t="s">
        <v>15</v>
      </c>
      <c r="Q133" s="122">
        <v>23</v>
      </c>
      <c r="R133" s="122">
        <v>232</v>
      </c>
      <c r="T133" s="6"/>
    </row>
    <row r="134" spans="1:20" x14ac:dyDescent="0.3">
      <c r="A134" s="106" t="s">
        <v>42</v>
      </c>
      <c r="B134" s="46" t="s">
        <v>48</v>
      </c>
      <c r="C134" s="46" t="s">
        <v>13</v>
      </c>
      <c r="D134" s="47" t="s">
        <v>32</v>
      </c>
      <c r="E134" s="46" t="s">
        <v>87</v>
      </c>
      <c r="F134" s="55" t="s">
        <v>90</v>
      </c>
      <c r="G134" s="107">
        <v>678617.58357626037</v>
      </c>
      <c r="H134" s="107">
        <f>G134*$T$2</f>
        <v>0.37308950265300594</v>
      </c>
      <c r="I134" s="108">
        <v>120</v>
      </c>
      <c r="J134" s="112">
        <f t="shared" si="12"/>
        <v>5655.1465298021694</v>
      </c>
      <c r="K134" s="110">
        <f>J134*$T$2</f>
        <v>3.1090791887750492E-3</v>
      </c>
      <c r="L134" s="111">
        <v>6.8600000000000008E-2</v>
      </c>
      <c r="M134" s="112">
        <f t="shared" si="13"/>
        <v>82436.538335308578</v>
      </c>
      <c r="N134" s="107">
        <f t="shared" si="14"/>
        <v>4.5321854063776222E-2</v>
      </c>
      <c r="O134" s="113">
        <v>0.73924999999999996</v>
      </c>
      <c r="P134" s="114" t="s">
        <v>15</v>
      </c>
      <c r="Q134" s="114">
        <v>22</v>
      </c>
      <c r="R134" s="114">
        <v>340</v>
      </c>
      <c r="T134" s="6"/>
    </row>
    <row r="135" spans="1:20" x14ac:dyDescent="0.3">
      <c r="A135" s="106" t="s">
        <v>42</v>
      </c>
      <c r="B135" s="46" t="s">
        <v>49</v>
      </c>
      <c r="C135" s="46" t="s">
        <v>16</v>
      </c>
      <c r="D135" s="47" t="s">
        <v>32</v>
      </c>
      <c r="E135" s="46" t="s">
        <v>87</v>
      </c>
      <c r="F135" s="55" t="s">
        <v>90</v>
      </c>
      <c r="G135" s="107">
        <v>4</v>
      </c>
      <c r="H135" s="107">
        <f>G135*$U$2</f>
        <v>3.4361169648638362E-2</v>
      </c>
      <c r="I135" s="108">
        <v>120</v>
      </c>
      <c r="J135" s="112">
        <f t="shared" si="12"/>
        <v>3.3333333333333333E-2</v>
      </c>
      <c r="K135" s="110">
        <f>J135*$U$2</f>
        <v>2.8634308040531966E-4</v>
      </c>
      <c r="L135" s="111">
        <v>6.8600000000000008E-2</v>
      </c>
      <c r="M135" s="112">
        <f t="shared" si="13"/>
        <v>0.48590864917395521</v>
      </c>
      <c r="N135" s="107">
        <f t="shared" si="14"/>
        <v>4.1740973820017435E-3</v>
      </c>
      <c r="O135" s="113">
        <v>0.73924999999999996</v>
      </c>
      <c r="P135" s="114" t="s">
        <v>15</v>
      </c>
      <c r="Q135" s="114">
        <v>26</v>
      </c>
      <c r="R135" s="114">
        <v>354</v>
      </c>
      <c r="T135" s="6"/>
    </row>
    <row r="136" spans="1:20" x14ac:dyDescent="0.3">
      <c r="A136" s="123" t="s">
        <v>42</v>
      </c>
      <c r="B136" s="124" t="s">
        <v>50</v>
      </c>
      <c r="C136" s="124" t="s">
        <v>13</v>
      </c>
      <c r="D136" s="125" t="s">
        <v>32</v>
      </c>
      <c r="E136" s="124" t="s">
        <v>88</v>
      </c>
      <c r="F136" s="89" t="s">
        <v>90</v>
      </c>
      <c r="G136" s="126">
        <v>192492.88631929769</v>
      </c>
      <c r="H136" s="126">
        <f>G136*$T$2</f>
        <v>0.10582849156757498</v>
      </c>
      <c r="I136" s="127">
        <v>120</v>
      </c>
      <c r="J136" s="128">
        <f t="shared" si="12"/>
        <v>1604.1073859941473</v>
      </c>
      <c r="K136" s="129">
        <f>J136*$T$2</f>
        <v>8.8190409639645818E-4</v>
      </c>
      <c r="L136" s="130">
        <v>6.8600000000000008E-2</v>
      </c>
      <c r="M136" s="128">
        <f t="shared" si="13"/>
        <v>23383.489591751415</v>
      </c>
      <c r="N136" s="126">
        <f t="shared" si="14"/>
        <v>1.2855744845429418E-2</v>
      </c>
      <c r="O136" s="131">
        <v>0.73924999999999996</v>
      </c>
      <c r="P136" s="132" t="s">
        <v>15</v>
      </c>
      <c r="Q136" s="132">
        <v>20</v>
      </c>
      <c r="R136" s="132">
        <v>219</v>
      </c>
      <c r="T136" s="6"/>
    </row>
    <row r="137" spans="1:20" x14ac:dyDescent="0.3">
      <c r="A137" s="115" t="s">
        <v>42</v>
      </c>
      <c r="B137" s="51" t="s">
        <v>51</v>
      </c>
      <c r="C137" s="51" t="s">
        <v>16</v>
      </c>
      <c r="D137" s="52" t="s">
        <v>32</v>
      </c>
      <c r="E137" s="51" t="s">
        <v>88</v>
      </c>
      <c r="F137" s="81" t="s">
        <v>90</v>
      </c>
      <c r="G137" s="116">
        <v>23</v>
      </c>
      <c r="H137" s="116">
        <f>G137*$U$2</f>
        <v>0.19757672547967059</v>
      </c>
      <c r="I137" s="117">
        <v>120</v>
      </c>
      <c r="J137" s="118">
        <f t="shared" si="12"/>
        <v>0.19166666666666668</v>
      </c>
      <c r="K137" s="119">
        <f>J137*$U$2</f>
        <v>1.6464727123305883E-3</v>
      </c>
      <c r="L137" s="120">
        <v>6.8600000000000008E-2</v>
      </c>
      <c r="M137" s="118">
        <f t="shared" si="13"/>
        <v>2.7939747327502427</v>
      </c>
      <c r="N137" s="116">
        <f t="shared" si="14"/>
        <v>2.4001059946510032E-2</v>
      </c>
      <c r="O137" s="121">
        <v>0.73924999999999996</v>
      </c>
      <c r="P137" s="122" t="s">
        <v>15</v>
      </c>
      <c r="Q137" s="122">
        <v>21</v>
      </c>
      <c r="R137" s="122">
        <v>234</v>
      </c>
      <c r="T137" s="6"/>
    </row>
    <row r="138" spans="1:20" x14ac:dyDescent="0.3">
      <c r="A138" s="106" t="s">
        <v>43</v>
      </c>
      <c r="B138" s="46" t="s">
        <v>48</v>
      </c>
      <c r="C138" s="46" t="s">
        <v>13</v>
      </c>
      <c r="D138" s="47" t="s">
        <v>32</v>
      </c>
      <c r="E138" s="46" t="s">
        <v>87</v>
      </c>
      <c r="F138" s="55" t="s">
        <v>90</v>
      </c>
      <c r="G138" s="107">
        <v>338410.45479712257</v>
      </c>
      <c r="H138" s="107">
        <f>G138*$T$2</f>
        <v>0.18605086477050842</v>
      </c>
      <c r="I138" s="108">
        <v>120</v>
      </c>
      <c r="J138" s="112">
        <f t="shared" si="12"/>
        <v>2820.0871233093549</v>
      </c>
      <c r="K138" s="110">
        <f>J138*$T$2</f>
        <v>1.5504238730875701E-3</v>
      </c>
      <c r="L138" s="111">
        <v>6.8600000000000008E-2</v>
      </c>
      <c r="M138" s="112">
        <f t="shared" si="13"/>
        <v>41109.14173920342</v>
      </c>
      <c r="N138" s="107">
        <f t="shared" si="14"/>
        <v>2.2600931094570991E-2</v>
      </c>
      <c r="O138" s="113">
        <v>0.73924999999999996</v>
      </c>
      <c r="P138" s="114" t="s">
        <v>15</v>
      </c>
      <c r="Q138" s="114">
        <v>22</v>
      </c>
      <c r="R138" s="114">
        <v>201</v>
      </c>
      <c r="T138" s="6"/>
    </row>
    <row r="139" spans="1:20" x14ac:dyDescent="0.3">
      <c r="A139" s="106" t="s">
        <v>43</v>
      </c>
      <c r="B139" s="46" t="s">
        <v>49</v>
      </c>
      <c r="C139" s="46" t="s">
        <v>16</v>
      </c>
      <c r="D139" s="47" t="s">
        <v>32</v>
      </c>
      <c r="E139" s="46" t="s">
        <v>87</v>
      </c>
      <c r="F139" s="55" t="s">
        <v>90</v>
      </c>
      <c r="G139" s="107">
        <v>2</v>
      </c>
      <c r="H139" s="107">
        <f>G139*$U$2</f>
        <v>1.7180584824319181E-2</v>
      </c>
      <c r="I139" s="108">
        <v>120</v>
      </c>
      <c r="J139" s="112">
        <f t="shared" si="12"/>
        <v>1.6666666666666666E-2</v>
      </c>
      <c r="K139" s="110">
        <f>J139*$U$2</f>
        <v>1.4317154020265983E-4</v>
      </c>
      <c r="L139" s="111">
        <v>6.8600000000000008E-2</v>
      </c>
      <c r="M139" s="112">
        <f t="shared" si="13"/>
        <v>0.2429543245869776</v>
      </c>
      <c r="N139" s="107">
        <f t="shared" si="14"/>
        <v>2.0870486910008717E-3</v>
      </c>
      <c r="O139" s="113">
        <v>0.73924999999999996</v>
      </c>
      <c r="P139" s="114" t="s">
        <v>15</v>
      </c>
      <c r="Q139" s="114">
        <v>21</v>
      </c>
      <c r="R139" s="114">
        <v>289</v>
      </c>
      <c r="T139" s="6"/>
    </row>
    <row r="140" spans="1:20" x14ac:dyDescent="0.3">
      <c r="A140" s="106" t="s">
        <v>43</v>
      </c>
      <c r="B140" s="46" t="s">
        <v>50</v>
      </c>
      <c r="C140" s="46" t="s">
        <v>13</v>
      </c>
      <c r="D140" s="47" t="s">
        <v>32</v>
      </c>
      <c r="E140" s="46" t="s">
        <v>88</v>
      </c>
      <c r="F140" s="55" t="s">
        <v>90</v>
      </c>
      <c r="G140" s="107">
        <v>18381.356892925469</v>
      </c>
      <c r="H140" s="107">
        <f>G140*$T$2</f>
        <v>1.0105678761119669E-2</v>
      </c>
      <c r="I140" s="108">
        <v>120</v>
      </c>
      <c r="J140" s="112">
        <f t="shared" si="12"/>
        <v>153.17797410771223</v>
      </c>
      <c r="K140" s="110">
        <f>J140*$T$2</f>
        <v>8.4213989675997229E-5</v>
      </c>
      <c r="L140" s="111">
        <v>6.8600000000000008E-2</v>
      </c>
      <c r="M140" s="112">
        <f t="shared" si="13"/>
        <v>2232.9150744564463</v>
      </c>
      <c r="N140" s="107">
        <f t="shared" si="14"/>
        <v>1.2276091789503968E-3</v>
      </c>
      <c r="O140" s="113">
        <v>0.73924999999999996</v>
      </c>
      <c r="P140" s="114" t="s">
        <v>15</v>
      </c>
      <c r="Q140" s="114">
        <v>23</v>
      </c>
      <c r="R140" s="114">
        <v>279</v>
      </c>
      <c r="T140" s="6"/>
    </row>
    <row r="141" spans="1:20" x14ac:dyDescent="0.3">
      <c r="A141" s="115" t="s">
        <v>43</v>
      </c>
      <c r="B141" s="51" t="s">
        <v>51</v>
      </c>
      <c r="C141" s="51" t="s">
        <v>16</v>
      </c>
      <c r="D141" s="52" t="s">
        <v>32</v>
      </c>
      <c r="E141" s="51" t="s">
        <v>88</v>
      </c>
      <c r="F141" s="81" t="s">
        <v>90</v>
      </c>
      <c r="G141" s="116">
        <v>33</v>
      </c>
      <c r="H141" s="116">
        <f>G141*$U$2</f>
        <v>0.28347964960126648</v>
      </c>
      <c r="I141" s="117">
        <v>120</v>
      </c>
      <c r="J141" s="118">
        <f t="shared" si="12"/>
        <v>0.27500000000000002</v>
      </c>
      <c r="K141" s="119">
        <f>J141*$U$2</f>
        <v>2.3623304133438875E-3</v>
      </c>
      <c r="L141" s="120">
        <v>6.8600000000000008E-2</v>
      </c>
      <c r="M141" s="118">
        <f t="shared" si="13"/>
        <v>4.0087463556851306</v>
      </c>
      <c r="N141" s="116">
        <f t="shared" si="14"/>
        <v>3.4436303401514393E-2</v>
      </c>
      <c r="O141" s="121">
        <v>0.73924999999999996</v>
      </c>
      <c r="P141" s="122" t="s">
        <v>15</v>
      </c>
      <c r="Q141" s="122">
        <v>23</v>
      </c>
      <c r="R141" s="122">
        <v>259</v>
      </c>
      <c r="T141" s="6"/>
    </row>
    <row r="142" spans="1:20" x14ac:dyDescent="0.3">
      <c r="A142" s="106" t="s">
        <v>44</v>
      </c>
      <c r="B142" s="46" t="s">
        <v>48</v>
      </c>
      <c r="C142" s="46" t="s">
        <v>13</v>
      </c>
      <c r="D142" s="47" t="s">
        <v>32</v>
      </c>
      <c r="E142" s="46" t="s">
        <v>87</v>
      </c>
      <c r="F142" s="55" t="s">
        <v>90</v>
      </c>
      <c r="G142" s="107">
        <v>567389.64352042263</v>
      </c>
      <c r="H142" s="107">
        <f>G142*$T$2</f>
        <v>0.3119387487661705</v>
      </c>
      <c r="I142" s="108">
        <v>120</v>
      </c>
      <c r="J142" s="112">
        <f t="shared" si="12"/>
        <v>4728.2470293368551</v>
      </c>
      <c r="K142" s="110">
        <f>J142*$T$2</f>
        <v>2.599489573051421E-3</v>
      </c>
      <c r="L142" s="111">
        <v>7.1888888888888891E-2</v>
      </c>
      <c r="M142" s="112">
        <f t="shared" si="13"/>
        <v>65771.59700777696</v>
      </c>
      <c r="N142" s="107">
        <f t="shared" si="14"/>
        <v>3.6159824045537539E-2</v>
      </c>
      <c r="O142" s="113">
        <v>0.77800000000000002</v>
      </c>
      <c r="P142" s="114" t="s">
        <v>15</v>
      </c>
      <c r="Q142" s="114">
        <v>31</v>
      </c>
      <c r="R142" s="114">
        <v>557</v>
      </c>
      <c r="T142" s="6"/>
    </row>
    <row r="143" spans="1:20" x14ac:dyDescent="0.3">
      <c r="A143" s="106" t="s">
        <v>44</v>
      </c>
      <c r="B143" s="46" t="s">
        <v>49</v>
      </c>
      <c r="C143" s="46" t="s">
        <v>16</v>
      </c>
      <c r="D143" s="47" t="s">
        <v>32</v>
      </c>
      <c r="E143" s="46" t="s">
        <v>87</v>
      </c>
      <c r="F143" s="55" t="s">
        <v>90</v>
      </c>
      <c r="G143" s="107">
        <v>5</v>
      </c>
      <c r="H143" s="107">
        <f>G143*$U$2</f>
        <v>4.2951462060797953E-2</v>
      </c>
      <c r="I143" s="108">
        <v>120</v>
      </c>
      <c r="J143" s="112">
        <f t="shared" si="12"/>
        <v>4.1666666666666664E-2</v>
      </c>
      <c r="K143" s="110">
        <f>J143*$U$2</f>
        <v>3.5792885050664957E-4</v>
      </c>
      <c r="L143" s="111">
        <v>7.1888888888888891E-2</v>
      </c>
      <c r="M143" s="112">
        <f t="shared" si="13"/>
        <v>0.57959814528593501</v>
      </c>
      <c r="N143" s="107">
        <f t="shared" si="14"/>
        <v>4.9789175495515391E-3</v>
      </c>
      <c r="O143" s="113">
        <v>0.77800000000000002</v>
      </c>
      <c r="P143" s="114" t="s">
        <v>15</v>
      </c>
      <c r="Q143" s="114">
        <v>25</v>
      </c>
      <c r="R143" s="114">
        <v>509</v>
      </c>
      <c r="T143" s="6"/>
    </row>
    <row r="144" spans="1:20" x14ac:dyDescent="0.3">
      <c r="A144" s="123" t="s">
        <v>44</v>
      </c>
      <c r="B144" s="124" t="s">
        <v>50</v>
      </c>
      <c r="C144" s="124" t="s">
        <v>13</v>
      </c>
      <c r="D144" s="125" t="s">
        <v>32</v>
      </c>
      <c r="E144" s="124" t="s">
        <v>88</v>
      </c>
      <c r="F144" s="89" t="s">
        <v>90</v>
      </c>
      <c r="G144" s="126">
        <v>1658910.5493019773</v>
      </c>
      <c r="H144" s="126">
        <f>G144*$T$2</f>
        <v>0.91203370906369619</v>
      </c>
      <c r="I144" s="127">
        <v>120</v>
      </c>
      <c r="J144" s="128">
        <f t="shared" si="12"/>
        <v>13824.254577516478</v>
      </c>
      <c r="K144" s="129">
        <f>J144*$T$2</f>
        <v>7.6002809088641359E-3</v>
      </c>
      <c r="L144" s="130">
        <v>7.1888888888888891E-2</v>
      </c>
      <c r="M144" s="128">
        <f t="shared" si="13"/>
        <v>192300.29551413958</v>
      </c>
      <c r="N144" s="126">
        <f t="shared" si="14"/>
        <v>0.10572260924231409</v>
      </c>
      <c r="O144" s="131">
        <v>0.77800000000000002</v>
      </c>
      <c r="P144" s="132" t="s">
        <v>15</v>
      </c>
      <c r="Q144" s="132">
        <v>28</v>
      </c>
      <c r="R144" s="132">
        <v>487</v>
      </c>
      <c r="T144" s="6"/>
    </row>
    <row r="145" spans="1:20" x14ac:dyDescent="0.3">
      <c r="A145" s="115" t="s">
        <v>44</v>
      </c>
      <c r="B145" s="51" t="s">
        <v>51</v>
      </c>
      <c r="C145" s="51" t="s">
        <v>16</v>
      </c>
      <c r="D145" s="52" t="s">
        <v>32</v>
      </c>
      <c r="E145" s="51" t="s">
        <v>88</v>
      </c>
      <c r="F145" s="81" t="s">
        <v>90</v>
      </c>
      <c r="G145" s="116">
        <v>15</v>
      </c>
      <c r="H145" s="116">
        <f>G145*$U$2</f>
        <v>0.12885438618239387</v>
      </c>
      <c r="I145" s="117">
        <v>120</v>
      </c>
      <c r="J145" s="118">
        <f t="shared" si="12"/>
        <v>0.125</v>
      </c>
      <c r="K145" s="119">
        <f>J145*$U$2</f>
        <v>1.0737865515199488E-3</v>
      </c>
      <c r="L145" s="120">
        <v>7.1888888888888891E-2</v>
      </c>
      <c r="M145" s="118">
        <f t="shared" si="13"/>
        <v>1.7387944358578051</v>
      </c>
      <c r="N145" s="116">
        <f t="shared" si="14"/>
        <v>1.4936752648654621E-2</v>
      </c>
      <c r="O145" s="121">
        <v>0.77800000000000002</v>
      </c>
      <c r="P145" s="122" t="s">
        <v>15</v>
      </c>
      <c r="Q145" s="122">
        <v>24</v>
      </c>
      <c r="R145" s="122">
        <v>428</v>
      </c>
      <c r="T145" s="6"/>
    </row>
    <row r="146" spans="1:20" x14ac:dyDescent="0.3">
      <c r="A146" s="106" t="s">
        <v>45</v>
      </c>
      <c r="B146" s="46" t="s">
        <v>48</v>
      </c>
      <c r="C146" s="46" t="s">
        <v>13</v>
      </c>
      <c r="D146" s="47" t="s">
        <v>32</v>
      </c>
      <c r="E146" s="46" t="s">
        <v>87</v>
      </c>
      <c r="F146" s="55" t="s">
        <v>90</v>
      </c>
      <c r="G146" s="107">
        <v>820221.81476120767</v>
      </c>
      <c r="H146" s="107">
        <f>G146*$T$2</f>
        <v>0.45094049482438153</v>
      </c>
      <c r="I146" s="108">
        <v>120</v>
      </c>
      <c r="J146" s="112">
        <f t="shared" si="12"/>
        <v>6835.1817896767307</v>
      </c>
      <c r="K146" s="110">
        <f>J146*$T$2</f>
        <v>3.7578374568698462E-3</v>
      </c>
      <c r="L146" s="111">
        <v>7.1888888888888891E-2</v>
      </c>
      <c r="M146" s="112">
        <f t="shared" si="13"/>
        <v>95079.808511731957</v>
      </c>
      <c r="N146" s="107">
        <f t="shared" si="14"/>
        <v>5.2272854886906667E-2</v>
      </c>
      <c r="O146" s="113">
        <v>0.77800000000000002</v>
      </c>
      <c r="P146" s="114" t="s">
        <v>17</v>
      </c>
      <c r="Q146" s="114">
        <v>26</v>
      </c>
      <c r="R146" s="114">
        <v>360</v>
      </c>
      <c r="T146" s="6"/>
    </row>
    <row r="147" spans="1:20" x14ac:dyDescent="0.3">
      <c r="A147" s="106" t="s">
        <v>45</v>
      </c>
      <c r="B147" s="46" t="s">
        <v>49</v>
      </c>
      <c r="C147" s="46" t="s">
        <v>16</v>
      </c>
      <c r="D147" s="47" t="s">
        <v>32</v>
      </c>
      <c r="E147" s="46" t="s">
        <v>87</v>
      </c>
      <c r="F147" s="55" t="s">
        <v>90</v>
      </c>
      <c r="G147" s="107">
        <v>6</v>
      </c>
      <c r="H147" s="107">
        <f>G147*$U$2</f>
        <v>5.1541754472957543E-2</v>
      </c>
      <c r="I147" s="108">
        <v>120</v>
      </c>
      <c r="J147" s="112">
        <f t="shared" si="12"/>
        <v>0.05</v>
      </c>
      <c r="K147" s="110">
        <f>J147*$U$2</f>
        <v>4.2951462060797954E-4</v>
      </c>
      <c r="L147" s="111">
        <v>7.1888888888888891E-2</v>
      </c>
      <c r="M147" s="112">
        <f t="shared" si="13"/>
        <v>0.69551777434312212</v>
      </c>
      <c r="N147" s="107">
        <f t="shared" si="14"/>
        <v>5.9747010594618484E-3</v>
      </c>
      <c r="O147" s="113">
        <v>0.77800000000000002</v>
      </c>
      <c r="P147" s="114" t="s">
        <v>17</v>
      </c>
      <c r="Q147" s="114">
        <v>28</v>
      </c>
      <c r="R147" s="114">
        <v>691</v>
      </c>
      <c r="T147" s="6"/>
    </row>
    <row r="148" spans="1:20" x14ac:dyDescent="0.3">
      <c r="A148" s="106" t="s">
        <v>45</v>
      </c>
      <c r="B148" s="46" t="s">
        <v>50</v>
      </c>
      <c r="C148" s="46" t="s">
        <v>13</v>
      </c>
      <c r="D148" s="47" t="s">
        <v>32</v>
      </c>
      <c r="E148" s="46" t="s">
        <v>88</v>
      </c>
      <c r="F148" s="55" t="s">
        <v>90</v>
      </c>
      <c r="G148" s="107">
        <v>733789.29539322166</v>
      </c>
      <c r="H148" s="107">
        <f>G148*$T$2</f>
        <v>0.40342173544578019</v>
      </c>
      <c r="I148" s="108">
        <v>120</v>
      </c>
      <c r="J148" s="112">
        <f t="shared" si="12"/>
        <v>6114.9107949435138</v>
      </c>
      <c r="K148" s="110">
        <f>J148*$T$2</f>
        <v>3.3618477953815014E-3</v>
      </c>
      <c r="L148" s="111">
        <v>7.1888888888888891E-2</v>
      </c>
      <c r="M148" s="112">
        <f t="shared" si="13"/>
        <v>85060.582928116884</v>
      </c>
      <c r="N148" s="107">
        <f t="shared" si="14"/>
        <v>4.676449792648147E-2</v>
      </c>
      <c r="O148" s="113">
        <v>0.77800000000000002</v>
      </c>
      <c r="P148" s="114" t="s">
        <v>17</v>
      </c>
      <c r="Q148" s="114">
        <v>27</v>
      </c>
      <c r="R148" s="114">
        <v>686</v>
      </c>
    </row>
    <row r="149" spans="1:20" x14ac:dyDescent="0.3">
      <c r="A149" s="115" t="s">
        <v>45</v>
      </c>
      <c r="B149" s="51" t="s">
        <v>51</v>
      </c>
      <c r="C149" s="51" t="s">
        <v>16</v>
      </c>
      <c r="D149" s="52" t="s">
        <v>32</v>
      </c>
      <c r="E149" s="51" t="s">
        <v>88</v>
      </c>
      <c r="F149" s="81" t="s">
        <v>90</v>
      </c>
      <c r="G149" s="116">
        <v>18</v>
      </c>
      <c r="H149" s="116">
        <f>G149*$U$2</f>
        <v>0.15462526341887262</v>
      </c>
      <c r="I149" s="117">
        <v>120</v>
      </c>
      <c r="J149" s="118">
        <f t="shared" si="12"/>
        <v>0.15</v>
      </c>
      <c r="K149" s="119">
        <f>J149*$U$2</f>
        <v>1.2885438618239385E-3</v>
      </c>
      <c r="L149" s="120">
        <v>7.1888888888888891E-2</v>
      </c>
      <c r="M149" s="118">
        <f t="shared" si="13"/>
        <v>2.0865533230293662</v>
      </c>
      <c r="N149" s="116">
        <f t="shared" si="14"/>
        <v>1.7924103178385543E-2</v>
      </c>
      <c r="O149" s="121">
        <v>0.77800000000000002</v>
      </c>
      <c r="P149" s="122" t="s">
        <v>17</v>
      </c>
      <c r="Q149" s="122">
        <v>28</v>
      </c>
      <c r="R149" s="122">
        <v>446</v>
      </c>
    </row>
    <row r="150" spans="1:20" x14ac:dyDescent="0.3">
      <c r="A150" s="106" t="s">
        <v>46</v>
      </c>
      <c r="B150" s="46" t="s">
        <v>48</v>
      </c>
      <c r="C150" s="46" t="s">
        <v>13</v>
      </c>
      <c r="D150" s="47" t="s">
        <v>32</v>
      </c>
      <c r="E150" s="46" t="s">
        <v>87</v>
      </c>
      <c r="F150" s="55" t="s">
        <v>90</v>
      </c>
      <c r="G150" s="107">
        <v>1621346.2425087655</v>
      </c>
      <c r="H150" s="107">
        <f>G150*$T$2</f>
        <v>0.89138165276841552</v>
      </c>
      <c r="I150" s="108">
        <v>120</v>
      </c>
      <c r="J150" s="112">
        <f t="shared" si="12"/>
        <v>13511.218687573046</v>
      </c>
      <c r="K150" s="110">
        <f>J150*$T$2</f>
        <v>7.428180439736796E-3</v>
      </c>
      <c r="L150" s="111">
        <v>7.1888888888888891E-2</v>
      </c>
      <c r="M150" s="112">
        <f t="shared" si="13"/>
        <v>187945.85500488008</v>
      </c>
      <c r="N150" s="107">
        <f t="shared" si="14"/>
        <v>0.103328630537297</v>
      </c>
      <c r="O150" s="113">
        <v>0.77800000000000002</v>
      </c>
      <c r="P150" s="114" t="s">
        <v>17</v>
      </c>
      <c r="Q150" s="114">
        <v>28</v>
      </c>
      <c r="R150" s="114">
        <v>363</v>
      </c>
    </row>
    <row r="151" spans="1:20" x14ac:dyDescent="0.3">
      <c r="A151" s="106" t="s">
        <v>46</v>
      </c>
      <c r="B151" s="46" t="s">
        <v>49</v>
      </c>
      <c r="C151" s="46" t="s">
        <v>16</v>
      </c>
      <c r="D151" s="47" t="s">
        <v>32</v>
      </c>
      <c r="E151" s="46" t="s">
        <v>87</v>
      </c>
      <c r="F151" s="55" t="s">
        <v>90</v>
      </c>
      <c r="G151" s="107">
        <v>3</v>
      </c>
      <c r="H151" s="107">
        <f>G151*$U$2</f>
        <v>2.5770877236478772E-2</v>
      </c>
      <c r="I151" s="108">
        <v>120</v>
      </c>
      <c r="J151" s="112">
        <f t="shared" si="12"/>
        <v>2.5000000000000001E-2</v>
      </c>
      <c r="K151" s="110">
        <f>J151*$U$2</f>
        <v>2.1475731030398977E-4</v>
      </c>
      <c r="L151" s="111">
        <v>7.1888888888888891E-2</v>
      </c>
      <c r="M151" s="112">
        <f t="shared" si="13"/>
        <v>0.34775888717156106</v>
      </c>
      <c r="N151" s="107">
        <f t="shared" si="14"/>
        <v>2.9873505297309242E-3</v>
      </c>
      <c r="O151" s="113">
        <v>0.77800000000000002</v>
      </c>
      <c r="P151" s="114" t="s">
        <v>17</v>
      </c>
      <c r="Q151" s="114">
        <v>29</v>
      </c>
      <c r="R151" s="114">
        <v>558</v>
      </c>
    </row>
    <row r="152" spans="1:20" x14ac:dyDescent="0.3">
      <c r="A152" s="123" t="s">
        <v>46</v>
      </c>
      <c r="B152" s="124" t="s">
        <v>50</v>
      </c>
      <c r="C152" s="124" t="s">
        <v>13</v>
      </c>
      <c r="D152" s="125" t="s">
        <v>32</v>
      </c>
      <c r="E152" s="124" t="s">
        <v>88</v>
      </c>
      <c r="F152" s="89" t="s">
        <v>90</v>
      </c>
      <c r="G152" s="126">
        <v>1648434.5579299189</v>
      </c>
      <c r="H152" s="126">
        <f>G152*$T$2</f>
        <v>0.90627423199532864</v>
      </c>
      <c r="I152" s="127">
        <v>120</v>
      </c>
      <c r="J152" s="128">
        <f t="shared" si="12"/>
        <v>13736.954649415991</v>
      </c>
      <c r="K152" s="129">
        <f>J152*$T$2</f>
        <v>7.5522852666277396E-3</v>
      </c>
      <c r="L152" s="130">
        <v>7.1888888888888891E-2</v>
      </c>
      <c r="M152" s="128">
        <f t="shared" si="13"/>
        <v>191085.92248028427</v>
      </c>
      <c r="N152" s="126">
        <f t="shared" si="14"/>
        <v>0.10505497279698556</v>
      </c>
      <c r="O152" s="131">
        <v>0.77800000000000002</v>
      </c>
      <c r="P152" s="132" t="s">
        <v>17</v>
      </c>
      <c r="Q152" s="132">
        <v>26</v>
      </c>
      <c r="R152" s="132">
        <v>395</v>
      </c>
    </row>
    <row r="153" spans="1:20" x14ac:dyDescent="0.3">
      <c r="A153" s="115" t="s">
        <v>46</v>
      </c>
      <c r="B153" s="51" t="s">
        <v>51</v>
      </c>
      <c r="C153" s="51" t="s">
        <v>16</v>
      </c>
      <c r="D153" s="52" t="s">
        <v>32</v>
      </c>
      <c r="E153" s="51" t="s">
        <v>88</v>
      </c>
      <c r="F153" s="81" t="s">
        <v>90</v>
      </c>
      <c r="G153" s="116">
        <v>15</v>
      </c>
      <c r="H153" s="116">
        <f>G153*$U$2</f>
        <v>0.12885438618239387</v>
      </c>
      <c r="I153" s="117">
        <v>120</v>
      </c>
      <c r="J153" s="118">
        <f t="shared" si="12"/>
        <v>0.125</v>
      </c>
      <c r="K153" s="119">
        <f>J153*$U$2</f>
        <v>1.0737865515199488E-3</v>
      </c>
      <c r="L153" s="120">
        <v>7.1888888888888891E-2</v>
      </c>
      <c r="M153" s="118">
        <f t="shared" si="13"/>
        <v>1.7387944358578051</v>
      </c>
      <c r="N153" s="116">
        <f t="shared" si="14"/>
        <v>1.4936752648654621E-2</v>
      </c>
      <c r="O153" s="121">
        <v>0.77800000000000002</v>
      </c>
      <c r="P153" s="122" t="s">
        <v>17</v>
      </c>
      <c r="Q153" s="122">
        <v>26</v>
      </c>
      <c r="R153" s="122">
        <v>443</v>
      </c>
    </row>
    <row r="154" spans="1:20" x14ac:dyDescent="0.3">
      <c r="A154" s="106" t="s">
        <v>47</v>
      </c>
      <c r="B154" s="46" t="s">
        <v>48</v>
      </c>
      <c r="C154" s="46" t="s">
        <v>13</v>
      </c>
      <c r="D154" s="47" t="s">
        <v>32</v>
      </c>
      <c r="E154" s="46" t="s">
        <v>87</v>
      </c>
      <c r="F154" s="55" t="s">
        <v>90</v>
      </c>
      <c r="G154" s="107">
        <v>1231854.9643460396</v>
      </c>
      <c r="H154" s="107">
        <f>G154*$T$2</f>
        <v>0.67724763859858506</v>
      </c>
      <c r="I154" s="108">
        <v>120</v>
      </c>
      <c r="J154" s="112">
        <f t="shared" si="12"/>
        <v>10265.458036216996</v>
      </c>
      <c r="K154" s="110">
        <f>J154*$T$2</f>
        <v>5.6437303216548751E-3</v>
      </c>
      <c r="L154" s="111">
        <v>7.1888888888888891E-2</v>
      </c>
      <c r="M154" s="112">
        <f t="shared" si="13"/>
        <v>142796.17051924724</v>
      </c>
      <c r="N154" s="107">
        <f t="shared" si="14"/>
        <v>7.8506295046203822E-2</v>
      </c>
      <c r="O154" s="113">
        <v>0.77800000000000002</v>
      </c>
      <c r="P154" s="114" t="s">
        <v>17</v>
      </c>
      <c r="Q154" s="114">
        <v>31</v>
      </c>
      <c r="R154" s="114">
        <v>595</v>
      </c>
    </row>
    <row r="155" spans="1:20" x14ac:dyDescent="0.3">
      <c r="A155" s="106" t="s">
        <v>47</v>
      </c>
      <c r="B155" s="46" t="s">
        <v>49</v>
      </c>
      <c r="C155" s="46" t="s">
        <v>16</v>
      </c>
      <c r="D155" s="47" t="s">
        <v>32</v>
      </c>
      <c r="E155" s="46" t="s">
        <v>87</v>
      </c>
      <c r="F155" s="55" t="s">
        <v>90</v>
      </c>
      <c r="G155" s="107">
        <v>1</v>
      </c>
      <c r="H155" s="107">
        <f>G155*$U$2</f>
        <v>8.5902924121595906E-3</v>
      </c>
      <c r="I155" s="108">
        <v>120</v>
      </c>
      <c r="J155" s="112">
        <f t="shared" si="12"/>
        <v>8.3333333333333332E-3</v>
      </c>
      <c r="K155" s="110">
        <f>J155*$U$2</f>
        <v>7.1585770101329914E-5</v>
      </c>
      <c r="L155" s="111">
        <v>7.1888888888888891E-2</v>
      </c>
      <c r="M155" s="112">
        <f t="shared" si="13"/>
        <v>0.11591962905718702</v>
      </c>
      <c r="N155" s="107">
        <f t="shared" si="14"/>
        <v>9.9578350991030786E-4</v>
      </c>
      <c r="O155" s="113">
        <v>0.77800000000000002</v>
      </c>
      <c r="P155" s="114" t="s">
        <v>17</v>
      </c>
      <c r="Q155" s="114">
        <v>33</v>
      </c>
      <c r="R155" s="114">
        <v>662</v>
      </c>
    </row>
    <row r="156" spans="1:20" x14ac:dyDescent="0.3">
      <c r="A156" s="106" t="s">
        <v>47</v>
      </c>
      <c r="B156" s="46" t="s">
        <v>50</v>
      </c>
      <c r="C156" s="46" t="s">
        <v>13</v>
      </c>
      <c r="D156" s="47" t="s">
        <v>32</v>
      </c>
      <c r="E156" s="46" t="s">
        <v>88</v>
      </c>
      <c r="F156" s="55" t="s">
        <v>90</v>
      </c>
      <c r="G156" s="107">
        <v>1240893.6165324857</v>
      </c>
      <c r="H156" s="107">
        <f>G156*$T$2</f>
        <v>0.68221689717736123</v>
      </c>
      <c r="I156" s="108">
        <v>120</v>
      </c>
      <c r="J156" s="112">
        <f t="shared" si="12"/>
        <v>10340.780137770715</v>
      </c>
      <c r="K156" s="110">
        <f>J156*$T$2</f>
        <v>5.6851408098113438E-3</v>
      </c>
      <c r="L156" s="111">
        <v>7.1888888888888891E-2</v>
      </c>
      <c r="M156" s="112">
        <f t="shared" si="13"/>
        <v>143843.92772787702</v>
      </c>
      <c r="N156" s="107">
        <f t="shared" si="14"/>
        <v>7.908232965734481E-2</v>
      </c>
      <c r="O156" s="113">
        <v>0.77800000000000002</v>
      </c>
      <c r="P156" s="114" t="s">
        <v>17</v>
      </c>
      <c r="Q156" s="114">
        <v>27</v>
      </c>
      <c r="R156" s="114">
        <v>395</v>
      </c>
    </row>
    <row r="157" spans="1:20" x14ac:dyDescent="0.3">
      <c r="A157" s="115" t="s">
        <v>47</v>
      </c>
      <c r="B157" s="51" t="s">
        <v>51</v>
      </c>
      <c r="C157" s="51" t="s">
        <v>16</v>
      </c>
      <c r="D157" s="52" t="s">
        <v>32</v>
      </c>
      <c r="E157" s="51" t="s">
        <v>88</v>
      </c>
      <c r="F157" s="81" t="s">
        <v>90</v>
      </c>
      <c r="G157" s="116">
        <v>35</v>
      </c>
      <c r="H157" s="116">
        <f>G157*$U$2</f>
        <v>0.30066023442558565</v>
      </c>
      <c r="I157" s="117">
        <v>120</v>
      </c>
      <c r="J157" s="118">
        <f t="shared" si="12"/>
        <v>0.29166666666666669</v>
      </c>
      <c r="K157" s="119">
        <f>J157*$U$2</f>
        <v>2.5055019535465475E-3</v>
      </c>
      <c r="L157" s="120">
        <v>7.1888888888888891E-2</v>
      </c>
      <c r="M157" s="118">
        <f t="shared" si="13"/>
        <v>4.0571870170015458</v>
      </c>
      <c r="N157" s="116">
        <f t="shared" si="14"/>
        <v>3.4852422846860784E-2</v>
      </c>
      <c r="O157" s="121">
        <v>0.77800000000000002</v>
      </c>
      <c r="P157" s="122" t="s">
        <v>17</v>
      </c>
      <c r="Q157" s="122">
        <v>27</v>
      </c>
      <c r="R157" s="122">
        <v>379</v>
      </c>
    </row>
    <row r="158" spans="1:20" x14ac:dyDescent="0.3">
      <c r="A158" s="106" t="s">
        <v>52</v>
      </c>
      <c r="B158" s="46" t="s">
        <v>48</v>
      </c>
      <c r="C158" s="46" t="s">
        <v>13</v>
      </c>
      <c r="D158" s="47" t="s">
        <v>32</v>
      </c>
      <c r="E158" s="46" t="s">
        <v>87</v>
      </c>
      <c r="F158" s="55" t="s">
        <v>90</v>
      </c>
      <c r="G158" s="107">
        <v>512245.57284164627</v>
      </c>
      <c r="H158" s="107">
        <f>G158*$T$2</f>
        <v>0.28162171248281154</v>
      </c>
      <c r="I158" s="108">
        <v>120</v>
      </c>
      <c r="J158" s="112">
        <f t="shared" si="12"/>
        <v>4268.7131070137193</v>
      </c>
      <c r="K158" s="110">
        <f>J158*$T$2</f>
        <v>2.3468476040234298E-3</v>
      </c>
      <c r="L158" s="111">
        <v>8.5888888888888903E-2</v>
      </c>
      <c r="M158" s="112">
        <f t="shared" si="13"/>
        <v>49700.411336511599</v>
      </c>
      <c r="N158" s="107">
        <f t="shared" si="14"/>
        <v>2.732422824865571E-2</v>
      </c>
      <c r="O158" s="113">
        <v>0.77400000000000002</v>
      </c>
      <c r="P158" s="114" t="s">
        <v>15</v>
      </c>
      <c r="Q158" s="114">
        <v>22</v>
      </c>
      <c r="R158" s="114">
        <v>200</v>
      </c>
    </row>
    <row r="159" spans="1:20" x14ac:dyDescent="0.3">
      <c r="A159" s="106" t="s">
        <v>52</v>
      </c>
      <c r="B159" s="46" t="s">
        <v>49</v>
      </c>
      <c r="C159" s="46" t="s">
        <v>16</v>
      </c>
      <c r="D159" s="47" t="s">
        <v>32</v>
      </c>
      <c r="E159" s="46" t="s">
        <v>87</v>
      </c>
      <c r="F159" s="55" t="s">
        <v>90</v>
      </c>
      <c r="G159" s="107">
        <v>8</v>
      </c>
      <c r="H159" s="107">
        <f>G159*$U$2</f>
        <v>6.8722339297276724E-2</v>
      </c>
      <c r="I159" s="108">
        <v>120</v>
      </c>
      <c r="J159" s="112">
        <f t="shared" si="12"/>
        <v>6.6666666666666666E-2</v>
      </c>
      <c r="K159" s="110">
        <f>J159*$U$2</f>
        <v>5.7268616081063931E-4</v>
      </c>
      <c r="L159" s="111">
        <v>8.5888888888888903E-2</v>
      </c>
      <c r="M159" s="112">
        <f t="shared" si="13"/>
        <v>0.77619663648124182</v>
      </c>
      <c r="N159" s="107">
        <f t="shared" si="14"/>
        <v>6.6677560767086069E-3</v>
      </c>
      <c r="O159" s="113">
        <v>0.77400000000000002</v>
      </c>
      <c r="P159" s="114" t="s">
        <v>15</v>
      </c>
      <c r="Q159" s="114">
        <v>22</v>
      </c>
      <c r="R159" s="114">
        <v>233</v>
      </c>
    </row>
    <row r="160" spans="1:20" x14ac:dyDescent="0.3">
      <c r="A160" s="123" t="s">
        <v>52</v>
      </c>
      <c r="B160" s="124" t="s">
        <v>50</v>
      </c>
      <c r="C160" s="124" t="s">
        <v>13</v>
      </c>
      <c r="D160" s="125" t="s">
        <v>32</v>
      </c>
      <c r="E160" s="124" t="s">
        <v>88</v>
      </c>
      <c r="F160" s="89" t="s">
        <v>90</v>
      </c>
      <c r="G160" s="126">
        <v>3687327.8338590334</v>
      </c>
      <c r="H160" s="126">
        <f>G160*$T$2</f>
        <v>2.0272143559900204</v>
      </c>
      <c r="I160" s="127">
        <v>120</v>
      </c>
      <c r="J160" s="128">
        <f t="shared" si="12"/>
        <v>30727.73194882528</v>
      </c>
      <c r="K160" s="129">
        <f>J160*$T$2</f>
        <v>1.6893452966583504E-2</v>
      </c>
      <c r="L160" s="130">
        <v>8.5888888888888903E-2</v>
      </c>
      <c r="M160" s="128">
        <f t="shared" si="13"/>
        <v>357761.4327806306</v>
      </c>
      <c r="N160" s="126">
        <f t="shared" si="14"/>
        <v>0.19668962056824257</v>
      </c>
      <c r="O160" s="131">
        <v>0.77400000000000002</v>
      </c>
      <c r="P160" s="132" t="s">
        <v>15</v>
      </c>
      <c r="Q160" s="132">
        <v>23</v>
      </c>
      <c r="R160" s="132">
        <v>296</v>
      </c>
    </row>
    <row r="161" spans="1:20" x14ac:dyDescent="0.3">
      <c r="A161" s="115" t="s">
        <v>52</v>
      </c>
      <c r="B161" s="51" t="s">
        <v>51</v>
      </c>
      <c r="C161" s="51" t="s">
        <v>16</v>
      </c>
      <c r="D161" s="52" t="s">
        <v>32</v>
      </c>
      <c r="E161" s="51" t="s">
        <v>88</v>
      </c>
      <c r="F161" s="81" t="s">
        <v>90</v>
      </c>
      <c r="G161" s="116">
        <v>14</v>
      </c>
      <c r="H161" s="116">
        <f>G161*$U$2</f>
        <v>0.12026409377023427</v>
      </c>
      <c r="I161" s="117">
        <v>120</v>
      </c>
      <c r="J161" s="118">
        <f t="shared" si="12"/>
        <v>0.11666666666666667</v>
      </c>
      <c r="K161" s="119">
        <f>J161*$U$2</f>
        <v>1.002200781418619E-3</v>
      </c>
      <c r="L161" s="120">
        <v>8.5888888888888903E-2</v>
      </c>
      <c r="M161" s="118">
        <f t="shared" si="13"/>
        <v>1.3583441138421732</v>
      </c>
      <c r="N161" s="116">
        <f t="shared" si="14"/>
        <v>1.1668573134240063E-2</v>
      </c>
      <c r="O161" s="121">
        <v>0.77400000000000002</v>
      </c>
      <c r="P161" s="122" t="s">
        <v>15</v>
      </c>
      <c r="Q161" s="122">
        <v>20</v>
      </c>
      <c r="R161" s="122">
        <v>175</v>
      </c>
    </row>
    <row r="162" spans="1:20" x14ac:dyDescent="0.3">
      <c r="A162" s="106" t="s">
        <v>53</v>
      </c>
      <c r="B162" s="46" t="s">
        <v>48</v>
      </c>
      <c r="C162" s="46" t="s">
        <v>13</v>
      </c>
      <c r="D162" s="47" t="s">
        <v>32</v>
      </c>
      <c r="E162" s="46" t="s">
        <v>87</v>
      </c>
      <c r="F162" s="55" t="s">
        <v>90</v>
      </c>
      <c r="G162" s="107">
        <v>1172758.2109068297</v>
      </c>
      <c r="H162" s="107">
        <f>G162*$T$2</f>
        <v>0.64475750146885003</v>
      </c>
      <c r="I162" s="108">
        <v>120</v>
      </c>
      <c r="J162" s="112">
        <f t="shared" ref="J162:J193" si="15">G162/I162</f>
        <v>9772.9850908902481</v>
      </c>
      <c r="K162" s="110">
        <f>J162*$T$2</f>
        <v>5.3729791789070835E-3</v>
      </c>
      <c r="L162" s="111">
        <v>8.5888888888888903E-2</v>
      </c>
      <c r="M162" s="112">
        <f t="shared" ref="M162:M193" si="16">J162/L162</f>
        <v>113786.372338955</v>
      </c>
      <c r="N162" s="107">
        <f t="shared" ref="N162:N169" si="17">K162/L162</f>
        <v>6.2557325498271338E-2</v>
      </c>
      <c r="O162" s="113">
        <v>0.77400000000000002</v>
      </c>
      <c r="P162" s="114" t="s">
        <v>15</v>
      </c>
      <c r="Q162" s="114">
        <v>21</v>
      </c>
      <c r="R162" s="114">
        <v>290</v>
      </c>
    </row>
    <row r="163" spans="1:20" x14ac:dyDescent="0.3">
      <c r="A163" s="106" t="s">
        <v>53</v>
      </c>
      <c r="B163" s="46" t="s">
        <v>49</v>
      </c>
      <c r="C163" s="46" t="s">
        <v>16</v>
      </c>
      <c r="D163" s="47" t="s">
        <v>32</v>
      </c>
      <c r="E163" s="46" t="s">
        <v>87</v>
      </c>
      <c r="F163" s="55" t="s">
        <v>90</v>
      </c>
      <c r="G163" s="107">
        <v>1</v>
      </c>
      <c r="H163" s="107">
        <f>G163*$U$2</f>
        <v>8.5902924121595906E-3</v>
      </c>
      <c r="I163" s="108">
        <v>120</v>
      </c>
      <c r="J163" s="112">
        <f t="shared" si="15"/>
        <v>8.3333333333333332E-3</v>
      </c>
      <c r="K163" s="110">
        <f>J163*$U$2</f>
        <v>7.1585770101329914E-5</v>
      </c>
      <c r="L163" s="111">
        <v>8.5888888888888903E-2</v>
      </c>
      <c r="M163" s="112">
        <f t="shared" si="16"/>
        <v>9.7024579560155227E-2</v>
      </c>
      <c r="N163" s="107">
        <f t="shared" si="17"/>
        <v>8.3346950958857586E-4</v>
      </c>
      <c r="O163" s="113">
        <v>0.77400000000000002</v>
      </c>
      <c r="P163" s="114" t="s">
        <v>15</v>
      </c>
      <c r="Q163" s="114">
        <v>22</v>
      </c>
      <c r="R163" s="114">
        <v>228</v>
      </c>
    </row>
    <row r="164" spans="1:20" x14ac:dyDescent="0.3">
      <c r="A164" s="106" t="s">
        <v>53</v>
      </c>
      <c r="B164" s="46" t="s">
        <v>50</v>
      </c>
      <c r="C164" s="46" t="s">
        <v>13</v>
      </c>
      <c r="D164" s="47" t="s">
        <v>32</v>
      </c>
      <c r="E164" s="46" t="s">
        <v>88</v>
      </c>
      <c r="F164" s="55" t="s">
        <v>90</v>
      </c>
      <c r="G164" s="107">
        <v>337415.37382246793</v>
      </c>
      <c r="H164" s="107">
        <f>G164*$T$2</f>
        <v>0.18550379043156057</v>
      </c>
      <c r="I164" s="108">
        <v>120</v>
      </c>
      <c r="J164" s="112">
        <f t="shared" si="15"/>
        <v>2811.7947818538992</v>
      </c>
      <c r="K164" s="110">
        <f>J164*$T$2</f>
        <v>1.5458649202630046E-3</v>
      </c>
      <c r="L164" s="111">
        <v>8.5888888888888903E-2</v>
      </c>
      <c r="M164" s="112">
        <f t="shared" si="16"/>
        <v>32737.584782257552</v>
      </c>
      <c r="N164" s="107">
        <f t="shared" si="17"/>
        <v>1.7998427273437308E-2</v>
      </c>
      <c r="O164" s="113">
        <v>0.77400000000000002</v>
      </c>
      <c r="P164" s="114" t="s">
        <v>15</v>
      </c>
      <c r="Q164" s="114">
        <v>22</v>
      </c>
      <c r="R164" s="114">
        <v>307</v>
      </c>
    </row>
    <row r="165" spans="1:20" x14ac:dyDescent="0.3">
      <c r="A165" s="115" t="s">
        <v>53</v>
      </c>
      <c r="B165" s="51" t="s">
        <v>51</v>
      </c>
      <c r="C165" s="51" t="s">
        <v>16</v>
      </c>
      <c r="D165" s="52" t="s">
        <v>32</v>
      </c>
      <c r="E165" s="51" t="s">
        <v>88</v>
      </c>
      <c r="F165" s="81" t="s">
        <v>90</v>
      </c>
      <c r="G165" s="116">
        <v>23</v>
      </c>
      <c r="H165" s="116">
        <f>G165*$U$2</f>
        <v>0.19757672547967059</v>
      </c>
      <c r="I165" s="117">
        <v>120</v>
      </c>
      <c r="J165" s="118">
        <f t="shared" si="15"/>
        <v>0.19166666666666668</v>
      </c>
      <c r="K165" s="119">
        <f>J165*$U$2</f>
        <v>1.6464727123305883E-3</v>
      </c>
      <c r="L165" s="120">
        <v>8.5888888888888903E-2</v>
      </c>
      <c r="M165" s="118">
        <f t="shared" si="16"/>
        <v>2.2315653298835705</v>
      </c>
      <c r="N165" s="116">
        <f t="shared" si="17"/>
        <v>1.9169798720537246E-2</v>
      </c>
      <c r="O165" s="121">
        <v>0.77400000000000002</v>
      </c>
      <c r="P165" s="122" t="s">
        <v>15</v>
      </c>
      <c r="Q165" s="122">
        <v>22</v>
      </c>
      <c r="R165" s="122">
        <v>224</v>
      </c>
    </row>
    <row r="166" spans="1:20" x14ac:dyDescent="0.3">
      <c r="A166" s="106" t="s">
        <v>54</v>
      </c>
      <c r="B166" s="46" t="s">
        <v>48</v>
      </c>
      <c r="C166" s="46" t="s">
        <v>13</v>
      </c>
      <c r="D166" s="47" t="s">
        <v>32</v>
      </c>
      <c r="E166" s="46" t="s">
        <v>87</v>
      </c>
      <c r="F166" s="55" t="s">
        <v>90</v>
      </c>
      <c r="G166" s="107">
        <v>2080990.7293846416</v>
      </c>
      <c r="H166" s="107">
        <f>G166*$T$2</f>
        <v>1.144084407834068</v>
      </c>
      <c r="I166" s="108">
        <v>120</v>
      </c>
      <c r="J166" s="112">
        <f t="shared" si="15"/>
        <v>17341.58941153868</v>
      </c>
      <c r="K166" s="110">
        <f>J166*$T$2</f>
        <v>9.5340367319505671E-3</v>
      </c>
      <c r="L166" s="111">
        <v>8.5888888888888903E-2</v>
      </c>
      <c r="M166" s="112">
        <f t="shared" si="16"/>
        <v>201907.2505871256</v>
      </c>
      <c r="N166" s="107">
        <f t="shared" si="17"/>
        <v>0.11100430865142961</v>
      </c>
      <c r="O166" s="113">
        <v>0.77400000000000002</v>
      </c>
      <c r="P166" s="114" t="s">
        <v>17</v>
      </c>
      <c r="Q166" s="114">
        <v>29</v>
      </c>
      <c r="R166" s="114">
        <v>581</v>
      </c>
    </row>
    <row r="167" spans="1:20" x14ac:dyDescent="0.3">
      <c r="A167" s="106" t="s">
        <v>54</v>
      </c>
      <c r="B167" s="46" t="s">
        <v>49</v>
      </c>
      <c r="C167" s="46" t="s">
        <v>16</v>
      </c>
      <c r="D167" s="47" t="s">
        <v>32</v>
      </c>
      <c r="E167" s="46" t="s">
        <v>87</v>
      </c>
      <c r="F167" s="55" t="s">
        <v>90</v>
      </c>
      <c r="G167" s="107">
        <v>7</v>
      </c>
      <c r="H167" s="107">
        <f>G167*$U$2</f>
        <v>6.0132046885117134E-2</v>
      </c>
      <c r="I167" s="108">
        <v>120</v>
      </c>
      <c r="J167" s="112">
        <f t="shared" si="15"/>
        <v>5.8333333333333334E-2</v>
      </c>
      <c r="K167" s="110">
        <f>J167*$U$2</f>
        <v>5.0110039070930951E-4</v>
      </c>
      <c r="L167" s="111">
        <v>8.5888888888888903E-2</v>
      </c>
      <c r="M167" s="112">
        <f t="shared" si="16"/>
        <v>0.67917205692108662</v>
      </c>
      <c r="N167" s="107">
        <f t="shared" si="17"/>
        <v>5.8342865671200317E-3</v>
      </c>
      <c r="O167" s="113">
        <v>0.77400000000000002</v>
      </c>
      <c r="P167" s="114" t="s">
        <v>17</v>
      </c>
      <c r="Q167" s="114">
        <v>28</v>
      </c>
      <c r="R167" s="114">
        <v>595</v>
      </c>
    </row>
    <row r="168" spans="1:20" x14ac:dyDescent="0.3">
      <c r="A168" s="123" t="s">
        <v>54</v>
      </c>
      <c r="B168" s="124" t="s">
        <v>50</v>
      </c>
      <c r="C168" s="124" t="s">
        <v>13</v>
      </c>
      <c r="D168" s="125" t="s">
        <v>32</v>
      </c>
      <c r="E168" s="124" t="s">
        <v>88</v>
      </c>
      <c r="F168" s="89" t="s">
        <v>90</v>
      </c>
      <c r="G168" s="126">
        <v>1043038.3494053271</v>
      </c>
      <c r="H168" s="126">
        <f>G168*$T$2</f>
        <v>0.57344028278323411</v>
      </c>
      <c r="I168" s="127">
        <v>120</v>
      </c>
      <c r="J168" s="128">
        <f t="shared" si="15"/>
        <v>8691.9862450443925</v>
      </c>
      <c r="K168" s="129">
        <f>J168*$T$2</f>
        <v>4.7786690231936173E-3</v>
      </c>
      <c r="L168" s="130">
        <v>8.5888888888888903E-2</v>
      </c>
      <c r="M168" s="128">
        <f t="shared" si="16"/>
        <v>101200.35731617014</v>
      </c>
      <c r="N168" s="126">
        <f t="shared" si="17"/>
        <v>5.5637802339899803E-2</v>
      </c>
      <c r="O168" s="131">
        <v>0.77400000000000002</v>
      </c>
      <c r="P168" s="132" t="s">
        <v>17</v>
      </c>
      <c r="Q168" s="132">
        <v>26</v>
      </c>
      <c r="R168" s="132">
        <v>565</v>
      </c>
    </row>
    <row r="169" spans="1:20" x14ac:dyDescent="0.3">
      <c r="A169" s="115" t="s">
        <v>54</v>
      </c>
      <c r="B169" s="51" t="s">
        <v>51</v>
      </c>
      <c r="C169" s="51" t="s">
        <v>16</v>
      </c>
      <c r="D169" s="52" t="s">
        <v>32</v>
      </c>
      <c r="E169" s="51" t="s">
        <v>88</v>
      </c>
      <c r="F169" s="81" t="s">
        <v>90</v>
      </c>
      <c r="G169" s="116">
        <v>29</v>
      </c>
      <c r="H169" s="116">
        <f>G169*$U$2</f>
        <v>0.24911847995262812</v>
      </c>
      <c r="I169" s="117">
        <v>120</v>
      </c>
      <c r="J169" s="118">
        <f t="shared" si="15"/>
        <v>0.24166666666666667</v>
      </c>
      <c r="K169" s="119">
        <f>J169*$U$2</f>
        <v>2.0759873329385678E-3</v>
      </c>
      <c r="L169" s="120">
        <v>8.5888888888888903E-2</v>
      </c>
      <c r="M169" s="118">
        <f t="shared" si="16"/>
        <v>2.8137128072445017</v>
      </c>
      <c r="N169" s="116">
        <f t="shared" si="17"/>
        <v>2.4170615778068703E-2</v>
      </c>
      <c r="O169" s="121">
        <v>0.77400000000000002</v>
      </c>
      <c r="P169" s="122" t="s">
        <v>17</v>
      </c>
      <c r="Q169" s="122">
        <v>27</v>
      </c>
      <c r="R169" s="122">
        <v>524</v>
      </c>
    </row>
    <row r="170" spans="1:20" ht="13.8" x14ac:dyDescent="0.25">
      <c r="A170" s="114" t="s">
        <v>91</v>
      </c>
      <c r="B170" s="46" t="s">
        <v>100</v>
      </c>
      <c r="C170" s="55" t="s">
        <v>13</v>
      </c>
      <c r="D170" s="46" t="s">
        <v>99</v>
      </c>
      <c r="E170" s="46" t="s">
        <v>99</v>
      </c>
      <c r="F170" s="55" t="s">
        <v>89</v>
      </c>
      <c r="G170" s="107">
        <v>40632.473131729981</v>
      </c>
      <c r="H170" s="107">
        <f t="shared" ref="H170:H175" si="18">G170*$T$2</f>
        <v>2.2338868840369792E-2</v>
      </c>
      <c r="I170" s="108">
        <v>0</v>
      </c>
      <c r="J170" s="112" t="s">
        <v>94</v>
      </c>
      <c r="K170" s="112" t="s">
        <v>94</v>
      </c>
      <c r="L170" s="111" t="s">
        <v>94</v>
      </c>
      <c r="M170" s="112" t="s">
        <v>94</v>
      </c>
      <c r="N170" s="112" t="s">
        <v>94</v>
      </c>
      <c r="O170" s="113" t="s">
        <v>94</v>
      </c>
      <c r="P170" s="114" t="s">
        <v>15</v>
      </c>
      <c r="Q170" s="114">
        <v>24</v>
      </c>
      <c r="R170" s="114">
        <v>222</v>
      </c>
      <c r="S170" s="6"/>
      <c r="T170" s="6"/>
    </row>
    <row r="171" spans="1:20" ht="13.8" x14ac:dyDescent="0.25">
      <c r="A171" s="114" t="s">
        <v>91</v>
      </c>
      <c r="B171" s="46" t="s">
        <v>100</v>
      </c>
      <c r="C171" s="55" t="s">
        <v>13</v>
      </c>
      <c r="D171" s="46" t="s">
        <v>99</v>
      </c>
      <c r="E171" s="46" t="s">
        <v>99</v>
      </c>
      <c r="F171" s="55" t="s">
        <v>89</v>
      </c>
      <c r="G171" s="107">
        <v>76206.617975632355</v>
      </c>
      <c r="H171" s="107">
        <f t="shared" si="18"/>
        <v>4.1896776457754775E-2</v>
      </c>
      <c r="I171" s="108">
        <v>0</v>
      </c>
      <c r="J171" s="112" t="s">
        <v>94</v>
      </c>
      <c r="K171" s="112" t="s">
        <v>94</v>
      </c>
      <c r="L171" s="111" t="s">
        <v>94</v>
      </c>
      <c r="M171" s="112" t="s">
        <v>94</v>
      </c>
      <c r="N171" s="112" t="s">
        <v>94</v>
      </c>
      <c r="O171" s="113" t="s">
        <v>94</v>
      </c>
      <c r="P171" s="114" t="s">
        <v>15</v>
      </c>
      <c r="Q171" s="114">
        <v>25</v>
      </c>
      <c r="R171" s="114">
        <v>284</v>
      </c>
      <c r="S171" s="6"/>
      <c r="T171" s="6"/>
    </row>
    <row r="172" spans="1:20" ht="13.8" x14ac:dyDescent="0.25">
      <c r="A172" s="114" t="s">
        <v>91</v>
      </c>
      <c r="B172" s="46" t="s">
        <v>100</v>
      </c>
      <c r="C172" s="55" t="s">
        <v>13</v>
      </c>
      <c r="D172" s="46" t="s">
        <v>99</v>
      </c>
      <c r="E172" s="46" t="s">
        <v>99</v>
      </c>
      <c r="F172" s="55" t="s">
        <v>89</v>
      </c>
      <c r="G172" s="107">
        <v>208358.89963740177</v>
      </c>
      <c r="H172" s="107">
        <f t="shared" si="18"/>
        <v>0.11455128797190986</v>
      </c>
      <c r="I172" s="108">
        <v>0</v>
      </c>
      <c r="J172" s="112" t="s">
        <v>94</v>
      </c>
      <c r="K172" s="112" t="s">
        <v>94</v>
      </c>
      <c r="L172" s="111" t="s">
        <v>94</v>
      </c>
      <c r="M172" s="112" t="s">
        <v>94</v>
      </c>
      <c r="N172" s="112" t="s">
        <v>94</v>
      </c>
      <c r="O172" s="113" t="s">
        <v>94</v>
      </c>
      <c r="P172" s="114" t="s">
        <v>15</v>
      </c>
      <c r="Q172" s="114">
        <v>26</v>
      </c>
      <c r="R172" s="114">
        <v>283</v>
      </c>
      <c r="S172" s="6"/>
      <c r="T172" s="6"/>
    </row>
    <row r="173" spans="1:20" ht="13.8" x14ac:dyDescent="0.25">
      <c r="A173" s="132" t="s">
        <v>91</v>
      </c>
      <c r="B173" s="124" t="s">
        <v>100</v>
      </c>
      <c r="C173" s="89" t="s">
        <v>13</v>
      </c>
      <c r="D173" s="124" t="s">
        <v>99</v>
      </c>
      <c r="E173" s="124" t="s">
        <v>99</v>
      </c>
      <c r="F173" s="89" t="s">
        <v>89</v>
      </c>
      <c r="G173" s="126">
        <v>5472.9453606003644</v>
      </c>
      <c r="H173" s="126">
        <f t="shared" si="18"/>
        <v>3.0089088642130737E-3</v>
      </c>
      <c r="I173" s="127">
        <v>0</v>
      </c>
      <c r="J173" s="128" t="s">
        <v>94</v>
      </c>
      <c r="K173" s="128" t="s">
        <v>94</v>
      </c>
      <c r="L173" s="130" t="s">
        <v>94</v>
      </c>
      <c r="M173" s="128" t="s">
        <v>94</v>
      </c>
      <c r="N173" s="128" t="s">
        <v>94</v>
      </c>
      <c r="O173" s="131" t="s">
        <v>94</v>
      </c>
      <c r="P173" s="132" t="s">
        <v>17</v>
      </c>
      <c r="Q173" s="132">
        <v>28</v>
      </c>
      <c r="R173" s="132">
        <v>658</v>
      </c>
      <c r="S173" s="6"/>
      <c r="T173" s="6"/>
    </row>
    <row r="174" spans="1:20" ht="13.8" x14ac:dyDescent="0.25">
      <c r="A174" s="114" t="s">
        <v>91</v>
      </c>
      <c r="B174" s="46" t="s">
        <v>100</v>
      </c>
      <c r="C174" s="55" t="s">
        <v>13</v>
      </c>
      <c r="D174" s="46" t="s">
        <v>99</v>
      </c>
      <c r="E174" s="46" t="s">
        <v>99</v>
      </c>
      <c r="F174" s="55" t="s">
        <v>89</v>
      </c>
      <c r="G174" s="107">
        <v>10171.938852024919</v>
      </c>
      <c r="H174" s="107">
        <f t="shared" si="18"/>
        <v>5.5923154648000557E-3</v>
      </c>
      <c r="I174" s="108">
        <v>0</v>
      </c>
      <c r="J174" s="112" t="s">
        <v>94</v>
      </c>
      <c r="K174" s="112" t="s">
        <v>94</v>
      </c>
      <c r="L174" s="111" t="s">
        <v>94</v>
      </c>
      <c r="M174" s="112" t="s">
        <v>94</v>
      </c>
      <c r="N174" s="112" t="s">
        <v>94</v>
      </c>
      <c r="O174" s="113" t="s">
        <v>94</v>
      </c>
      <c r="P174" s="114" t="s">
        <v>17</v>
      </c>
      <c r="Q174" s="114">
        <v>25</v>
      </c>
      <c r="R174" s="114">
        <v>383</v>
      </c>
      <c r="S174" s="6"/>
      <c r="T174" s="6"/>
    </row>
    <row r="175" spans="1:20" ht="13.8" x14ac:dyDescent="0.25">
      <c r="A175" s="122" t="s">
        <v>91</v>
      </c>
      <c r="B175" s="51" t="s">
        <v>100</v>
      </c>
      <c r="C175" s="81" t="s">
        <v>13</v>
      </c>
      <c r="D175" s="51" t="s">
        <v>99</v>
      </c>
      <c r="E175" s="51" t="s">
        <v>99</v>
      </c>
      <c r="F175" s="81" t="s">
        <v>89</v>
      </c>
      <c r="G175" s="116">
        <v>321190.02570796077</v>
      </c>
      <c r="H175" s="116">
        <f t="shared" si="18"/>
        <v>0.17658343940482785</v>
      </c>
      <c r="I175" s="117">
        <v>0</v>
      </c>
      <c r="J175" s="118" t="s">
        <v>94</v>
      </c>
      <c r="K175" s="118" t="s">
        <v>94</v>
      </c>
      <c r="L175" s="120" t="s">
        <v>94</v>
      </c>
      <c r="M175" s="118" t="s">
        <v>94</v>
      </c>
      <c r="N175" s="118" t="s">
        <v>94</v>
      </c>
      <c r="O175" s="121" t="s">
        <v>94</v>
      </c>
      <c r="P175" s="122" t="s">
        <v>17</v>
      </c>
      <c r="Q175" s="122">
        <v>25</v>
      </c>
      <c r="R175" s="122">
        <v>400</v>
      </c>
      <c r="S175" s="6"/>
      <c r="T175" s="6"/>
    </row>
    <row r="176" spans="1:20" ht="13.8" x14ac:dyDescent="0.25">
      <c r="A176" s="114" t="s">
        <v>91</v>
      </c>
      <c r="B176" s="46" t="s">
        <v>101</v>
      </c>
      <c r="C176" s="55" t="s">
        <v>16</v>
      </c>
      <c r="D176" s="46" t="s">
        <v>99</v>
      </c>
      <c r="E176" s="46" t="s">
        <v>99</v>
      </c>
      <c r="F176" s="55" t="s">
        <v>89</v>
      </c>
      <c r="G176" s="126">
        <v>1</v>
      </c>
      <c r="H176" s="126">
        <f t="shared" ref="H176:H181" si="19">G176*$U$2</f>
        <v>8.5902924121595906E-3</v>
      </c>
      <c r="I176" s="127">
        <v>0</v>
      </c>
      <c r="J176" s="112" t="s">
        <v>94</v>
      </c>
      <c r="K176" s="112" t="s">
        <v>94</v>
      </c>
      <c r="L176" s="111" t="s">
        <v>94</v>
      </c>
      <c r="M176" s="112" t="s">
        <v>94</v>
      </c>
      <c r="N176" s="112" t="s">
        <v>94</v>
      </c>
      <c r="O176" s="113" t="s">
        <v>94</v>
      </c>
      <c r="P176" s="114" t="s">
        <v>15</v>
      </c>
      <c r="Q176" s="114">
        <v>23</v>
      </c>
      <c r="R176" s="114">
        <v>242</v>
      </c>
      <c r="S176" s="6"/>
      <c r="T176" s="6"/>
    </row>
    <row r="177" spans="1:20" ht="13.8" x14ac:dyDescent="0.25">
      <c r="A177" s="114" t="s">
        <v>91</v>
      </c>
      <c r="B177" s="46" t="s">
        <v>101</v>
      </c>
      <c r="C177" s="55" t="s">
        <v>16</v>
      </c>
      <c r="D177" s="46" t="s">
        <v>99</v>
      </c>
      <c r="E177" s="46" t="s">
        <v>99</v>
      </c>
      <c r="F177" s="55" t="s">
        <v>89</v>
      </c>
      <c r="G177" s="107">
        <v>3</v>
      </c>
      <c r="H177" s="107">
        <f t="shared" si="19"/>
        <v>2.5770877236478772E-2</v>
      </c>
      <c r="I177" s="108">
        <v>0</v>
      </c>
      <c r="J177" s="112" t="s">
        <v>94</v>
      </c>
      <c r="K177" s="112" t="s">
        <v>94</v>
      </c>
      <c r="L177" s="111" t="s">
        <v>94</v>
      </c>
      <c r="M177" s="112" t="s">
        <v>94</v>
      </c>
      <c r="N177" s="112" t="s">
        <v>94</v>
      </c>
      <c r="O177" s="113" t="s">
        <v>94</v>
      </c>
      <c r="P177" s="114" t="s">
        <v>15</v>
      </c>
      <c r="Q177" s="114">
        <v>24</v>
      </c>
      <c r="R177" s="114">
        <v>296</v>
      </c>
      <c r="S177" s="6"/>
      <c r="T177" s="6"/>
    </row>
    <row r="178" spans="1:20" ht="13.8" x14ac:dyDescent="0.25">
      <c r="A178" s="114" t="s">
        <v>91</v>
      </c>
      <c r="B178" s="46" t="s">
        <v>101</v>
      </c>
      <c r="C178" s="55" t="s">
        <v>16</v>
      </c>
      <c r="D178" s="46" t="s">
        <v>99</v>
      </c>
      <c r="E178" s="46" t="s">
        <v>99</v>
      </c>
      <c r="F178" s="55" t="s">
        <v>89</v>
      </c>
      <c r="G178" s="107">
        <v>2</v>
      </c>
      <c r="H178" s="107">
        <f t="shared" si="19"/>
        <v>1.7180584824319181E-2</v>
      </c>
      <c r="I178" s="108">
        <v>0</v>
      </c>
      <c r="J178" s="112" t="s">
        <v>94</v>
      </c>
      <c r="K178" s="112" t="s">
        <v>94</v>
      </c>
      <c r="L178" s="111" t="s">
        <v>94</v>
      </c>
      <c r="M178" s="112" t="s">
        <v>94</v>
      </c>
      <c r="N178" s="112" t="s">
        <v>94</v>
      </c>
      <c r="O178" s="113" t="s">
        <v>94</v>
      </c>
      <c r="P178" s="114" t="s">
        <v>15</v>
      </c>
      <c r="Q178" s="114">
        <v>21</v>
      </c>
      <c r="R178" s="114">
        <v>242</v>
      </c>
      <c r="S178" s="6"/>
      <c r="T178" s="6"/>
    </row>
    <row r="179" spans="1:20" ht="13.8" x14ac:dyDescent="0.25">
      <c r="A179" s="114" t="s">
        <v>91</v>
      </c>
      <c r="B179" s="46" t="s">
        <v>101</v>
      </c>
      <c r="C179" s="55" t="s">
        <v>16</v>
      </c>
      <c r="D179" s="46" t="s">
        <v>99</v>
      </c>
      <c r="E179" s="46" t="s">
        <v>99</v>
      </c>
      <c r="F179" s="55" t="s">
        <v>89</v>
      </c>
      <c r="G179" s="107">
        <v>1</v>
      </c>
      <c r="H179" s="107">
        <f t="shared" si="19"/>
        <v>8.5902924121595906E-3</v>
      </c>
      <c r="I179" s="108">
        <v>0</v>
      </c>
      <c r="J179" s="112" t="s">
        <v>94</v>
      </c>
      <c r="K179" s="112" t="s">
        <v>94</v>
      </c>
      <c r="L179" s="111" t="s">
        <v>94</v>
      </c>
      <c r="M179" s="112" t="s">
        <v>94</v>
      </c>
      <c r="N179" s="112" t="s">
        <v>94</v>
      </c>
      <c r="O179" s="113" t="s">
        <v>94</v>
      </c>
      <c r="P179" s="114" t="s">
        <v>17</v>
      </c>
      <c r="Q179" s="114">
        <v>24</v>
      </c>
      <c r="R179" s="114">
        <v>313</v>
      </c>
      <c r="S179" s="6"/>
      <c r="T179" s="6"/>
    </row>
    <row r="180" spans="1:20" ht="13.8" x14ac:dyDescent="0.25">
      <c r="A180" s="114" t="s">
        <v>91</v>
      </c>
      <c r="B180" s="46" t="s">
        <v>101</v>
      </c>
      <c r="C180" s="55" t="s">
        <v>16</v>
      </c>
      <c r="D180" s="46" t="s">
        <v>99</v>
      </c>
      <c r="E180" s="46" t="s">
        <v>99</v>
      </c>
      <c r="F180" s="55" t="s">
        <v>89</v>
      </c>
      <c r="G180" s="107">
        <v>4</v>
      </c>
      <c r="H180" s="107">
        <f t="shared" si="19"/>
        <v>3.4361169648638362E-2</v>
      </c>
      <c r="I180" s="108">
        <v>0</v>
      </c>
      <c r="J180" s="112" t="s">
        <v>94</v>
      </c>
      <c r="K180" s="112" t="s">
        <v>94</v>
      </c>
      <c r="L180" s="111" t="s">
        <v>94</v>
      </c>
      <c r="M180" s="112" t="s">
        <v>94</v>
      </c>
      <c r="N180" s="112" t="s">
        <v>94</v>
      </c>
      <c r="O180" s="113" t="s">
        <v>94</v>
      </c>
      <c r="P180" s="114" t="s">
        <v>17</v>
      </c>
      <c r="Q180" s="114">
        <v>27</v>
      </c>
      <c r="R180" s="114">
        <v>455</v>
      </c>
      <c r="S180" s="6"/>
      <c r="T180" s="6"/>
    </row>
    <row r="181" spans="1:20" ht="13.8" x14ac:dyDescent="0.25">
      <c r="A181" s="122" t="s">
        <v>91</v>
      </c>
      <c r="B181" s="51" t="s">
        <v>101</v>
      </c>
      <c r="C181" s="81" t="s">
        <v>16</v>
      </c>
      <c r="D181" s="51" t="s">
        <v>99</v>
      </c>
      <c r="E181" s="51" t="s">
        <v>99</v>
      </c>
      <c r="F181" s="81" t="s">
        <v>89</v>
      </c>
      <c r="G181" s="116">
        <v>5</v>
      </c>
      <c r="H181" s="116">
        <f t="shared" si="19"/>
        <v>4.2951462060797953E-2</v>
      </c>
      <c r="I181" s="117">
        <v>0</v>
      </c>
      <c r="J181" s="118" t="s">
        <v>94</v>
      </c>
      <c r="K181" s="118" t="s">
        <v>94</v>
      </c>
      <c r="L181" s="120" t="s">
        <v>94</v>
      </c>
      <c r="M181" s="118" t="s">
        <v>94</v>
      </c>
      <c r="N181" s="118" t="s">
        <v>94</v>
      </c>
      <c r="O181" s="121" t="s">
        <v>94</v>
      </c>
      <c r="P181" s="122" t="s">
        <v>17</v>
      </c>
      <c r="Q181" s="122">
        <v>26</v>
      </c>
      <c r="R181" s="122">
        <v>476</v>
      </c>
      <c r="S181" s="6"/>
      <c r="T181" s="6"/>
    </row>
    <row r="182" spans="1:20" ht="13.8" x14ac:dyDescent="0.25">
      <c r="A182" s="114" t="s">
        <v>91</v>
      </c>
      <c r="B182" s="46" t="s">
        <v>100</v>
      </c>
      <c r="C182" s="55" t="s">
        <v>13</v>
      </c>
      <c r="D182" s="46" t="s">
        <v>99</v>
      </c>
      <c r="E182" s="46" t="s">
        <v>99</v>
      </c>
      <c r="F182" s="55" t="s">
        <v>90</v>
      </c>
      <c r="G182" s="107">
        <v>17552.122747379959</v>
      </c>
      <c r="H182" s="107">
        <f t="shared" ref="H182:H187" si="20">G182*$T$2</f>
        <v>9.6497834786631424E-3</v>
      </c>
      <c r="I182" s="108">
        <v>0</v>
      </c>
      <c r="J182" s="112" t="s">
        <v>94</v>
      </c>
      <c r="K182" s="112" t="s">
        <v>94</v>
      </c>
      <c r="L182" s="111" t="s">
        <v>94</v>
      </c>
      <c r="M182" s="112" t="s">
        <v>94</v>
      </c>
      <c r="N182" s="112" t="s">
        <v>94</v>
      </c>
      <c r="O182" s="113" t="s">
        <v>94</v>
      </c>
      <c r="P182" s="114" t="s">
        <v>15</v>
      </c>
      <c r="Q182" s="114">
        <v>24</v>
      </c>
      <c r="R182" s="114">
        <v>258</v>
      </c>
      <c r="S182" s="6"/>
      <c r="T182" s="6"/>
    </row>
    <row r="183" spans="1:20" ht="13.8" x14ac:dyDescent="0.25">
      <c r="A183" s="132" t="s">
        <v>91</v>
      </c>
      <c r="B183" s="124" t="s">
        <v>100</v>
      </c>
      <c r="C183" s="89" t="s">
        <v>13</v>
      </c>
      <c r="D183" s="124" t="s">
        <v>99</v>
      </c>
      <c r="E183" s="124" t="s">
        <v>99</v>
      </c>
      <c r="F183" s="89" t="s">
        <v>90</v>
      </c>
      <c r="G183" s="126">
        <v>13875.851368794863</v>
      </c>
      <c r="H183" s="126">
        <f t="shared" si="20"/>
        <v>7.6286477264392071E-3</v>
      </c>
      <c r="I183" s="127">
        <v>0</v>
      </c>
      <c r="J183" s="128" t="s">
        <v>94</v>
      </c>
      <c r="K183" s="128" t="s">
        <v>94</v>
      </c>
      <c r="L183" s="130" t="s">
        <v>94</v>
      </c>
      <c r="M183" s="128" t="s">
        <v>94</v>
      </c>
      <c r="N183" s="128" t="s">
        <v>94</v>
      </c>
      <c r="O183" s="131" t="s">
        <v>94</v>
      </c>
      <c r="P183" s="132" t="s">
        <v>15</v>
      </c>
      <c r="Q183" s="132">
        <v>23</v>
      </c>
      <c r="R183" s="132">
        <v>293</v>
      </c>
      <c r="S183" s="6"/>
      <c r="T183" s="6"/>
    </row>
    <row r="184" spans="1:20" ht="13.8" x14ac:dyDescent="0.25">
      <c r="A184" s="114" t="s">
        <v>91</v>
      </c>
      <c r="B184" s="46" t="s">
        <v>100</v>
      </c>
      <c r="C184" s="55" t="s">
        <v>13</v>
      </c>
      <c r="D184" s="46" t="s">
        <v>99</v>
      </c>
      <c r="E184" s="46" t="s">
        <v>99</v>
      </c>
      <c r="F184" s="55" t="s">
        <v>90</v>
      </c>
      <c r="G184" s="107">
        <v>35905.838502120576</v>
      </c>
      <c r="H184" s="107">
        <f t="shared" si="20"/>
        <v>1.9740265730367593E-2</v>
      </c>
      <c r="I184" s="108">
        <v>0</v>
      </c>
      <c r="J184" s="112" t="s">
        <v>94</v>
      </c>
      <c r="K184" s="112" t="s">
        <v>94</v>
      </c>
      <c r="L184" s="111" t="s">
        <v>94</v>
      </c>
      <c r="M184" s="112" t="s">
        <v>94</v>
      </c>
      <c r="N184" s="112" t="s">
        <v>94</v>
      </c>
      <c r="O184" s="113" t="s">
        <v>94</v>
      </c>
      <c r="P184" s="114" t="s">
        <v>15</v>
      </c>
      <c r="Q184" s="114">
        <v>27</v>
      </c>
      <c r="R184" s="114">
        <v>308</v>
      </c>
      <c r="S184" s="6"/>
      <c r="T184" s="6"/>
    </row>
    <row r="185" spans="1:20" ht="13.8" x14ac:dyDescent="0.25">
      <c r="A185" s="114" t="s">
        <v>91</v>
      </c>
      <c r="B185" s="46" t="s">
        <v>100</v>
      </c>
      <c r="C185" s="55" t="s">
        <v>13</v>
      </c>
      <c r="D185" s="46" t="s">
        <v>99</v>
      </c>
      <c r="E185" s="46" t="s">
        <v>99</v>
      </c>
      <c r="F185" s="55" t="s">
        <v>90</v>
      </c>
      <c r="G185" s="107">
        <v>20426.801118604391</v>
      </c>
      <c r="H185" s="107">
        <f t="shared" si="20"/>
        <v>1.1230220457845766E-2</v>
      </c>
      <c r="I185" s="108">
        <v>0</v>
      </c>
      <c r="J185" s="112" t="s">
        <v>94</v>
      </c>
      <c r="K185" s="112" t="s">
        <v>94</v>
      </c>
      <c r="L185" s="111" t="s">
        <v>94</v>
      </c>
      <c r="M185" s="112" t="s">
        <v>94</v>
      </c>
      <c r="N185" s="112" t="s">
        <v>94</v>
      </c>
      <c r="O185" s="113" t="s">
        <v>94</v>
      </c>
      <c r="P185" s="114" t="s">
        <v>17</v>
      </c>
      <c r="Q185" s="114">
        <v>25</v>
      </c>
      <c r="R185" s="114">
        <v>328</v>
      </c>
      <c r="S185" s="6"/>
      <c r="T185" s="6"/>
    </row>
    <row r="186" spans="1:20" ht="13.8" x14ac:dyDescent="0.25">
      <c r="A186" s="114" t="s">
        <v>91</v>
      </c>
      <c r="B186" s="46" t="s">
        <v>100</v>
      </c>
      <c r="C186" s="55" t="s">
        <v>13</v>
      </c>
      <c r="D186" s="46" t="s">
        <v>99</v>
      </c>
      <c r="E186" s="46" t="s">
        <v>99</v>
      </c>
      <c r="F186" s="55" t="s">
        <v>90</v>
      </c>
      <c r="G186" s="107">
        <v>14456.315270676721</v>
      </c>
      <c r="H186" s="107">
        <f t="shared" si="20"/>
        <v>7.947774424158777E-3</v>
      </c>
      <c r="I186" s="108">
        <v>0</v>
      </c>
      <c r="J186" s="112" t="s">
        <v>94</v>
      </c>
      <c r="K186" s="112" t="s">
        <v>94</v>
      </c>
      <c r="L186" s="111" t="s">
        <v>94</v>
      </c>
      <c r="M186" s="112" t="s">
        <v>94</v>
      </c>
      <c r="N186" s="112" t="s">
        <v>94</v>
      </c>
      <c r="O186" s="113" t="s">
        <v>94</v>
      </c>
      <c r="P186" s="114" t="s">
        <v>17</v>
      </c>
      <c r="Q186" s="114">
        <v>23</v>
      </c>
      <c r="R186" s="114">
        <v>293</v>
      </c>
      <c r="S186" s="6"/>
      <c r="T186" s="6"/>
    </row>
    <row r="187" spans="1:20" ht="13.8" x14ac:dyDescent="0.25">
      <c r="A187" s="122" t="s">
        <v>91</v>
      </c>
      <c r="B187" s="51" t="s">
        <v>100</v>
      </c>
      <c r="C187" s="81" t="s">
        <v>13</v>
      </c>
      <c r="D187" s="51" t="s">
        <v>99</v>
      </c>
      <c r="E187" s="51" t="s">
        <v>99</v>
      </c>
      <c r="F187" s="81" t="s">
        <v>90</v>
      </c>
      <c r="G187" s="116">
        <v>10614.197062982526</v>
      </c>
      <c r="H187" s="116">
        <f t="shared" si="20"/>
        <v>5.8354596154435376E-3</v>
      </c>
      <c r="I187" s="117">
        <v>0</v>
      </c>
      <c r="J187" s="118" t="s">
        <v>94</v>
      </c>
      <c r="K187" s="118" t="s">
        <v>94</v>
      </c>
      <c r="L187" s="120" t="s">
        <v>94</v>
      </c>
      <c r="M187" s="118" t="s">
        <v>94</v>
      </c>
      <c r="N187" s="118" t="s">
        <v>94</v>
      </c>
      <c r="O187" s="121" t="s">
        <v>94</v>
      </c>
      <c r="P187" s="122" t="s">
        <v>17</v>
      </c>
      <c r="Q187" s="122">
        <v>25</v>
      </c>
      <c r="R187" s="122">
        <v>318</v>
      </c>
      <c r="S187" s="6"/>
      <c r="T187" s="6"/>
    </row>
    <row r="188" spans="1:20" ht="13.8" x14ac:dyDescent="0.25">
      <c r="A188" s="114" t="s">
        <v>91</v>
      </c>
      <c r="B188" s="46" t="s">
        <v>101</v>
      </c>
      <c r="C188" s="55" t="s">
        <v>16</v>
      </c>
      <c r="D188" s="46" t="s">
        <v>99</v>
      </c>
      <c r="E188" s="46" t="s">
        <v>99</v>
      </c>
      <c r="F188" s="55" t="s">
        <v>90</v>
      </c>
      <c r="G188" s="107">
        <v>1</v>
      </c>
      <c r="H188" s="107">
        <f t="shared" ref="H188:H193" si="21">G188*$U$2</f>
        <v>8.5902924121595906E-3</v>
      </c>
      <c r="I188" s="108">
        <v>0</v>
      </c>
      <c r="J188" s="112" t="s">
        <v>94</v>
      </c>
      <c r="K188" s="112" t="s">
        <v>94</v>
      </c>
      <c r="L188" s="111" t="s">
        <v>94</v>
      </c>
      <c r="M188" s="112" t="s">
        <v>94</v>
      </c>
      <c r="N188" s="112" t="s">
        <v>94</v>
      </c>
      <c r="O188" s="113" t="s">
        <v>94</v>
      </c>
      <c r="P188" s="114" t="s">
        <v>15</v>
      </c>
      <c r="Q188" s="114">
        <v>24</v>
      </c>
      <c r="R188" s="114">
        <v>224</v>
      </c>
      <c r="S188" s="6"/>
      <c r="T188" s="6"/>
    </row>
    <row r="189" spans="1:20" ht="13.8" x14ac:dyDescent="0.25">
      <c r="A189" s="114" t="s">
        <v>91</v>
      </c>
      <c r="B189" s="46" t="s">
        <v>101</v>
      </c>
      <c r="C189" s="55" t="s">
        <v>16</v>
      </c>
      <c r="D189" s="46" t="s">
        <v>99</v>
      </c>
      <c r="E189" s="46" t="s">
        <v>99</v>
      </c>
      <c r="F189" s="55" t="s">
        <v>90</v>
      </c>
      <c r="G189" s="107">
        <v>2</v>
      </c>
      <c r="H189" s="107">
        <f t="shared" si="21"/>
        <v>1.7180584824319181E-2</v>
      </c>
      <c r="I189" s="108">
        <v>0</v>
      </c>
      <c r="J189" s="112" t="s">
        <v>94</v>
      </c>
      <c r="K189" s="112" t="s">
        <v>94</v>
      </c>
      <c r="L189" s="111" t="s">
        <v>94</v>
      </c>
      <c r="M189" s="112" t="s">
        <v>94</v>
      </c>
      <c r="N189" s="112" t="s">
        <v>94</v>
      </c>
      <c r="O189" s="113" t="s">
        <v>94</v>
      </c>
      <c r="P189" s="114" t="s">
        <v>15</v>
      </c>
      <c r="Q189" s="114">
        <v>24</v>
      </c>
      <c r="R189" s="114">
        <v>246</v>
      </c>
      <c r="S189" s="6"/>
      <c r="T189" s="6"/>
    </row>
    <row r="190" spans="1:20" ht="13.8" x14ac:dyDescent="0.25">
      <c r="A190" s="114" t="s">
        <v>91</v>
      </c>
      <c r="B190" s="46" t="s">
        <v>101</v>
      </c>
      <c r="C190" s="55" t="s">
        <v>16</v>
      </c>
      <c r="D190" s="46" t="s">
        <v>99</v>
      </c>
      <c r="E190" s="46" t="s">
        <v>99</v>
      </c>
      <c r="F190" s="55" t="s">
        <v>90</v>
      </c>
      <c r="G190" s="107">
        <v>1</v>
      </c>
      <c r="H190" s="107">
        <f t="shared" si="21"/>
        <v>8.5902924121595906E-3</v>
      </c>
      <c r="I190" s="108">
        <v>0</v>
      </c>
      <c r="J190" s="112" t="s">
        <v>94</v>
      </c>
      <c r="K190" s="112" t="s">
        <v>94</v>
      </c>
      <c r="L190" s="111" t="s">
        <v>94</v>
      </c>
      <c r="M190" s="112" t="s">
        <v>94</v>
      </c>
      <c r="N190" s="112" t="s">
        <v>94</v>
      </c>
      <c r="O190" s="113" t="s">
        <v>94</v>
      </c>
      <c r="P190" s="114" t="s">
        <v>15</v>
      </c>
      <c r="Q190" s="114">
        <v>24</v>
      </c>
      <c r="R190" s="114">
        <v>253</v>
      </c>
      <c r="S190" s="6"/>
      <c r="T190" s="6"/>
    </row>
    <row r="191" spans="1:20" ht="13.8" x14ac:dyDescent="0.25">
      <c r="A191" s="114" t="s">
        <v>91</v>
      </c>
      <c r="B191" s="46" t="s">
        <v>101</v>
      </c>
      <c r="C191" s="55" t="s">
        <v>16</v>
      </c>
      <c r="D191" s="46" t="s">
        <v>99</v>
      </c>
      <c r="E191" s="46" t="s">
        <v>99</v>
      </c>
      <c r="F191" s="55" t="s">
        <v>90</v>
      </c>
      <c r="G191" s="107">
        <v>7</v>
      </c>
      <c r="H191" s="107">
        <f t="shared" si="21"/>
        <v>6.0132046885117134E-2</v>
      </c>
      <c r="I191" s="108">
        <v>0</v>
      </c>
      <c r="J191" s="112" t="s">
        <v>94</v>
      </c>
      <c r="K191" s="112" t="s">
        <v>94</v>
      </c>
      <c r="L191" s="111" t="s">
        <v>94</v>
      </c>
      <c r="M191" s="112" t="s">
        <v>94</v>
      </c>
      <c r="N191" s="112" t="s">
        <v>94</v>
      </c>
      <c r="O191" s="113" t="s">
        <v>94</v>
      </c>
      <c r="P191" s="114" t="s">
        <v>17</v>
      </c>
      <c r="Q191" s="114">
        <v>24</v>
      </c>
      <c r="R191" s="114">
        <v>296</v>
      </c>
      <c r="S191" s="6"/>
      <c r="T191" s="6"/>
    </row>
    <row r="192" spans="1:20" ht="13.8" x14ac:dyDescent="0.25">
      <c r="A192" s="114" t="s">
        <v>91</v>
      </c>
      <c r="B192" s="46" t="s">
        <v>101</v>
      </c>
      <c r="C192" s="55" t="s">
        <v>16</v>
      </c>
      <c r="D192" s="46" t="s">
        <v>99</v>
      </c>
      <c r="E192" s="46" t="s">
        <v>99</v>
      </c>
      <c r="F192" s="55" t="s">
        <v>90</v>
      </c>
      <c r="G192" s="107">
        <v>4</v>
      </c>
      <c r="H192" s="107">
        <f t="shared" si="21"/>
        <v>3.4361169648638362E-2</v>
      </c>
      <c r="I192" s="108">
        <v>0</v>
      </c>
      <c r="J192" s="112" t="s">
        <v>94</v>
      </c>
      <c r="K192" s="112" t="s">
        <v>94</v>
      </c>
      <c r="L192" s="111" t="s">
        <v>94</v>
      </c>
      <c r="M192" s="112" t="s">
        <v>94</v>
      </c>
      <c r="N192" s="112" t="s">
        <v>94</v>
      </c>
      <c r="O192" s="113" t="s">
        <v>94</v>
      </c>
      <c r="P192" s="114" t="s">
        <v>17</v>
      </c>
      <c r="Q192" s="114">
        <v>22</v>
      </c>
      <c r="R192" s="114">
        <v>245</v>
      </c>
      <c r="S192" s="6"/>
      <c r="T192" s="6"/>
    </row>
    <row r="193" spans="1:20" ht="13.8" x14ac:dyDescent="0.25">
      <c r="A193" s="122" t="s">
        <v>91</v>
      </c>
      <c r="B193" s="51" t="s">
        <v>101</v>
      </c>
      <c r="C193" s="81" t="s">
        <v>16</v>
      </c>
      <c r="D193" s="51" t="s">
        <v>99</v>
      </c>
      <c r="E193" s="51" t="s">
        <v>99</v>
      </c>
      <c r="F193" s="81" t="s">
        <v>90</v>
      </c>
      <c r="G193" s="116">
        <v>1</v>
      </c>
      <c r="H193" s="116">
        <f t="shared" si="21"/>
        <v>8.5902924121595906E-3</v>
      </c>
      <c r="I193" s="117">
        <v>0</v>
      </c>
      <c r="J193" s="118" t="s">
        <v>94</v>
      </c>
      <c r="K193" s="118" t="s">
        <v>94</v>
      </c>
      <c r="L193" s="120" t="s">
        <v>94</v>
      </c>
      <c r="M193" s="118" t="s">
        <v>94</v>
      </c>
      <c r="N193" s="118" t="s">
        <v>94</v>
      </c>
      <c r="O193" s="121" t="s">
        <v>94</v>
      </c>
      <c r="P193" s="122" t="s">
        <v>17</v>
      </c>
      <c r="Q193" s="122">
        <v>24</v>
      </c>
      <c r="R193" s="122">
        <v>346</v>
      </c>
      <c r="S193" s="6"/>
      <c r="T193" s="6"/>
    </row>
    <row r="194" spans="1:20" x14ac:dyDescent="0.3">
      <c r="A194" s="114" t="s">
        <v>93</v>
      </c>
      <c r="B194" s="46" t="s">
        <v>100</v>
      </c>
      <c r="C194" s="55" t="s">
        <v>13</v>
      </c>
      <c r="D194" s="46" t="s">
        <v>99</v>
      </c>
      <c r="E194" s="46" t="s">
        <v>99</v>
      </c>
      <c r="F194" s="55" t="s">
        <v>89</v>
      </c>
      <c r="G194" s="133">
        <v>38172.411833278304</v>
      </c>
      <c r="H194" s="133">
        <f t="shared" ref="H194:H199" si="22">G194*$T$2</f>
        <v>2.0986379502415432E-2</v>
      </c>
      <c r="I194" s="134">
        <v>0</v>
      </c>
      <c r="J194" s="112" t="s">
        <v>94</v>
      </c>
      <c r="K194" s="112" t="s">
        <v>94</v>
      </c>
      <c r="L194" s="111" t="s">
        <v>94</v>
      </c>
      <c r="M194" s="112" t="s">
        <v>94</v>
      </c>
      <c r="N194" s="112" t="s">
        <v>94</v>
      </c>
      <c r="O194" s="113" t="s">
        <v>94</v>
      </c>
      <c r="P194" s="114" t="s">
        <v>15</v>
      </c>
      <c r="Q194" s="114">
        <v>28</v>
      </c>
      <c r="R194" s="114">
        <v>581</v>
      </c>
      <c r="T194" s="6"/>
    </row>
    <row r="195" spans="1:20" x14ac:dyDescent="0.3">
      <c r="A195" s="114" t="s">
        <v>93</v>
      </c>
      <c r="B195" s="46" t="s">
        <v>100</v>
      </c>
      <c r="C195" s="55" t="s">
        <v>13</v>
      </c>
      <c r="D195" s="46" t="s">
        <v>99</v>
      </c>
      <c r="E195" s="46" t="s">
        <v>99</v>
      </c>
      <c r="F195" s="55" t="s">
        <v>89</v>
      </c>
      <c r="G195" s="107">
        <v>100282.04933463699</v>
      </c>
      <c r="H195" s="107">
        <f t="shared" si="22"/>
        <v>5.5132936158409258E-2</v>
      </c>
      <c r="I195" s="108">
        <v>0</v>
      </c>
      <c r="J195" s="112" t="s">
        <v>94</v>
      </c>
      <c r="K195" s="112" t="s">
        <v>94</v>
      </c>
      <c r="L195" s="111" t="s">
        <v>94</v>
      </c>
      <c r="M195" s="112" t="s">
        <v>94</v>
      </c>
      <c r="N195" s="112" t="s">
        <v>94</v>
      </c>
      <c r="O195" s="113" t="s">
        <v>94</v>
      </c>
      <c r="P195" s="114" t="s">
        <v>15</v>
      </c>
      <c r="Q195" s="114">
        <v>25</v>
      </c>
      <c r="R195" s="114">
        <v>290</v>
      </c>
      <c r="T195" s="6"/>
    </row>
    <row r="196" spans="1:20" x14ac:dyDescent="0.3">
      <c r="A196" s="114" t="s">
        <v>93</v>
      </c>
      <c r="B196" s="46" t="s">
        <v>100</v>
      </c>
      <c r="C196" s="55" t="s">
        <v>13</v>
      </c>
      <c r="D196" s="46" t="s">
        <v>99</v>
      </c>
      <c r="E196" s="46" t="s">
        <v>99</v>
      </c>
      <c r="F196" s="55" t="s">
        <v>89</v>
      </c>
      <c r="G196" s="107">
        <v>43645.357193878663</v>
      </c>
      <c r="H196" s="107">
        <f t="shared" si="22"/>
        <v>2.3995288366628502E-2</v>
      </c>
      <c r="I196" s="108">
        <v>0</v>
      </c>
      <c r="J196" s="112" t="s">
        <v>94</v>
      </c>
      <c r="K196" s="112" t="s">
        <v>94</v>
      </c>
      <c r="L196" s="111" t="s">
        <v>94</v>
      </c>
      <c r="M196" s="112" t="s">
        <v>94</v>
      </c>
      <c r="N196" s="112" t="s">
        <v>94</v>
      </c>
      <c r="O196" s="113" t="s">
        <v>94</v>
      </c>
      <c r="P196" s="114" t="s">
        <v>15</v>
      </c>
      <c r="Q196" s="114">
        <v>26</v>
      </c>
      <c r="R196" s="114">
        <v>392</v>
      </c>
      <c r="T196" s="6"/>
    </row>
    <row r="197" spans="1:20" x14ac:dyDescent="0.3">
      <c r="A197" s="132" t="s">
        <v>93</v>
      </c>
      <c r="B197" s="124" t="s">
        <v>100</v>
      </c>
      <c r="C197" s="89" t="s">
        <v>13</v>
      </c>
      <c r="D197" s="124" t="s">
        <v>99</v>
      </c>
      <c r="E197" s="124" t="s">
        <v>99</v>
      </c>
      <c r="F197" s="89" t="s">
        <v>89</v>
      </c>
      <c r="G197" s="126">
        <v>35712.350534826619</v>
      </c>
      <c r="H197" s="126">
        <f t="shared" si="22"/>
        <v>1.9633890164461067E-2</v>
      </c>
      <c r="I197" s="127">
        <v>0</v>
      </c>
      <c r="J197" s="128" t="s">
        <v>94</v>
      </c>
      <c r="K197" s="128" t="s">
        <v>94</v>
      </c>
      <c r="L197" s="130" t="s">
        <v>94</v>
      </c>
      <c r="M197" s="128" t="s">
        <v>94</v>
      </c>
      <c r="N197" s="128" t="s">
        <v>94</v>
      </c>
      <c r="O197" s="131" t="s">
        <v>94</v>
      </c>
      <c r="P197" s="132" t="s">
        <v>17</v>
      </c>
      <c r="Q197" s="132">
        <v>23</v>
      </c>
      <c r="R197" s="132">
        <v>206</v>
      </c>
      <c r="T197" s="6"/>
    </row>
    <row r="198" spans="1:20" x14ac:dyDescent="0.3">
      <c r="A198" s="114" t="s">
        <v>93</v>
      </c>
      <c r="B198" s="46" t="s">
        <v>100</v>
      </c>
      <c r="C198" s="55" t="s">
        <v>13</v>
      </c>
      <c r="D198" s="46" t="s">
        <v>99</v>
      </c>
      <c r="E198" s="46" t="s">
        <v>99</v>
      </c>
      <c r="F198" s="55" t="s">
        <v>89</v>
      </c>
      <c r="G198" s="107">
        <v>5003.0460114579091</v>
      </c>
      <c r="H198" s="107">
        <f t="shared" si="22"/>
        <v>2.7505682041543758E-3</v>
      </c>
      <c r="I198" s="108">
        <v>0</v>
      </c>
      <c r="J198" s="112" t="s">
        <v>94</v>
      </c>
      <c r="K198" s="112" t="s">
        <v>94</v>
      </c>
      <c r="L198" s="111" t="s">
        <v>94</v>
      </c>
      <c r="M198" s="112" t="s">
        <v>94</v>
      </c>
      <c r="N198" s="112" t="s">
        <v>94</v>
      </c>
      <c r="O198" s="113" t="s">
        <v>94</v>
      </c>
      <c r="P198" s="114" t="s">
        <v>17</v>
      </c>
      <c r="Q198" s="114">
        <v>34</v>
      </c>
      <c r="R198" s="114">
        <v>619</v>
      </c>
      <c r="T198" s="6"/>
    </row>
    <row r="199" spans="1:20" x14ac:dyDescent="0.3">
      <c r="A199" s="122" t="s">
        <v>93</v>
      </c>
      <c r="B199" s="51" t="s">
        <v>100</v>
      </c>
      <c r="C199" s="81" t="s">
        <v>13</v>
      </c>
      <c r="D199" s="51" t="s">
        <v>99</v>
      </c>
      <c r="E199" s="51" t="s">
        <v>99</v>
      </c>
      <c r="F199" s="81" t="s">
        <v>89</v>
      </c>
      <c r="G199" s="116">
        <v>19846.337216722535</v>
      </c>
      <c r="H199" s="116">
        <f t="shared" si="22"/>
        <v>1.0911093760126198E-2</v>
      </c>
      <c r="I199" s="117">
        <v>0</v>
      </c>
      <c r="J199" s="118" t="s">
        <v>94</v>
      </c>
      <c r="K199" s="118" t="s">
        <v>94</v>
      </c>
      <c r="L199" s="120" t="s">
        <v>94</v>
      </c>
      <c r="M199" s="118" t="s">
        <v>94</v>
      </c>
      <c r="N199" s="118" t="s">
        <v>94</v>
      </c>
      <c r="O199" s="121" t="s">
        <v>94</v>
      </c>
      <c r="P199" s="122" t="s">
        <v>17</v>
      </c>
      <c r="Q199" s="122">
        <v>24</v>
      </c>
      <c r="R199" s="122">
        <v>380</v>
      </c>
      <c r="T199" s="6"/>
    </row>
    <row r="200" spans="1:20" x14ac:dyDescent="0.3">
      <c r="A200" s="114" t="s">
        <v>93</v>
      </c>
      <c r="B200" s="46" t="s">
        <v>101</v>
      </c>
      <c r="C200" s="55" t="s">
        <v>16</v>
      </c>
      <c r="D200" s="46" t="s">
        <v>99</v>
      </c>
      <c r="E200" s="46" t="s">
        <v>99</v>
      </c>
      <c r="F200" s="55" t="s">
        <v>89</v>
      </c>
      <c r="G200" s="107">
        <v>26</v>
      </c>
      <c r="H200" s="107">
        <f t="shared" ref="H200:H205" si="23">G200*$U$2</f>
        <v>0.22334760271614934</v>
      </c>
      <c r="I200" s="108">
        <v>0</v>
      </c>
      <c r="J200" s="112" t="s">
        <v>94</v>
      </c>
      <c r="K200" s="112" t="s">
        <v>94</v>
      </c>
      <c r="L200" s="111" t="s">
        <v>94</v>
      </c>
      <c r="M200" s="112" t="s">
        <v>94</v>
      </c>
      <c r="N200" s="112" t="s">
        <v>94</v>
      </c>
      <c r="O200" s="113" t="s">
        <v>94</v>
      </c>
      <c r="P200" s="114" t="s">
        <v>15</v>
      </c>
      <c r="Q200" s="114">
        <v>29</v>
      </c>
      <c r="R200" s="114">
        <v>482</v>
      </c>
      <c r="T200" s="6"/>
    </row>
    <row r="201" spans="1:20" x14ac:dyDescent="0.3">
      <c r="A201" s="114" t="s">
        <v>93</v>
      </c>
      <c r="B201" s="46" t="s">
        <v>101</v>
      </c>
      <c r="C201" s="55" t="s">
        <v>16</v>
      </c>
      <c r="D201" s="46" t="s">
        <v>99</v>
      </c>
      <c r="E201" s="46" t="s">
        <v>99</v>
      </c>
      <c r="F201" s="55" t="s">
        <v>89</v>
      </c>
      <c r="G201" s="107">
        <v>26</v>
      </c>
      <c r="H201" s="107">
        <f t="shared" si="23"/>
        <v>0.22334760271614934</v>
      </c>
      <c r="I201" s="108">
        <v>0</v>
      </c>
      <c r="J201" s="112" t="s">
        <v>94</v>
      </c>
      <c r="K201" s="112" t="s">
        <v>94</v>
      </c>
      <c r="L201" s="111" t="s">
        <v>94</v>
      </c>
      <c r="M201" s="112" t="s">
        <v>94</v>
      </c>
      <c r="N201" s="112" t="s">
        <v>94</v>
      </c>
      <c r="O201" s="113" t="s">
        <v>94</v>
      </c>
      <c r="P201" s="114" t="s">
        <v>15</v>
      </c>
      <c r="Q201" s="114">
        <v>27</v>
      </c>
      <c r="R201" s="114">
        <v>282</v>
      </c>
      <c r="T201" s="6"/>
    </row>
    <row r="202" spans="1:20" x14ac:dyDescent="0.3">
      <c r="A202" s="114" t="s">
        <v>93</v>
      </c>
      <c r="B202" s="46" t="s">
        <v>101</v>
      </c>
      <c r="C202" s="55" t="s">
        <v>16</v>
      </c>
      <c r="D202" s="46" t="s">
        <v>99</v>
      </c>
      <c r="E202" s="46" t="s">
        <v>99</v>
      </c>
      <c r="F202" s="55" t="s">
        <v>89</v>
      </c>
      <c r="G202" s="107">
        <v>8</v>
      </c>
      <c r="H202" s="107">
        <f t="shared" si="23"/>
        <v>6.8722339297276724E-2</v>
      </c>
      <c r="I202" s="108">
        <v>0</v>
      </c>
      <c r="J202" s="112" t="s">
        <v>94</v>
      </c>
      <c r="K202" s="112" t="s">
        <v>94</v>
      </c>
      <c r="L202" s="111" t="s">
        <v>94</v>
      </c>
      <c r="M202" s="112" t="s">
        <v>94</v>
      </c>
      <c r="N202" s="112" t="s">
        <v>94</v>
      </c>
      <c r="O202" s="113" t="s">
        <v>94</v>
      </c>
      <c r="P202" s="114" t="s">
        <v>15</v>
      </c>
      <c r="Q202" s="114">
        <v>32</v>
      </c>
      <c r="R202" s="114">
        <v>566</v>
      </c>
      <c r="T202" s="6"/>
    </row>
    <row r="203" spans="1:20" x14ac:dyDescent="0.3">
      <c r="A203" s="114" t="s">
        <v>93</v>
      </c>
      <c r="B203" s="46" t="s">
        <v>101</v>
      </c>
      <c r="C203" s="55" t="s">
        <v>16</v>
      </c>
      <c r="D203" s="46" t="s">
        <v>99</v>
      </c>
      <c r="E203" s="46" t="s">
        <v>99</v>
      </c>
      <c r="F203" s="55" t="s">
        <v>89</v>
      </c>
      <c r="G203" s="107">
        <v>22</v>
      </c>
      <c r="H203" s="107">
        <f t="shared" si="23"/>
        <v>0.18898643306751101</v>
      </c>
      <c r="I203" s="108">
        <v>0</v>
      </c>
      <c r="J203" s="112" t="s">
        <v>94</v>
      </c>
      <c r="K203" s="112" t="s">
        <v>94</v>
      </c>
      <c r="L203" s="111" t="s">
        <v>94</v>
      </c>
      <c r="M203" s="112" t="s">
        <v>94</v>
      </c>
      <c r="N203" s="112" t="s">
        <v>94</v>
      </c>
      <c r="O203" s="113" t="s">
        <v>94</v>
      </c>
      <c r="P203" s="114" t="s">
        <v>17</v>
      </c>
      <c r="Q203" s="114">
        <v>23</v>
      </c>
      <c r="R203" s="114">
        <v>217</v>
      </c>
      <c r="T203" s="6"/>
    </row>
    <row r="204" spans="1:20" x14ac:dyDescent="0.3">
      <c r="A204" s="114" t="s">
        <v>93</v>
      </c>
      <c r="B204" s="46" t="s">
        <v>101</v>
      </c>
      <c r="C204" s="55" t="s">
        <v>16</v>
      </c>
      <c r="D204" s="46" t="s">
        <v>99</v>
      </c>
      <c r="E204" s="46" t="s">
        <v>99</v>
      </c>
      <c r="F204" s="55" t="s">
        <v>89</v>
      </c>
      <c r="G204" s="107">
        <v>8</v>
      </c>
      <c r="H204" s="107">
        <f t="shared" si="23"/>
        <v>6.8722339297276724E-2</v>
      </c>
      <c r="I204" s="108">
        <v>0</v>
      </c>
      <c r="J204" s="112" t="s">
        <v>94</v>
      </c>
      <c r="K204" s="112" t="s">
        <v>94</v>
      </c>
      <c r="L204" s="111" t="s">
        <v>94</v>
      </c>
      <c r="M204" s="112" t="s">
        <v>94</v>
      </c>
      <c r="N204" s="112" t="s">
        <v>94</v>
      </c>
      <c r="O204" s="113" t="s">
        <v>94</v>
      </c>
      <c r="P204" s="114" t="s">
        <v>17</v>
      </c>
      <c r="Q204" s="114">
        <v>33</v>
      </c>
      <c r="R204" s="114">
        <v>773</v>
      </c>
      <c r="T204" s="6"/>
    </row>
    <row r="205" spans="1:20" x14ac:dyDescent="0.3">
      <c r="A205" s="122" t="s">
        <v>93</v>
      </c>
      <c r="B205" s="51" t="s">
        <v>101</v>
      </c>
      <c r="C205" s="81" t="s">
        <v>16</v>
      </c>
      <c r="D205" s="51" t="s">
        <v>99</v>
      </c>
      <c r="E205" s="51" t="s">
        <v>99</v>
      </c>
      <c r="F205" s="81" t="s">
        <v>89</v>
      </c>
      <c r="G205" s="116">
        <v>22</v>
      </c>
      <c r="H205" s="116">
        <f t="shared" si="23"/>
        <v>0.18898643306751101</v>
      </c>
      <c r="I205" s="117">
        <v>0</v>
      </c>
      <c r="J205" s="118" t="s">
        <v>94</v>
      </c>
      <c r="K205" s="118" t="s">
        <v>94</v>
      </c>
      <c r="L205" s="120" t="s">
        <v>94</v>
      </c>
      <c r="M205" s="118" t="s">
        <v>94</v>
      </c>
      <c r="N205" s="118" t="s">
        <v>94</v>
      </c>
      <c r="O205" s="121" t="s">
        <v>94</v>
      </c>
      <c r="P205" s="122" t="s">
        <v>17</v>
      </c>
      <c r="Q205" s="122">
        <v>23</v>
      </c>
      <c r="R205" s="122">
        <v>227</v>
      </c>
      <c r="T205" s="6"/>
    </row>
    <row r="206" spans="1:20" x14ac:dyDescent="0.3">
      <c r="A206" s="114" t="s">
        <v>93</v>
      </c>
      <c r="B206" s="46" t="s">
        <v>100</v>
      </c>
      <c r="C206" s="55" t="s">
        <v>13</v>
      </c>
      <c r="D206" s="46" t="s">
        <v>99</v>
      </c>
      <c r="E206" s="46" t="s">
        <v>99</v>
      </c>
      <c r="F206" s="55" t="s">
        <v>90</v>
      </c>
      <c r="G206" s="107">
        <v>15009.138034373727</v>
      </c>
      <c r="H206" s="107">
        <f t="shared" ref="H206:H211" si="24">G206*$T$2</f>
        <v>8.2517046124631274E-3</v>
      </c>
      <c r="I206" s="108">
        <v>0</v>
      </c>
      <c r="J206" s="112" t="s">
        <v>94</v>
      </c>
      <c r="K206" s="112" t="s">
        <v>94</v>
      </c>
      <c r="L206" s="111" t="s">
        <v>94</v>
      </c>
      <c r="M206" s="112" t="s">
        <v>94</v>
      </c>
      <c r="N206" s="112" t="s">
        <v>94</v>
      </c>
      <c r="O206" s="113" t="s">
        <v>94</v>
      </c>
      <c r="P206" s="114" t="s">
        <v>15</v>
      </c>
      <c r="Q206" s="114">
        <v>25</v>
      </c>
      <c r="R206" s="114">
        <v>385</v>
      </c>
      <c r="T206" s="6"/>
    </row>
    <row r="207" spans="1:20" x14ac:dyDescent="0.3">
      <c r="A207" s="132" t="s">
        <v>93</v>
      </c>
      <c r="B207" s="124" t="s">
        <v>100</v>
      </c>
      <c r="C207" s="89" t="s">
        <v>13</v>
      </c>
      <c r="D207" s="124" t="s">
        <v>99</v>
      </c>
      <c r="E207" s="124" t="s">
        <v>99</v>
      </c>
      <c r="F207" s="89" t="s">
        <v>90</v>
      </c>
      <c r="G207" s="126">
        <v>58626.854090067543</v>
      </c>
      <c r="H207" s="126">
        <f t="shared" si="24"/>
        <v>3.2231796469676416E-2</v>
      </c>
      <c r="I207" s="127">
        <v>0</v>
      </c>
      <c r="J207" s="128" t="s">
        <v>94</v>
      </c>
      <c r="K207" s="128" t="s">
        <v>94</v>
      </c>
      <c r="L207" s="130" t="s">
        <v>94</v>
      </c>
      <c r="M207" s="128" t="s">
        <v>94</v>
      </c>
      <c r="N207" s="128" t="s">
        <v>94</v>
      </c>
      <c r="O207" s="131" t="s">
        <v>94</v>
      </c>
      <c r="P207" s="132" t="s">
        <v>15</v>
      </c>
      <c r="Q207" s="132">
        <v>28</v>
      </c>
      <c r="R207" s="132">
        <v>478</v>
      </c>
      <c r="T207" s="6"/>
    </row>
    <row r="208" spans="1:20" x14ac:dyDescent="0.3">
      <c r="A208" s="114" t="s">
        <v>93</v>
      </c>
      <c r="B208" s="46" t="s">
        <v>100</v>
      </c>
      <c r="C208" s="55" t="s">
        <v>13</v>
      </c>
      <c r="D208" s="46" t="s">
        <v>99</v>
      </c>
      <c r="E208" s="46" t="s">
        <v>99</v>
      </c>
      <c r="F208" s="55" t="s">
        <v>90</v>
      </c>
      <c r="G208" s="107">
        <v>4837.199182348807</v>
      </c>
      <c r="H208" s="107">
        <f t="shared" si="24"/>
        <v>2.6593891476630704E-3</v>
      </c>
      <c r="I208" s="108">
        <v>0</v>
      </c>
      <c r="J208" s="112" t="s">
        <v>94</v>
      </c>
      <c r="K208" s="112" t="s">
        <v>94</v>
      </c>
      <c r="L208" s="111" t="s">
        <v>94</v>
      </c>
      <c r="M208" s="112" t="s">
        <v>94</v>
      </c>
      <c r="N208" s="112" t="s">
        <v>94</v>
      </c>
      <c r="O208" s="113" t="s">
        <v>94</v>
      </c>
      <c r="P208" s="114" t="s">
        <v>15</v>
      </c>
      <c r="Q208" s="114">
        <v>24</v>
      </c>
      <c r="R208" s="114">
        <v>338</v>
      </c>
      <c r="T208" s="6"/>
    </row>
    <row r="209" spans="1:20" x14ac:dyDescent="0.3">
      <c r="A209" s="114" t="s">
        <v>93</v>
      </c>
      <c r="B209" s="46" t="s">
        <v>100</v>
      </c>
      <c r="C209" s="55" t="s">
        <v>13</v>
      </c>
      <c r="D209" s="46" t="s">
        <v>99</v>
      </c>
      <c r="E209" s="46" t="s">
        <v>99</v>
      </c>
      <c r="F209" s="55" t="s">
        <v>90</v>
      </c>
      <c r="G209" s="107">
        <v>2045.4442256789241</v>
      </c>
      <c r="H209" s="107">
        <f t="shared" si="24"/>
        <v>1.1245416967260982E-3</v>
      </c>
      <c r="I209" s="108">
        <v>0</v>
      </c>
      <c r="J209" s="112" t="s">
        <v>94</v>
      </c>
      <c r="K209" s="112" t="s">
        <v>94</v>
      </c>
      <c r="L209" s="111" t="s">
        <v>94</v>
      </c>
      <c r="M209" s="112" t="s">
        <v>94</v>
      </c>
      <c r="N209" s="112" t="s">
        <v>94</v>
      </c>
      <c r="O209" s="113" t="s">
        <v>94</v>
      </c>
      <c r="P209" s="114" t="s">
        <v>17</v>
      </c>
      <c r="Q209" s="114">
        <v>35</v>
      </c>
      <c r="R209" s="114">
        <v>797</v>
      </c>
      <c r="T209" s="6"/>
    </row>
    <row r="210" spans="1:20" x14ac:dyDescent="0.3">
      <c r="A210" s="114" t="s">
        <v>93</v>
      </c>
      <c r="B210" s="46" t="s">
        <v>100</v>
      </c>
      <c r="C210" s="55" t="s">
        <v>13</v>
      </c>
      <c r="D210" s="46" t="s">
        <v>99</v>
      </c>
      <c r="E210" s="46" t="s">
        <v>99</v>
      </c>
      <c r="F210" s="55" t="s">
        <v>90</v>
      </c>
      <c r="G210" s="107">
        <v>10724.761615721927</v>
      </c>
      <c r="H210" s="107">
        <f t="shared" si="24"/>
        <v>5.8962456531044078E-3</v>
      </c>
      <c r="I210" s="108">
        <v>0</v>
      </c>
      <c r="J210" s="112" t="s">
        <v>94</v>
      </c>
      <c r="K210" s="112" t="s">
        <v>94</v>
      </c>
      <c r="L210" s="111" t="s">
        <v>94</v>
      </c>
      <c r="M210" s="112" t="s">
        <v>94</v>
      </c>
      <c r="N210" s="112" t="s">
        <v>94</v>
      </c>
      <c r="O210" s="113" t="s">
        <v>94</v>
      </c>
      <c r="P210" s="114" t="s">
        <v>15</v>
      </c>
      <c r="Q210" s="114">
        <v>23</v>
      </c>
      <c r="R210" s="114">
        <v>218</v>
      </c>
      <c r="T210" s="6"/>
    </row>
    <row r="211" spans="1:20" x14ac:dyDescent="0.3">
      <c r="A211" s="122" t="s">
        <v>93</v>
      </c>
      <c r="B211" s="51" t="s">
        <v>100</v>
      </c>
      <c r="C211" s="81" t="s">
        <v>13</v>
      </c>
      <c r="D211" s="51" t="s">
        <v>99</v>
      </c>
      <c r="E211" s="51" t="s">
        <v>99</v>
      </c>
      <c r="F211" s="81" t="s">
        <v>90</v>
      </c>
      <c r="G211" s="116">
        <v>10033.733161100668</v>
      </c>
      <c r="H211" s="116">
        <f t="shared" si="24"/>
        <v>5.5163329177239685E-3</v>
      </c>
      <c r="I211" s="117">
        <v>0</v>
      </c>
      <c r="J211" s="118" t="s">
        <v>94</v>
      </c>
      <c r="K211" s="118" t="s">
        <v>94</v>
      </c>
      <c r="L211" s="120" t="s">
        <v>94</v>
      </c>
      <c r="M211" s="118" t="s">
        <v>94</v>
      </c>
      <c r="N211" s="118" t="s">
        <v>94</v>
      </c>
      <c r="O211" s="121" t="s">
        <v>94</v>
      </c>
      <c r="P211" s="122" t="s">
        <v>17</v>
      </c>
      <c r="Q211" s="122">
        <v>32</v>
      </c>
      <c r="R211" s="122">
        <v>604</v>
      </c>
      <c r="T211" s="6"/>
    </row>
    <row r="212" spans="1:20" x14ac:dyDescent="0.3">
      <c r="A212" s="114" t="s">
        <v>93</v>
      </c>
      <c r="B212" s="46" t="s">
        <v>101</v>
      </c>
      <c r="C212" s="55" t="s">
        <v>16</v>
      </c>
      <c r="D212" s="46" t="s">
        <v>99</v>
      </c>
      <c r="E212" s="46" t="s">
        <v>99</v>
      </c>
      <c r="F212" s="55" t="s">
        <v>90</v>
      </c>
      <c r="G212" s="107">
        <v>23</v>
      </c>
      <c r="H212" s="107">
        <f t="shared" ref="H212:H217" si="25">G212*$U$2</f>
        <v>0.19757672547967059</v>
      </c>
      <c r="I212" s="108">
        <v>0</v>
      </c>
      <c r="J212" s="112" t="s">
        <v>94</v>
      </c>
      <c r="K212" s="112" t="s">
        <v>94</v>
      </c>
      <c r="L212" s="111" t="s">
        <v>94</v>
      </c>
      <c r="M212" s="112" t="s">
        <v>94</v>
      </c>
      <c r="N212" s="112" t="s">
        <v>94</v>
      </c>
      <c r="O212" s="113" t="s">
        <v>94</v>
      </c>
      <c r="P212" s="114" t="s">
        <v>15</v>
      </c>
      <c r="Q212" s="114">
        <v>28</v>
      </c>
      <c r="R212" s="114">
        <v>537</v>
      </c>
      <c r="T212" s="6"/>
    </row>
    <row r="213" spans="1:20" x14ac:dyDescent="0.3">
      <c r="A213" s="114" t="s">
        <v>93</v>
      </c>
      <c r="B213" s="46" t="s">
        <v>101</v>
      </c>
      <c r="C213" s="55" t="s">
        <v>16</v>
      </c>
      <c r="D213" s="46" t="s">
        <v>99</v>
      </c>
      <c r="E213" s="46" t="s">
        <v>99</v>
      </c>
      <c r="F213" s="55" t="s">
        <v>90</v>
      </c>
      <c r="G213" s="107">
        <v>10</v>
      </c>
      <c r="H213" s="107">
        <f t="shared" si="25"/>
        <v>8.5902924121595906E-2</v>
      </c>
      <c r="I213" s="108">
        <v>0</v>
      </c>
      <c r="J213" s="112" t="s">
        <v>94</v>
      </c>
      <c r="K213" s="112" t="s">
        <v>94</v>
      </c>
      <c r="L213" s="111" t="s">
        <v>94</v>
      </c>
      <c r="M213" s="112" t="s">
        <v>94</v>
      </c>
      <c r="N213" s="112" t="s">
        <v>94</v>
      </c>
      <c r="O213" s="113" t="s">
        <v>94</v>
      </c>
      <c r="P213" s="114" t="s">
        <v>15</v>
      </c>
      <c r="Q213" s="114">
        <v>29</v>
      </c>
      <c r="R213" s="114">
        <v>512</v>
      </c>
      <c r="T213" s="6"/>
    </row>
    <row r="214" spans="1:20" x14ac:dyDescent="0.3">
      <c r="A214" s="114" t="s">
        <v>93</v>
      </c>
      <c r="B214" s="46" t="s">
        <v>101</v>
      </c>
      <c r="C214" s="55" t="s">
        <v>16</v>
      </c>
      <c r="D214" s="46" t="s">
        <v>99</v>
      </c>
      <c r="E214" s="46" t="s">
        <v>99</v>
      </c>
      <c r="F214" s="55" t="s">
        <v>90</v>
      </c>
      <c r="G214" s="107">
        <v>4</v>
      </c>
      <c r="H214" s="107">
        <f t="shared" si="25"/>
        <v>3.4361169648638362E-2</v>
      </c>
      <c r="I214" s="108">
        <v>0</v>
      </c>
      <c r="J214" s="112" t="s">
        <v>94</v>
      </c>
      <c r="K214" s="112" t="s">
        <v>94</v>
      </c>
      <c r="L214" s="111" t="s">
        <v>94</v>
      </c>
      <c r="M214" s="112" t="s">
        <v>94</v>
      </c>
      <c r="N214" s="112" t="s">
        <v>94</v>
      </c>
      <c r="O214" s="113" t="s">
        <v>94</v>
      </c>
      <c r="P214" s="114" t="s">
        <v>15</v>
      </c>
      <c r="Q214" s="114">
        <v>26</v>
      </c>
      <c r="R214" s="114">
        <v>342</v>
      </c>
      <c r="T214" s="6"/>
    </row>
    <row r="215" spans="1:20" x14ac:dyDescent="0.3">
      <c r="A215" s="114" t="s">
        <v>93</v>
      </c>
      <c r="B215" s="46" t="s">
        <v>101</v>
      </c>
      <c r="C215" s="55" t="s">
        <v>16</v>
      </c>
      <c r="D215" s="46" t="s">
        <v>99</v>
      </c>
      <c r="E215" s="46" t="s">
        <v>99</v>
      </c>
      <c r="F215" s="55" t="s">
        <v>90</v>
      </c>
      <c r="G215" s="107">
        <v>2</v>
      </c>
      <c r="H215" s="107">
        <f t="shared" si="25"/>
        <v>1.7180584824319181E-2</v>
      </c>
      <c r="I215" s="108">
        <v>0</v>
      </c>
      <c r="J215" s="112" t="s">
        <v>94</v>
      </c>
      <c r="K215" s="112" t="s">
        <v>94</v>
      </c>
      <c r="L215" s="111" t="s">
        <v>94</v>
      </c>
      <c r="M215" s="112" t="s">
        <v>94</v>
      </c>
      <c r="N215" s="112" t="s">
        <v>94</v>
      </c>
      <c r="O215" s="113" t="s">
        <v>94</v>
      </c>
      <c r="P215" s="114" t="s">
        <v>17</v>
      </c>
      <c r="Q215" s="114">
        <v>34</v>
      </c>
      <c r="R215" s="114">
        <v>753</v>
      </c>
      <c r="T215" s="6"/>
    </row>
    <row r="216" spans="1:20" x14ac:dyDescent="0.3">
      <c r="A216" s="114" t="s">
        <v>93</v>
      </c>
      <c r="B216" s="46" t="s">
        <v>101</v>
      </c>
      <c r="C216" s="55" t="s">
        <v>16</v>
      </c>
      <c r="D216" s="46" t="s">
        <v>99</v>
      </c>
      <c r="E216" s="46" t="s">
        <v>99</v>
      </c>
      <c r="F216" s="55" t="s">
        <v>90</v>
      </c>
      <c r="G216" s="107">
        <v>16</v>
      </c>
      <c r="H216" s="107">
        <f t="shared" si="25"/>
        <v>0.13744467859455345</v>
      </c>
      <c r="I216" s="108">
        <v>0</v>
      </c>
      <c r="J216" s="112" t="s">
        <v>94</v>
      </c>
      <c r="K216" s="112" t="s">
        <v>94</v>
      </c>
      <c r="L216" s="111" t="s">
        <v>94</v>
      </c>
      <c r="M216" s="112" t="s">
        <v>94</v>
      </c>
      <c r="N216" s="112" t="s">
        <v>94</v>
      </c>
      <c r="O216" s="113" t="s">
        <v>94</v>
      </c>
      <c r="P216" s="114" t="s">
        <v>17</v>
      </c>
      <c r="Q216" s="114">
        <v>23</v>
      </c>
      <c r="R216" s="114">
        <v>874</v>
      </c>
      <c r="T216" s="6"/>
    </row>
    <row r="217" spans="1:20" x14ac:dyDescent="0.3">
      <c r="A217" s="122" t="s">
        <v>93</v>
      </c>
      <c r="B217" s="51" t="s">
        <v>101</v>
      </c>
      <c r="C217" s="81" t="s">
        <v>16</v>
      </c>
      <c r="D217" s="51" t="s">
        <v>99</v>
      </c>
      <c r="E217" s="51" t="s">
        <v>99</v>
      </c>
      <c r="F217" s="81" t="s">
        <v>90</v>
      </c>
      <c r="G217" s="116">
        <v>7</v>
      </c>
      <c r="H217" s="116">
        <f t="shared" si="25"/>
        <v>6.0132046885117134E-2</v>
      </c>
      <c r="I217" s="117">
        <v>0</v>
      </c>
      <c r="J217" s="118" t="s">
        <v>94</v>
      </c>
      <c r="K217" s="118" t="s">
        <v>94</v>
      </c>
      <c r="L217" s="120" t="s">
        <v>94</v>
      </c>
      <c r="M217" s="118" t="s">
        <v>94</v>
      </c>
      <c r="N217" s="118" t="s">
        <v>94</v>
      </c>
      <c r="O217" s="121" t="s">
        <v>94</v>
      </c>
      <c r="P217" s="122" t="s">
        <v>17</v>
      </c>
      <c r="Q217" s="122">
        <v>22</v>
      </c>
      <c r="R217" s="122">
        <v>291</v>
      </c>
      <c r="T217" s="6"/>
    </row>
    <row r="218" spans="1:20" ht="13.8" x14ac:dyDescent="0.25">
      <c r="S218" s="6"/>
    </row>
    <row r="219" spans="1:20" ht="13.8" x14ac:dyDescent="0.25">
      <c r="S219" s="6"/>
    </row>
    <row r="220" spans="1:20" ht="13.8" x14ac:dyDescent="0.25">
      <c r="S220" s="6"/>
    </row>
    <row r="221" spans="1:20" ht="13.8" x14ac:dyDescent="0.25">
      <c r="S221" s="6"/>
    </row>
    <row r="222" spans="1:20" ht="13.8" x14ac:dyDescent="0.25">
      <c r="S222" s="6"/>
    </row>
    <row r="223" spans="1:20" ht="13.8" x14ac:dyDescent="0.25">
      <c r="S223" s="6"/>
    </row>
    <row r="224" spans="1:20" ht="13.8" x14ac:dyDescent="0.25">
      <c r="S224" s="6"/>
    </row>
    <row r="225" spans="19:19" ht="13.8" x14ac:dyDescent="0.25">
      <c r="S225" s="6"/>
    </row>
    <row r="226" spans="19:19" ht="13.8" x14ac:dyDescent="0.25">
      <c r="S226" s="6"/>
    </row>
    <row r="227" spans="19:19" ht="13.8" x14ac:dyDescent="0.25">
      <c r="S227" s="6"/>
    </row>
    <row r="228" spans="19:19" ht="13.8" x14ac:dyDescent="0.25">
      <c r="S228" s="6"/>
    </row>
    <row r="229" spans="19:19" ht="13.8" x14ac:dyDescent="0.25">
      <c r="S229" s="6"/>
    </row>
    <row r="230" spans="19:19" ht="13.8" x14ac:dyDescent="0.25">
      <c r="S230" s="6"/>
    </row>
    <row r="231" spans="19:19" ht="13.8" x14ac:dyDescent="0.25">
      <c r="S231" s="6"/>
    </row>
    <row r="232" spans="19:19" ht="13.8" x14ac:dyDescent="0.25">
      <c r="S232" s="6"/>
    </row>
    <row r="233" spans="19:19" ht="13.8" x14ac:dyDescent="0.25">
      <c r="S233" s="6"/>
    </row>
    <row r="234" spans="19:19" ht="13.8" x14ac:dyDescent="0.25">
      <c r="S234" s="6"/>
    </row>
    <row r="235" spans="19:19" ht="13.8" x14ac:dyDescent="0.25">
      <c r="S235" s="6"/>
    </row>
    <row r="236" spans="19:19" ht="13.8" x14ac:dyDescent="0.25">
      <c r="S236" s="6"/>
    </row>
    <row r="237" spans="19:19" ht="13.8" x14ac:dyDescent="0.25">
      <c r="S237" s="6"/>
    </row>
    <row r="238" spans="19:19" ht="13.8" x14ac:dyDescent="0.25">
      <c r="S238" s="6"/>
    </row>
    <row r="239" spans="19:19" ht="13.8" x14ac:dyDescent="0.25">
      <c r="S239" s="6"/>
    </row>
    <row r="240" spans="19:19" ht="13.8" x14ac:dyDescent="0.25">
      <c r="S240" s="6"/>
    </row>
    <row r="241" spans="19:19" ht="13.8" x14ac:dyDescent="0.25">
      <c r="S241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zoomScale="85" zoomScaleNormal="85" workbookViewId="0">
      <selection activeCell="G12" sqref="G12"/>
    </sheetView>
  </sheetViews>
  <sheetFormatPr defaultRowHeight="10.199999999999999" x14ac:dyDescent="0.2"/>
  <cols>
    <col min="1" max="1" width="4.44140625" style="46" bestFit="1" customWidth="1"/>
    <col min="2" max="2" width="7.88671875" style="46" bestFit="1" customWidth="1"/>
    <col min="3" max="3" width="5.33203125" style="46" bestFit="1" customWidth="1"/>
    <col min="4" max="4" width="8.109375" style="47" bestFit="1" customWidth="1"/>
    <col min="5" max="5" width="13.21875" style="46" bestFit="1" customWidth="1"/>
    <col min="6" max="6" width="9.44140625" style="55" bestFit="1" customWidth="1"/>
    <col min="7" max="8" width="18.109375" style="76" customWidth="1"/>
    <col min="9" max="9" width="13.21875" style="75" bestFit="1" customWidth="1"/>
    <col min="10" max="10" width="10.88671875" style="142" customWidth="1"/>
    <col min="11" max="11" width="11.109375" style="141" bestFit="1" customWidth="1"/>
    <col min="12" max="12" width="9.109375" style="63" bestFit="1" customWidth="1"/>
    <col min="13" max="13" width="11.21875" style="142" bestFit="1" customWidth="1"/>
    <col min="14" max="14" width="15" style="76" bestFit="1" customWidth="1"/>
    <col min="15" max="15" width="8.44140625" style="154" bestFit="1" customWidth="1"/>
    <col min="16" max="16" width="7.77734375" style="55" bestFit="1" customWidth="1"/>
    <col min="17" max="17" width="8.88671875" style="55" bestFit="1"/>
    <col min="18" max="18" width="9.5546875" style="55" bestFit="1" customWidth="1"/>
    <col min="19" max="19" width="8.88671875" style="62"/>
    <col min="20" max="20" width="12.44140625" style="62" bestFit="1" customWidth="1"/>
    <col min="21" max="21" width="13.5546875" style="62" bestFit="1" customWidth="1"/>
    <col min="22" max="16384" width="8.88671875" style="62"/>
  </cols>
  <sheetData>
    <row r="1" spans="1:21" ht="10.8" thickBot="1" x14ac:dyDescent="0.25">
      <c r="A1" s="43" t="s">
        <v>6</v>
      </c>
      <c r="B1" s="43" t="s">
        <v>0</v>
      </c>
      <c r="C1" s="43" t="s">
        <v>30</v>
      </c>
      <c r="D1" s="43" t="s">
        <v>31</v>
      </c>
      <c r="E1" s="43" t="s">
        <v>86</v>
      </c>
      <c r="F1" s="65" t="s">
        <v>12</v>
      </c>
      <c r="G1" s="135" t="s">
        <v>97</v>
      </c>
      <c r="H1" s="135" t="s">
        <v>106</v>
      </c>
      <c r="I1" s="42" t="s">
        <v>92</v>
      </c>
      <c r="J1" s="136" t="s">
        <v>98</v>
      </c>
      <c r="K1" s="137" t="s">
        <v>104</v>
      </c>
      <c r="L1" s="44" t="s">
        <v>118</v>
      </c>
      <c r="M1" s="136" t="s">
        <v>116</v>
      </c>
      <c r="N1" s="67" t="s">
        <v>117</v>
      </c>
      <c r="O1" s="138" t="s">
        <v>123</v>
      </c>
      <c r="P1" s="65" t="s">
        <v>14</v>
      </c>
      <c r="Q1" s="65" t="s">
        <v>85</v>
      </c>
      <c r="R1" s="65" t="s">
        <v>84</v>
      </c>
      <c r="T1" s="139" t="s">
        <v>102</v>
      </c>
      <c r="U1" s="139" t="s">
        <v>103</v>
      </c>
    </row>
    <row r="2" spans="1:21" x14ac:dyDescent="0.2">
      <c r="A2" s="46">
        <v>1</v>
      </c>
      <c r="B2" s="46" t="s">
        <v>5</v>
      </c>
      <c r="C2" s="46" t="s">
        <v>13</v>
      </c>
      <c r="D2" s="47" t="s">
        <v>1</v>
      </c>
      <c r="E2" s="46" t="s">
        <v>87</v>
      </c>
      <c r="F2" s="55" t="s">
        <v>89</v>
      </c>
      <c r="G2" s="76">
        <v>31869955.915750578</v>
      </c>
      <c r="H2" s="76">
        <f>G2*$T$2</f>
        <v>17.521423390651677</v>
      </c>
      <c r="I2" s="75">
        <v>88</v>
      </c>
      <c r="J2" s="140">
        <f t="shared" ref="J2:J33" si="0">G2/I2</f>
        <v>362158.58995171112</v>
      </c>
      <c r="K2" s="141">
        <f>J2*$T$2</f>
        <v>0.19910708398467816</v>
      </c>
      <c r="L2" s="57">
        <v>0.18200000000000002</v>
      </c>
      <c r="M2" s="142">
        <f t="shared" ref="M2:M33" si="1">J2/L2</f>
        <v>1989882.3623720389</v>
      </c>
      <c r="N2" s="76">
        <f>K2/L2</f>
        <v>1.093994966948781</v>
      </c>
      <c r="O2" s="143">
        <v>1.1595000000000002</v>
      </c>
      <c r="P2" s="55" t="s">
        <v>15</v>
      </c>
      <c r="Q2" s="55">
        <v>24</v>
      </c>
      <c r="R2" s="55">
        <v>274</v>
      </c>
      <c r="T2" s="144">
        <v>5.4977871437821301E-7</v>
      </c>
      <c r="U2" s="145">
        <v>8.5902924121595906E-3</v>
      </c>
    </row>
    <row r="3" spans="1:21" x14ac:dyDescent="0.2">
      <c r="A3" s="46">
        <v>1</v>
      </c>
      <c r="B3" s="46" t="s">
        <v>2</v>
      </c>
      <c r="C3" s="46" t="s">
        <v>16</v>
      </c>
      <c r="D3" s="47" t="s">
        <v>1</v>
      </c>
      <c r="E3" s="46" t="s">
        <v>87</v>
      </c>
      <c r="F3" s="55" t="s">
        <v>89</v>
      </c>
      <c r="G3" s="76">
        <v>684</v>
      </c>
      <c r="H3" s="76">
        <f>G3*$U$2</f>
        <v>5.8757600099171601</v>
      </c>
      <c r="I3" s="75">
        <v>120</v>
      </c>
      <c r="J3" s="142">
        <f t="shared" si="0"/>
        <v>5.7</v>
      </c>
      <c r="K3" s="141">
        <f>J3*$U$2</f>
        <v>4.8964666749309667E-2</v>
      </c>
      <c r="L3" s="57">
        <v>0.18200000000000002</v>
      </c>
      <c r="M3" s="142">
        <f t="shared" si="1"/>
        <v>31.318681318681314</v>
      </c>
      <c r="N3" s="76">
        <f>K3/L3</f>
        <v>0.26903663049071241</v>
      </c>
      <c r="O3" s="143">
        <v>1.1595000000000002</v>
      </c>
      <c r="P3" s="55" t="s">
        <v>15</v>
      </c>
      <c r="Q3" s="55">
        <v>27</v>
      </c>
      <c r="R3" s="55">
        <v>360</v>
      </c>
    </row>
    <row r="4" spans="1:21" x14ac:dyDescent="0.2">
      <c r="A4" s="46">
        <v>2</v>
      </c>
      <c r="B4" s="46" t="s">
        <v>5</v>
      </c>
      <c r="C4" s="46" t="s">
        <v>13</v>
      </c>
      <c r="D4" s="47" t="s">
        <v>1</v>
      </c>
      <c r="E4" s="46" t="s">
        <v>87</v>
      </c>
      <c r="F4" s="55" t="s">
        <v>89</v>
      </c>
      <c r="G4" s="76">
        <v>22012904.909927472</v>
      </c>
      <c r="H4" s="76">
        <f>G4*$T$2</f>
        <v>12.102226561109779</v>
      </c>
      <c r="I4" s="75">
        <v>120</v>
      </c>
      <c r="J4" s="142">
        <f t="shared" si="0"/>
        <v>183440.87424939559</v>
      </c>
      <c r="K4" s="141">
        <f>J4*$T$2</f>
        <v>0.10085188800924814</v>
      </c>
      <c r="L4" s="57">
        <v>0.1988</v>
      </c>
      <c r="M4" s="142">
        <f t="shared" si="1"/>
        <v>922740.81614384102</v>
      </c>
      <c r="N4" s="76">
        <f t="shared" ref="N4:N35" si="2">K4/L4</f>
        <v>0.50730325960386391</v>
      </c>
      <c r="O4" s="143">
        <v>1.298325</v>
      </c>
      <c r="P4" s="55" t="s">
        <v>15</v>
      </c>
      <c r="Q4" s="55">
        <v>23</v>
      </c>
      <c r="R4" s="55">
        <v>216</v>
      </c>
    </row>
    <row r="5" spans="1:21" x14ac:dyDescent="0.2">
      <c r="A5" s="46">
        <v>2</v>
      </c>
      <c r="B5" s="46" t="s">
        <v>2</v>
      </c>
      <c r="C5" s="46" t="s">
        <v>16</v>
      </c>
      <c r="D5" s="47" t="s">
        <v>1</v>
      </c>
      <c r="E5" s="46" t="s">
        <v>87</v>
      </c>
      <c r="F5" s="55" t="s">
        <v>89</v>
      </c>
      <c r="G5" s="76">
        <v>623</v>
      </c>
      <c r="H5" s="76">
        <f>G5*$U$2</f>
        <v>5.3517521727754245</v>
      </c>
      <c r="I5" s="75">
        <v>120</v>
      </c>
      <c r="J5" s="142">
        <f t="shared" si="0"/>
        <v>5.1916666666666664</v>
      </c>
      <c r="K5" s="141">
        <f>J5*$U$2</f>
        <v>4.4597934773128539E-2</v>
      </c>
      <c r="L5" s="57">
        <v>0.1988</v>
      </c>
      <c r="M5" s="142">
        <f t="shared" si="1"/>
        <v>26.1150234741784</v>
      </c>
      <c r="N5" s="76">
        <f t="shared" si="2"/>
        <v>0.22433568799360432</v>
      </c>
      <c r="O5" s="143">
        <v>1.298325</v>
      </c>
      <c r="P5" s="55" t="s">
        <v>15</v>
      </c>
      <c r="Q5" s="55">
        <v>27</v>
      </c>
      <c r="R5" s="55">
        <v>364</v>
      </c>
    </row>
    <row r="6" spans="1:21" x14ac:dyDescent="0.2">
      <c r="A6" s="46">
        <v>3</v>
      </c>
      <c r="B6" s="46" t="s">
        <v>7</v>
      </c>
      <c r="C6" s="46" t="s">
        <v>13</v>
      </c>
      <c r="D6" s="47" t="s">
        <v>11</v>
      </c>
      <c r="E6" s="46" t="s">
        <v>87</v>
      </c>
      <c r="F6" s="55" t="s">
        <v>90</v>
      </c>
      <c r="G6" s="76">
        <v>739041.11164834315</v>
      </c>
      <c r="H6" s="76">
        <f>G6*$T$2</f>
        <v>0.4063090722346715</v>
      </c>
      <c r="I6" s="75">
        <v>120</v>
      </c>
      <c r="J6" s="142">
        <f t="shared" si="0"/>
        <v>6158.6759304028592</v>
      </c>
      <c r="K6" s="141">
        <f>J6*$T$2</f>
        <v>3.3859089352889287E-3</v>
      </c>
      <c r="L6" s="57">
        <v>0.11929761904761904</v>
      </c>
      <c r="M6" s="142">
        <f t="shared" si="1"/>
        <v>51624.466435868693</v>
      </c>
      <c r="N6" s="76">
        <f t="shared" si="2"/>
        <v>2.8382032787573098E-2</v>
      </c>
      <c r="O6" s="143">
        <v>0.94916666666666671</v>
      </c>
      <c r="P6" s="55" t="s">
        <v>15</v>
      </c>
      <c r="Q6" s="55">
        <v>23</v>
      </c>
      <c r="R6" s="55">
        <v>255</v>
      </c>
    </row>
    <row r="7" spans="1:21" x14ac:dyDescent="0.2">
      <c r="A7" s="46">
        <v>3</v>
      </c>
      <c r="B7" s="46" t="s">
        <v>8</v>
      </c>
      <c r="C7" s="46" t="s">
        <v>16</v>
      </c>
      <c r="D7" s="47" t="s">
        <v>11</v>
      </c>
      <c r="E7" s="46" t="s">
        <v>87</v>
      </c>
      <c r="F7" s="55" t="s">
        <v>90</v>
      </c>
      <c r="G7" s="76">
        <v>5</v>
      </c>
      <c r="H7" s="76">
        <f>G7*$U$2</f>
        <v>4.2951462060797953E-2</v>
      </c>
      <c r="I7" s="75">
        <v>120</v>
      </c>
      <c r="J7" s="142">
        <f t="shared" si="0"/>
        <v>4.1666666666666664E-2</v>
      </c>
      <c r="K7" s="141">
        <f>J7*$U$2</f>
        <v>3.5792885050664957E-4</v>
      </c>
      <c r="L7" s="57">
        <v>0.11929761904761904</v>
      </c>
      <c r="M7" s="142">
        <f t="shared" si="1"/>
        <v>0.34926654026544257</v>
      </c>
      <c r="N7" s="76">
        <f t="shared" si="2"/>
        <v>3.0003017106634633E-3</v>
      </c>
      <c r="O7" s="143">
        <v>0.94916666666666671</v>
      </c>
      <c r="P7" s="55" t="s">
        <v>15</v>
      </c>
      <c r="Q7" s="55">
        <v>26</v>
      </c>
      <c r="R7" s="55">
        <v>238</v>
      </c>
    </row>
    <row r="8" spans="1:21" x14ac:dyDescent="0.2">
      <c r="A8" s="46">
        <v>4</v>
      </c>
      <c r="B8" s="46" t="s">
        <v>5</v>
      </c>
      <c r="C8" s="46" t="s">
        <v>13</v>
      </c>
      <c r="D8" s="47" t="s">
        <v>1</v>
      </c>
      <c r="E8" s="46" t="s">
        <v>87</v>
      </c>
      <c r="F8" s="55" t="s">
        <v>89</v>
      </c>
      <c r="G8" s="76">
        <v>16715176.724280875</v>
      </c>
      <c r="H8" s="76">
        <f>G8*$T$2</f>
        <v>9.1896483700797695</v>
      </c>
      <c r="I8" s="75">
        <v>120</v>
      </c>
      <c r="J8" s="142">
        <f t="shared" si="0"/>
        <v>139293.13936900729</v>
      </c>
      <c r="K8" s="141">
        <f>J8*$T$2</f>
        <v>7.6580403083998078E-2</v>
      </c>
      <c r="L8" s="57">
        <v>0.21733333333333335</v>
      </c>
      <c r="M8" s="142">
        <f t="shared" si="1"/>
        <v>640919.35292488011</v>
      </c>
      <c r="N8" s="76">
        <f t="shared" si="2"/>
        <v>0.35236381787115678</v>
      </c>
      <c r="O8" s="143">
        <v>1.3972</v>
      </c>
      <c r="P8" s="55" t="s">
        <v>15</v>
      </c>
      <c r="Q8" s="55">
        <v>24</v>
      </c>
      <c r="R8" s="55">
        <v>334</v>
      </c>
    </row>
    <row r="9" spans="1:21" x14ac:dyDescent="0.2">
      <c r="A9" s="46">
        <v>4</v>
      </c>
      <c r="B9" s="46" t="s">
        <v>2</v>
      </c>
      <c r="C9" s="46" t="s">
        <v>16</v>
      </c>
      <c r="D9" s="47" t="s">
        <v>1</v>
      </c>
      <c r="E9" s="46" t="s">
        <v>87</v>
      </c>
      <c r="F9" s="55" t="s">
        <v>89</v>
      </c>
      <c r="G9" s="76">
        <v>477</v>
      </c>
      <c r="H9" s="76">
        <f>G9*$U$2</f>
        <v>4.097569480600125</v>
      </c>
      <c r="I9" s="75">
        <v>120</v>
      </c>
      <c r="J9" s="142">
        <f t="shared" si="0"/>
        <v>3.9750000000000001</v>
      </c>
      <c r="K9" s="141">
        <f>J9*$U$2</f>
        <v>3.4146412338334375E-2</v>
      </c>
      <c r="L9" s="57">
        <v>0.21733333333333335</v>
      </c>
      <c r="M9" s="142">
        <f t="shared" si="1"/>
        <v>18.289877300613497</v>
      </c>
      <c r="N9" s="76">
        <f t="shared" si="2"/>
        <v>0.15711539419479006</v>
      </c>
      <c r="O9" s="143">
        <v>1.3972</v>
      </c>
      <c r="P9" s="55" t="s">
        <v>15</v>
      </c>
      <c r="Q9" s="55">
        <v>25</v>
      </c>
      <c r="R9" s="55">
        <v>323</v>
      </c>
      <c r="T9" s="146"/>
    </row>
    <row r="10" spans="1:21" x14ac:dyDescent="0.2">
      <c r="A10" s="46">
        <v>5</v>
      </c>
      <c r="B10" s="46" t="s">
        <v>5</v>
      </c>
      <c r="C10" s="46" t="s">
        <v>13</v>
      </c>
      <c r="D10" s="47" t="s">
        <v>1</v>
      </c>
      <c r="E10" s="46" t="s">
        <v>87</v>
      </c>
      <c r="F10" s="55" t="s">
        <v>89</v>
      </c>
      <c r="G10" s="76">
        <v>53973523.758924358</v>
      </c>
      <c r="H10" s="76">
        <f>G10*$T$2</f>
        <v>29.673494502643369</v>
      </c>
      <c r="I10" s="75">
        <v>120</v>
      </c>
      <c r="J10" s="142">
        <f t="shared" si="0"/>
        <v>449779.36465770297</v>
      </c>
      <c r="K10" s="141">
        <f>J10*$T$2</f>
        <v>0.24727912085536138</v>
      </c>
      <c r="L10" s="57">
        <v>0.24111111111111114</v>
      </c>
      <c r="M10" s="142">
        <f t="shared" si="1"/>
        <v>1865444.3695480765</v>
      </c>
      <c r="N10" s="76">
        <f t="shared" si="2"/>
        <v>1.0255816072342177</v>
      </c>
      <c r="O10" s="143">
        <v>1.4311666666666669</v>
      </c>
      <c r="P10" s="55" t="s">
        <v>15</v>
      </c>
      <c r="Q10" s="55">
        <v>27</v>
      </c>
      <c r="R10" s="55">
        <v>326</v>
      </c>
    </row>
    <row r="11" spans="1:21" x14ac:dyDescent="0.2">
      <c r="A11" s="46">
        <v>5</v>
      </c>
      <c r="B11" s="46" t="s">
        <v>2</v>
      </c>
      <c r="C11" s="46" t="s">
        <v>16</v>
      </c>
      <c r="D11" s="47" t="s">
        <v>1</v>
      </c>
      <c r="E11" s="46" t="s">
        <v>87</v>
      </c>
      <c r="F11" s="55" t="s">
        <v>89</v>
      </c>
      <c r="G11" s="76">
        <v>40</v>
      </c>
      <c r="H11" s="76">
        <f>G11*$U$2</f>
        <v>0.34361169648638362</v>
      </c>
      <c r="I11" s="75">
        <v>120</v>
      </c>
      <c r="J11" s="142">
        <f t="shared" si="0"/>
        <v>0.33333333333333331</v>
      </c>
      <c r="K11" s="141">
        <f>J11*$U$2</f>
        <v>2.8634308040531966E-3</v>
      </c>
      <c r="L11" s="57">
        <v>0.24111111111111114</v>
      </c>
      <c r="M11" s="142">
        <f t="shared" si="1"/>
        <v>1.3824884792626726</v>
      </c>
      <c r="N11" s="76">
        <f t="shared" si="2"/>
        <v>1.1875980293308188E-2</v>
      </c>
      <c r="O11" s="143">
        <v>1.4311666666666669</v>
      </c>
      <c r="P11" s="55" t="s">
        <v>15</v>
      </c>
      <c r="Q11" s="55">
        <v>22</v>
      </c>
      <c r="R11" s="55">
        <v>227</v>
      </c>
    </row>
    <row r="12" spans="1:21" x14ac:dyDescent="0.2">
      <c r="A12" s="46" t="s">
        <v>18</v>
      </c>
      <c r="B12" s="46" t="s">
        <v>7</v>
      </c>
      <c r="C12" s="46" t="s">
        <v>13</v>
      </c>
      <c r="D12" s="47" t="s">
        <v>11</v>
      </c>
      <c r="E12" s="46" t="s">
        <v>87</v>
      </c>
      <c r="F12" s="55" t="s">
        <v>90</v>
      </c>
      <c r="G12" s="76">
        <v>1835288.6520595071</v>
      </c>
      <c r="H12" s="76">
        <f>G12*$T$2</f>
        <v>1.0090026356421993</v>
      </c>
      <c r="I12" s="75">
        <v>120</v>
      </c>
      <c r="J12" s="142">
        <f t="shared" si="0"/>
        <v>15294.072100495892</v>
      </c>
      <c r="K12" s="141">
        <f>J12*$T$2</f>
        <v>8.4083552970183276E-3</v>
      </c>
      <c r="L12" s="57">
        <v>0.16058333333333333</v>
      </c>
      <c r="M12" s="142">
        <f t="shared" si="1"/>
        <v>95240.718840659421</v>
      </c>
      <c r="N12" s="76">
        <f t="shared" si="2"/>
        <v>5.2361319960674592E-2</v>
      </c>
      <c r="O12" s="143">
        <v>1.0441666666666667</v>
      </c>
      <c r="P12" s="55" t="s">
        <v>15</v>
      </c>
      <c r="Q12" s="55">
        <v>22</v>
      </c>
      <c r="R12" s="55">
        <v>239</v>
      </c>
    </row>
    <row r="13" spans="1:21" x14ac:dyDescent="0.2">
      <c r="A13" s="46" t="s">
        <v>18</v>
      </c>
      <c r="B13" s="46" t="s">
        <v>8</v>
      </c>
      <c r="C13" s="46" t="s">
        <v>16</v>
      </c>
      <c r="D13" s="47" t="s">
        <v>11</v>
      </c>
      <c r="E13" s="46" t="s">
        <v>87</v>
      </c>
      <c r="F13" s="55" t="s">
        <v>90</v>
      </c>
      <c r="G13" s="76">
        <v>14</v>
      </c>
      <c r="H13" s="76">
        <f>G13*$U$2</f>
        <v>0.12026409377023427</v>
      </c>
      <c r="I13" s="75">
        <v>120</v>
      </c>
      <c r="J13" s="142">
        <f t="shared" si="0"/>
        <v>0.11666666666666667</v>
      </c>
      <c r="K13" s="141">
        <f>J13*$U$2</f>
        <v>1.002200781418619E-3</v>
      </c>
      <c r="L13" s="57">
        <v>0.16058333333333333</v>
      </c>
      <c r="M13" s="142">
        <f t="shared" si="1"/>
        <v>0.72651790347690715</v>
      </c>
      <c r="N13" s="76">
        <f t="shared" si="2"/>
        <v>6.2410012335357701E-3</v>
      </c>
      <c r="O13" s="143">
        <v>1.0441666666666667</v>
      </c>
      <c r="P13" s="55" t="s">
        <v>15</v>
      </c>
      <c r="Q13" s="55">
        <v>22</v>
      </c>
      <c r="R13" s="55">
        <v>246</v>
      </c>
    </row>
    <row r="14" spans="1:21" x14ac:dyDescent="0.2">
      <c r="A14" s="46" t="s">
        <v>19</v>
      </c>
      <c r="B14" s="46" t="s">
        <v>7</v>
      </c>
      <c r="C14" s="46" t="s">
        <v>13</v>
      </c>
      <c r="D14" s="47" t="s">
        <v>11</v>
      </c>
      <c r="E14" s="46" t="s">
        <v>87</v>
      </c>
      <c r="F14" s="55" t="s">
        <v>90</v>
      </c>
      <c r="G14" s="76">
        <v>1190223.955097382</v>
      </c>
      <c r="H14" s="76">
        <f>G14*$T$2</f>
        <v>0.65435979585559056</v>
      </c>
      <c r="I14" s="75">
        <v>120</v>
      </c>
      <c r="J14" s="142">
        <f t="shared" si="0"/>
        <v>9918.5329591448499</v>
      </c>
      <c r="K14" s="141">
        <f>J14*$T$2</f>
        <v>5.4529982987965879E-3</v>
      </c>
      <c r="L14" s="57">
        <v>0.16058333333333333</v>
      </c>
      <c r="M14" s="142">
        <f t="shared" si="1"/>
        <v>61765.643751810174</v>
      </c>
      <c r="N14" s="76">
        <f t="shared" si="2"/>
        <v>3.3957436214612897E-2</v>
      </c>
      <c r="O14" s="143">
        <v>1.0441666666666667</v>
      </c>
      <c r="P14" s="55" t="s">
        <v>15</v>
      </c>
      <c r="Q14" s="55">
        <v>23</v>
      </c>
      <c r="R14" s="55">
        <v>255</v>
      </c>
    </row>
    <row r="15" spans="1:21" x14ac:dyDescent="0.2">
      <c r="A15" s="46" t="s">
        <v>19</v>
      </c>
      <c r="B15" s="46" t="s">
        <v>8</v>
      </c>
      <c r="C15" s="46" t="s">
        <v>16</v>
      </c>
      <c r="D15" s="47" t="s">
        <v>11</v>
      </c>
      <c r="E15" s="46" t="s">
        <v>87</v>
      </c>
      <c r="F15" s="55" t="s">
        <v>90</v>
      </c>
      <c r="G15" s="76">
        <v>1</v>
      </c>
      <c r="H15" s="76">
        <f>G15*$U$2</f>
        <v>8.5902924121595906E-3</v>
      </c>
      <c r="I15" s="75">
        <v>120</v>
      </c>
      <c r="J15" s="142">
        <f t="shared" si="0"/>
        <v>8.3333333333333332E-3</v>
      </c>
      <c r="K15" s="141">
        <f>J15*$U$2</f>
        <v>7.1585770101329914E-5</v>
      </c>
      <c r="L15" s="57">
        <v>0.16058333333333333</v>
      </c>
      <c r="M15" s="142">
        <f t="shared" si="1"/>
        <v>5.1894135962636222E-2</v>
      </c>
      <c r="N15" s="76">
        <f t="shared" si="2"/>
        <v>4.4578580239541202E-4</v>
      </c>
      <c r="O15" s="143">
        <v>1.0441666666666667</v>
      </c>
      <c r="P15" s="55" t="s">
        <v>15</v>
      </c>
      <c r="Q15" s="55">
        <v>23</v>
      </c>
      <c r="R15" s="55">
        <v>285</v>
      </c>
    </row>
    <row r="16" spans="1:21" x14ac:dyDescent="0.2">
      <c r="A16" s="46" t="s">
        <v>20</v>
      </c>
      <c r="B16" s="46" t="s">
        <v>7</v>
      </c>
      <c r="C16" s="46" t="s">
        <v>13</v>
      </c>
      <c r="D16" s="47" t="s">
        <v>11</v>
      </c>
      <c r="E16" s="46" t="s">
        <v>87</v>
      </c>
      <c r="F16" s="55" t="s">
        <v>90</v>
      </c>
      <c r="G16" s="76">
        <v>621096.37501358683</v>
      </c>
      <c r="H16" s="76">
        <f>G16*$T$2</f>
        <v>0.34146556655993821</v>
      </c>
      <c r="I16" s="75">
        <v>120</v>
      </c>
      <c r="J16" s="142">
        <f t="shared" si="0"/>
        <v>5175.8031251132234</v>
      </c>
      <c r="K16" s="141">
        <f>J16*$T$2</f>
        <v>2.845546387999485E-3</v>
      </c>
      <c r="L16" s="57">
        <v>0.16058333333333333</v>
      </c>
      <c r="M16" s="142">
        <f t="shared" si="1"/>
        <v>32231.259730855571</v>
      </c>
      <c r="N16" s="76">
        <f t="shared" si="2"/>
        <v>1.7720060537620042E-2</v>
      </c>
      <c r="O16" s="143">
        <v>1.0441666666666667</v>
      </c>
      <c r="P16" s="55" t="s">
        <v>17</v>
      </c>
      <c r="Q16" s="55">
        <v>24</v>
      </c>
      <c r="R16" s="55">
        <v>316</v>
      </c>
    </row>
    <row r="17" spans="1:18" x14ac:dyDescent="0.2">
      <c r="A17" s="46" t="s">
        <v>20</v>
      </c>
      <c r="B17" s="46" t="s">
        <v>8</v>
      </c>
      <c r="C17" s="46" t="s">
        <v>16</v>
      </c>
      <c r="D17" s="47" t="s">
        <v>11</v>
      </c>
      <c r="E17" s="46" t="s">
        <v>87</v>
      </c>
      <c r="F17" s="55" t="s">
        <v>90</v>
      </c>
      <c r="G17" s="76">
        <v>3</v>
      </c>
      <c r="H17" s="76">
        <f>G17*$U$2</f>
        <v>2.5770877236478772E-2</v>
      </c>
      <c r="I17" s="75">
        <v>120</v>
      </c>
      <c r="J17" s="142">
        <f t="shared" si="0"/>
        <v>2.5000000000000001E-2</v>
      </c>
      <c r="K17" s="141">
        <f>J17*$U$2</f>
        <v>2.1475731030398977E-4</v>
      </c>
      <c r="L17" s="57">
        <v>0.16058333333333333</v>
      </c>
      <c r="M17" s="142">
        <f t="shared" si="1"/>
        <v>0.15568240788790869</v>
      </c>
      <c r="N17" s="76">
        <f t="shared" si="2"/>
        <v>1.3373574071862363E-3</v>
      </c>
      <c r="O17" s="143">
        <v>1.0441666666666667</v>
      </c>
      <c r="P17" s="55" t="s">
        <v>17</v>
      </c>
      <c r="Q17" s="55">
        <v>28</v>
      </c>
      <c r="R17" s="55">
        <v>473</v>
      </c>
    </row>
    <row r="18" spans="1:18" x14ac:dyDescent="0.2">
      <c r="A18" s="46">
        <v>7</v>
      </c>
      <c r="B18" s="46" t="s">
        <v>5</v>
      </c>
      <c r="C18" s="46" t="s">
        <v>13</v>
      </c>
      <c r="D18" s="47" t="s">
        <v>1</v>
      </c>
      <c r="E18" s="46" t="s">
        <v>87</v>
      </c>
      <c r="F18" s="55" t="s">
        <v>89</v>
      </c>
      <c r="G18" s="76">
        <v>31593876.227560293</v>
      </c>
      <c r="H18" s="76">
        <f>G18*$T$2</f>
        <v>17.369640654612486</v>
      </c>
      <c r="I18" s="75">
        <v>102</v>
      </c>
      <c r="J18" s="142">
        <f t="shared" si="0"/>
        <v>309743.88458392443</v>
      </c>
      <c r="K18" s="141">
        <f>J18*$T$2</f>
        <v>0.17029059465306357</v>
      </c>
      <c r="L18" s="57">
        <v>0.22790140522875818</v>
      </c>
      <c r="M18" s="142">
        <f t="shared" si="1"/>
        <v>1359113.5354036808</v>
      </c>
      <c r="N18" s="76">
        <f t="shared" si="2"/>
        <v>0.74721169218826355</v>
      </c>
      <c r="O18" s="143">
        <v>1.268</v>
      </c>
      <c r="P18" s="55" t="s">
        <v>17</v>
      </c>
      <c r="Q18" s="55">
        <v>25</v>
      </c>
      <c r="R18" s="55">
        <v>356</v>
      </c>
    </row>
    <row r="19" spans="1:18" x14ac:dyDescent="0.2">
      <c r="A19" s="46">
        <v>7</v>
      </c>
      <c r="B19" s="46" t="s">
        <v>2</v>
      </c>
      <c r="C19" s="46" t="s">
        <v>16</v>
      </c>
      <c r="D19" s="47" t="s">
        <v>1</v>
      </c>
      <c r="E19" s="46" t="s">
        <v>87</v>
      </c>
      <c r="F19" s="55" t="s">
        <v>89</v>
      </c>
      <c r="G19" s="76">
        <v>322</v>
      </c>
      <c r="H19" s="76">
        <f>G19*$U$2</f>
        <v>2.7660741567153884</v>
      </c>
      <c r="I19" s="75">
        <v>120</v>
      </c>
      <c r="J19" s="142">
        <f t="shared" si="0"/>
        <v>2.6833333333333331</v>
      </c>
      <c r="K19" s="141">
        <f>J19*$U$2</f>
        <v>2.3050617972628234E-2</v>
      </c>
      <c r="L19" s="57">
        <v>0.22790140522875818</v>
      </c>
      <c r="M19" s="142">
        <f t="shared" si="1"/>
        <v>11.774097358635906</v>
      </c>
      <c r="N19" s="76">
        <f t="shared" si="2"/>
        <v>0.10114293919991831</v>
      </c>
      <c r="O19" s="143">
        <v>1.268</v>
      </c>
      <c r="P19" s="55" t="s">
        <v>17</v>
      </c>
      <c r="Q19" s="55">
        <v>29</v>
      </c>
      <c r="R19" s="55">
        <v>493</v>
      </c>
    </row>
    <row r="20" spans="1:18" x14ac:dyDescent="0.2">
      <c r="A20" s="46">
        <v>8</v>
      </c>
      <c r="B20" s="46" t="s">
        <v>5</v>
      </c>
      <c r="C20" s="46" t="s">
        <v>13</v>
      </c>
      <c r="D20" s="47" t="s">
        <v>1</v>
      </c>
      <c r="E20" s="46" t="s">
        <v>87</v>
      </c>
      <c r="F20" s="55" t="s">
        <v>89</v>
      </c>
      <c r="G20" s="76">
        <v>26450081.540465128</v>
      </c>
      <c r="H20" s="76">
        <f>G20*$T$2</f>
        <v>14.541691824515821</v>
      </c>
      <c r="I20" s="75">
        <v>120</v>
      </c>
      <c r="J20" s="142">
        <f t="shared" si="0"/>
        <v>220417.34617054273</v>
      </c>
      <c r="K20" s="141">
        <f>J20*$T$2</f>
        <v>0.12118076520429852</v>
      </c>
      <c r="L20" s="57">
        <v>0.20927777777777781</v>
      </c>
      <c r="M20" s="142">
        <f t="shared" si="1"/>
        <v>1053228.6251844354</v>
      </c>
      <c r="N20" s="76">
        <f t="shared" si="2"/>
        <v>0.57904267950023169</v>
      </c>
      <c r="O20" s="143">
        <v>1.1755</v>
      </c>
      <c r="P20" s="55" t="s">
        <v>17</v>
      </c>
      <c r="Q20" s="55">
        <v>27</v>
      </c>
      <c r="R20" s="55">
        <v>495</v>
      </c>
    </row>
    <row r="21" spans="1:18" x14ac:dyDescent="0.2">
      <c r="A21" s="46">
        <v>8</v>
      </c>
      <c r="B21" s="46" t="s">
        <v>2</v>
      </c>
      <c r="C21" s="46" t="s">
        <v>16</v>
      </c>
      <c r="D21" s="47" t="s">
        <v>1</v>
      </c>
      <c r="E21" s="46" t="s">
        <v>87</v>
      </c>
      <c r="F21" s="55" t="s">
        <v>89</v>
      </c>
      <c r="G21" s="76">
        <v>72</v>
      </c>
      <c r="H21" s="76">
        <f>G21*$U$2</f>
        <v>0.61850105367549046</v>
      </c>
      <c r="I21" s="75">
        <v>117</v>
      </c>
      <c r="J21" s="142">
        <f t="shared" si="0"/>
        <v>0.61538461538461542</v>
      </c>
      <c r="K21" s="141">
        <f>J21*$U$2</f>
        <v>5.2863337920982098E-3</v>
      </c>
      <c r="L21" s="57">
        <v>0.20927777777777781</v>
      </c>
      <c r="M21" s="142">
        <f t="shared" si="1"/>
        <v>2.9405158154826321</v>
      </c>
      <c r="N21" s="76">
        <f t="shared" si="2"/>
        <v>2.5259890697575726E-2</v>
      </c>
      <c r="O21" s="143">
        <v>1.1755</v>
      </c>
      <c r="P21" s="55" t="s">
        <v>17</v>
      </c>
      <c r="Q21" s="55">
        <v>26</v>
      </c>
      <c r="R21" s="55">
        <v>607</v>
      </c>
    </row>
    <row r="22" spans="1:18" x14ac:dyDescent="0.2">
      <c r="A22" s="46" t="s">
        <v>33</v>
      </c>
      <c r="B22" s="46" t="s">
        <v>7</v>
      </c>
      <c r="C22" s="46" t="s">
        <v>13</v>
      </c>
      <c r="D22" s="47" t="s">
        <v>11</v>
      </c>
      <c r="E22" s="46" t="s">
        <v>87</v>
      </c>
      <c r="F22" s="55" t="s">
        <v>90</v>
      </c>
      <c r="G22" s="76">
        <v>1999919.2710884756</v>
      </c>
      <c r="H22" s="76">
        <f>G22*$T$2</f>
        <v>1.099513045719235</v>
      </c>
      <c r="I22" s="75">
        <v>120</v>
      </c>
      <c r="J22" s="142">
        <f t="shared" si="0"/>
        <v>16665.993925737297</v>
      </c>
      <c r="K22" s="141">
        <f>J22*$T$2</f>
        <v>9.1626087143269579E-3</v>
      </c>
      <c r="L22" s="57">
        <v>0.11399999999999999</v>
      </c>
      <c r="M22" s="142">
        <f t="shared" si="1"/>
        <v>146192.92917313421</v>
      </c>
      <c r="N22" s="76">
        <f t="shared" si="2"/>
        <v>8.0373760651990866E-2</v>
      </c>
      <c r="O22" s="143">
        <v>0.9870000000000001</v>
      </c>
      <c r="P22" s="55" t="s">
        <v>17</v>
      </c>
      <c r="Q22" s="55">
        <v>30</v>
      </c>
      <c r="R22" s="55">
        <v>682</v>
      </c>
    </row>
    <row r="23" spans="1:18" x14ac:dyDescent="0.2">
      <c r="A23" s="46" t="s">
        <v>33</v>
      </c>
      <c r="B23" s="46" t="s">
        <v>8</v>
      </c>
      <c r="C23" s="46" t="s">
        <v>16</v>
      </c>
      <c r="D23" s="47" t="s">
        <v>11</v>
      </c>
      <c r="E23" s="46" t="s">
        <v>87</v>
      </c>
      <c r="F23" s="55" t="s">
        <v>90</v>
      </c>
      <c r="G23" s="76">
        <v>8</v>
      </c>
      <c r="H23" s="76">
        <f>G23*$U$2</f>
        <v>6.8722339297276724E-2</v>
      </c>
      <c r="I23" s="75">
        <v>120</v>
      </c>
      <c r="J23" s="142">
        <f t="shared" si="0"/>
        <v>6.6666666666666666E-2</v>
      </c>
      <c r="K23" s="141">
        <f>J23*$U$2</f>
        <v>5.7268616081063931E-4</v>
      </c>
      <c r="L23" s="57">
        <v>0.11399999999999999</v>
      </c>
      <c r="M23" s="142">
        <f t="shared" si="1"/>
        <v>0.58479532163742698</v>
      </c>
      <c r="N23" s="76">
        <f t="shared" si="2"/>
        <v>5.0235628141284154E-3</v>
      </c>
      <c r="O23" s="143">
        <v>0.9870000000000001</v>
      </c>
      <c r="P23" s="55" t="s">
        <v>17</v>
      </c>
      <c r="Q23" s="55">
        <v>28</v>
      </c>
      <c r="R23" s="55">
        <v>494</v>
      </c>
    </row>
    <row r="24" spans="1:18" x14ac:dyDescent="0.2">
      <c r="A24" s="46" t="s">
        <v>34</v>
      </c>
      <c r="B24" s="46" t="s">
        <v>7</v>
      </c>
      <c r="C24" s="46" t="s">
        <v>13</v>
      </c>
      <c r="D24" s="47" t="s">
        <v>11</v>
      </c>
      <c r="E24" s="46" t="s">
        <v>87</v>
      </c>
      <c r="F24" s="55" t="s">
        <v>90</v>
      </c>
      <c r="G24" s="76">
        <v>3368901.9219695576</v>
      </c>
      <c r="H24" s="76">
        <f>G24*$T$2</f>
        <v>1.8521505675267143</v>
      </c>
      <c r="I24" s="75">
        <v>120</v>
      </c>
      <c r="J24" s="142">
        <f t="shared" si="0"/>
        <v>28074.182683079645</v>
      </c>
      <c r="K24" s="141">
        <f>J24*$T$2</f>
        <v>1.5434588062722618E-2</v>
      </c>
      <c r="L24" s="57">
        <v>0.11399999999999999</v>
      </c>
      <c r="M24" s="142">
        <f t="shared" si="1"/>
        <v>246264.76037789165</v>
      </c>
      <c r="N24" s="76">
        <f t="shared" si="2"/>
        <v>0.13539112335721595</v>
      </c>
      <c r="O24" s="143">
        <v>0.9870000000000001</v>
      </c>
      <c r="P24" s="55" t="s">
        <v>17</v>
      </c>
      <c r="Q24" s="55">
        <v>27</v>
      </c>
      <c r="R24" s="55">
        <v>536</v>
      </c>
    </row>
    <row r="25" spans="1:18" x14ac:dyDescent="0.2">
      <c r="A25" s="46" t="s">
        <v>34</v>
      </c>
      <c r="B25" s="46" t="s">
        <v>8</v>
      </c>
      <c r="C25" s="46" t="s">
        <v>16</v>
      </c>
      <c r="D25" s="47" t="s">
        <v>11</v>
      </c>
      <c r="E25" s="46" t="s">
        <v>87</v>
      </c>
      <c r="F25" s="55" t="s">
        <v>90</v>
      </c>
      <c r="G25" s="76">
        <v>5</v>
      </c>
      <c r="H25" s="76">
        <f>G25*$U$2</f>
        <v>4.2951462060797953E-2</v>
      </c>
      <c r="I25" s="75">
        <v>120</v>
      </c>
      <c r="J25" s="142">
        <f t="shared" si="0"/>
        <v>4.1666666666666664E-2</v>
      </c>
      <c r="K25" s="141">
        <f>J25*$U$2</f>
        <v>3.5792885050664957E-4</v>
      </c>
      <c r="L25" s="57">
        <v>0.11399999999999999</v>
      </c>
      <c r="M25" s="142">
        <f t="shared" si="1"/>
        <v>0.36549707602339182</v>
      </c>
      <c r="N25" s="76">
        <f t="shared" si="2"/>
        <v>3.1397267588302597E-3</v>
      </c>
      <c r="O25" s="143">
        <v>0.9870000000000001</v>
      </c>
      <c r="P25" s="55" t="s">
        <v>17</v>
      </c>
      <c r="Q25" s="55">
        <v>29</v>
      </c>
      <c r="R25" s="55">
        <v>554</v>
      </c>
    </row>
    <row r="26" spans="1:18" x14ac:dyDescent="0.2">
      <c r="A26" s="46">
        <v>10</v>
      </c>
      <c r="B26" s="46" t="s">
        <v>23</v>
      </c>
      <c r="C26" s="46" t="s">
        <v>13</v>
      </c>
      <c r="D26" s="47" t="s">
        <v>27</v>
      </c>
      <c r="E26" s="46" t="s">
        <v>87</v>
      </c>
      <c r="F26" s="55" t="s">
        <v>89</v>
      </c>
      <c r="G26" s="76">
        <v>92851641.491200075</v>
      </c>
      <c r="H26" s="76">
        <f>G26*$T$2</f>
        <v>51.047856086938715</v>
      </c>
      <c r="I26" s="75">
        <v>120</v>
      </c>
      <c r="J26" s="142">
        <f t="shared" si="0"/>
        <v>773763.67909333401</v>
      </c>
      <c r="K26" s="141">
        <f>J26*$T$2</f>
        <v>0.42539880072448932</v>
      </c>
      <c r="L26" s="57">
        <v>0.16066666666666665</v>
      </c>
      <c r="M26" s="142">
        <f t="shared" si="1"/>
        <v>4815956.5088796727</v>
      </c>
      <c r="N26" s="76">
        <f t="shared" si="2"/>
        <v>2.6477103779532531</v>
      </c>
      <c r="O26" s="143">
        <v>1.363</v>
      </c>
      <c r="P26" s="55" t="s">
        <v>17</v>
      </c>
      <c r="Q26" s="55">
        <v>31</v>
      </c>
      <c r="R26" s="55">
        <v>500</v>
      </c>
    </row>
    <row r="27" spans="1:18" x14ac:dyDescent="0.2">
      <c r="A27" s="46">
        <v>10</v>
      </c>
      <c r="B27" s="46" t="s">
        <v>24</v>
      </c>
      <c r="C27" s="46" t="s">
        <v>16</v>
      </c>
      <c r="D27" s="47" t="s">
        <v>27</v>
      </c>
      <c r="E27" s="46" t="s">
        <v>87</v>
      </c>
      <c r="F27" s="55" t="s">
        <v>89</v>
      </c>
      <c r="G27" s="76">
        <v>77</v>
      </c>
      <c r="H27" s="76">
        <f>G27*$U$2</f>
        <v>0.66145251573628849</v>
      </c>
      <c r="I27" s="75">
        <v>120</v>
      </c>
      <c r="J27" s="142">
        <f t="shared" si="0"/>
        <v>0.64166666666666672</v>
      </c>
      <c r="K27" s="141">
        <f>J27*$U$2</f>
        <v>5.5121042978024046E-3</v>
      </c>
      <c r="L27" s="57">
        <v>0.16066666666666665</v>
      </c>
      <c r="M27" s="142">
        <f t="shared" si="1"/>
        <v>3.993775933609959</v>
      </c>
      <c r="N27" s="76">
        <f t="shared" si="2"/>
        <v>3.4307703098355222E-2</v>
      </c>
      <c r="O27" s="143">
        <v>1.363</v>
      </c>
      <c r="P27" s="55" t="s">
        <v>17</v>
      </c>
      <c r="Q27" s="55">
        <v>25</v>
      </c>
      <c r="R27" s="55">
        <v>419</v>
      </c>
    </row>
    <row r="28" spans="1:18" x14ac:dyDescent="0.2">
      <c r="A28" s="46">
        <v>11</v>
      </c>
      <c r="B28" s="46" t="s">
        <v>23</v>
      </c>
      <c r="C28" s="46" t="s">
        <v>13</v>
      </c>
      <c r="D28" s="47" t="s">
        <v>27</v>
      </c>
      <c r="E28" s="46" t="s">
        <v>87</v>
      </c>
      <c r="F28" s="55" t="s">
        <v>89</v>
      </c>
      <c r="G28" s="76">
        <v>61335906.761288352</v>
      </c>
      <c r="H28" s="76">
        <f>G28*$T$2</f>
        <v>33.721175964443056</v>
      </c>
      <c r="I28" s="75">
        <v>120</v>
      </c>
      <c r="J28" s="142">
        <f t="shared" si="0"/>
        <v>511132.5563440696</v>
      </c>
      <c r="K28" s="141">
        <f>J28*$T$2</f>
        <v>0.28100979970369211</v>
      </c>
      <c r="L28" s="57">
        <v>0.17333333333333334</v>
      </c>
      <c r="M28" s="142">
        <f t="shared" si="1"/>
        <v>2948841.6712157861</v>
      </c>
      <c r="N28" s="76">
        <f t="shared" si="2"/>
        <v>1.6212103829059159</v>
      </c>
      <c r="O28" s="143">
        <v>1.4047499999999999</v>
      </c>
      <c r="P28" s="55" t="s">
        <v>15</v>
      </c>
      <c r="Q28" s="55">
        <v>32</v>
      </c>
      <c r="R28" s="55">
        <v>521</v>
      </c>
    </row>
    <row r="29" spans="1:18" x14ac:dyDescent="0.2">
      <c r="A29" s="46">
        <v>11</v>
      </c>
      <c r="B29" s="46" t="s">
        <v>24</v>
      </c>
      <c r="C29" s="46" t="s">
        <v>16</v>
      </c>
      <c r="D29" s="47" t="s">
        <v>27</v>
      </c>
      <c r="E29" s="46" t="s">
        <v>87</v>
      </c>
      <c r="F29" s="55" t="s">
        <v>89</v>
      </c>
      <c r="G29" s="76">
        <v>55</v>
      </c>
      <c r="H29" s="76">
        <f>G29*$U$2</f>
        <v>0.47246608266877749</v>
      </c>
      <c r="I29" s="75">
        <v>120</v>
      </c>
      <c r="J29" s="142">
        <f t="shared" si="0"/>
        <v>0.45833333333333331</v>
      </c>
      <c r="K29" s="141">
        <f>J29*$U$2</f>
        <v>3.9372173555731454E-3</v>
      </c>
      <c r="L29" s="57">
        <v>0.17333333333333334</v>
      </c>
      <c r="M29" s="142">
        <f t="shared" si="1"/>
        <v>2.6442307692307692</v>
      </c>
      <c r="N29" s="76">
        <f t="shared" si="2"/>
        <v>2.2714715512921993E-2</v>
      </c>
      <c r="O29" s="143">
        <v>1.4047499999999999</v>
      </c>
      <c r="P29" s="55" t="s">
        <v>15</v>
      </c>
      <c r="Q29" s="55">
        <v>26</v>
      </c>
      <c r="R29" s="55">
        <v>361</v>
      </c>
    </row>
    <row r="30" spans="1:18" x14ac:dyDescent="0.2">
      <c r="A30" s="46" t="s">
        <v>21</v>
      </c>
      <c r="B30" s="46" t="s">
        <v>23</v>
      </c>
      <c r="C30" s="46" t="s">
        <v>13</v>
      </c>
      <c r="D30" s="47" t="s">
        <v>27</v>
      </c>
      <c r="E30" s="46" t="s">
        <v>87</v>
      </c>
      <c r="F30" s="55" t="s">
        <v>89</v>
      </c>
      <c r="G30" s="76">
        <v>42446837.442183554</v>
      </c>
      <c r="H30" s="76">
        <f>G30*$T$2</f>
        <v>23.336367718384668</v>
      </c>
      <c r="I30" s="75">
        <v>120</v>
      </c>
      <c r="J30" s="142">
        <f t="shared" si="0"/>
        <v>353723.64535152965</v>
      </c>
      <c r="K30" s="141">
        <f>J30*$T$2</f>
        <v>0.19446973098653894</v>
      </c>
      <c r="L30" s="57">
        <v>0.16944444444444443</v>
      </c>
      <c r="M30" s="142">
        <f t="shared" si="1"/>
        <v>2087549.3824024703</v>
      </c>
      <c r="N30" s="76">
        <f t="shared" si="2"/>
        <v>1.1476902156582627</v>
      </c>
      <c r="O30" s="143">
        <v>1.4245555555555556</v>
      </c>
      <c r="P30" s="55" t="s">
        <v>15</v>
      </c>
      <c r="Q30" s="55">
        <v>24</v>
      </c>
      <c r="R30" s="55">
        <v>285</v>
      </c>
    </row>
    <row r="31" spans="1:18" x14ac:dyDescent="0.2">
      <c r="A31" s="46" t="s">
        <v>21</v>
      </c>
      <c r="B31" s="46" t="s">
        <v>24</v>
      </c>
      <c r="C31" s="46" t="s">
        <v>16</v>
      </c>
      <c r="D31" s="47" t="s">
        <v>27</v>
      </c>
      <c r="E31" s="46" t="s">
        <v>87</v>
      </c>
      <c r="F31" s="55" t="s">
        <v>89</v>
      </c>
      <c r="G31" s="76">
        <v>48</v>
      </c>
      <c r="H31" s="76">
        <f>G31*$U$2</f>
        <v>0.41233403578366035</v>
      </c>
      <c r="I31" s="75">
        <v>120</v>
      </c>
      <c r="J31" s="142">
        <f t="shared" si="0"/>
        <v>0.4</v>
      </c>
      <c r="K31" s="141">
        <f>J31*$U$2</f>
        <v>3.4361169648638363E-3</v>
      </c>
      <c r="L31" s="57">
        <v>0.16944444444444443</v>
      </c>
      <c r="M31" s="142">
        <f t="shared" si="1"/>
        <v>2.3606557377049184</v>
      </c>
      <c r="N31" s="76">
        <f t="shared" si="2"/>
        <v>2.027872307132756E-2</v>
      </c>
      <c r="O31" s="143">
        <v>1.4245555555555556</v>
      </c>
      <c r="P31" s="55" t="s">
        <v>15</v>
      </c>
      <c r="Q31" s="55">
        <v>29</v>
      </c>
      <c r="R31" s="55">
        <v>512</v>
      </c>
    </row>
    <row r="32" spans="1:18" x14ac:dyDescent="0.2">
      <c r="A32" s="46" t="s">
        <v>22</v>
      </c>
      <c r="B32" s="46" t="s">
        <v>23</v>
      </c>
      <c r="C32" s="46" t="s">
        <v>13</v>
      </c>
      <c r="D32" s="47" t="s">
        <v>27</v>
      </c>
      <c r="E32" s="46" t="s">
        <v>87</v>
      </c>
      <c r="F32" s="55" t="s">
        <v>89</v>
      </c>
      <c r="G32" s="76">
        <v>57392511.423284866</v>
      </c>
      <c r="H32" s="76">
        <f>G32*$T$2</f>
        <v>31.553181145230457</v>
      </c>
      <c r="I32" s="75">
        <v>120</v>
      </c>
      <c r="J32" s="142">
        <f t="shared" si="0"/>
        <v>478270.92852737388</v>
      </c>
      <c r="K32" s="141">
        <f>J32*$T$2</f>
        <v>0.26294317621025382</v>
      </c>
      <c r="L32" s="57">
        <v>0.16944444444444443</v>
      </c>
      <c r="M32" s="142">
        <f t="shared" si="1"/>
        <v>2822582.52901401</v>
      </c>
      <c r="N32" s="76">
        <f t="shared" si="2"/>
        <v>1.5517957940277276</v>
      </c>
      <c r="O32" s="143">
        <v>1.4245555555555556</v>
      </c>
      <c r="P32" s="55" t="s">
        <v>15</v>
      </c>
      <c r="Q32" s="55">
        <v>28</v>
      </c>
      <c r="R32" s="55">
        <v>470</v>
      </c>
    </row>
    <row r="33" spans="1:18" x14ac:dyDescent="0.2">
      <c r="A33" s="46" t="s">
        <v>22</v>
      </c>
      <c r="B33" s="46" t="s">
        <v>24</v>
      </c>
      <c r="C33" s="46" t="s">
        <v>16</v>
      </c>
      <c r="D33" s="47" t="s">
        <v>27</v>
      </c>
      <c r="E33" s="46" t="s">
        <v>87</v>
      </c>
      <c r="F33" s="55" t="s">
        <v>89</v>
      </c>
      <c r="G33" s="76">
        <v>73</v>
      </c>
      <c r="H33" s="76">
        <f>G33*$U$2</f>
        <v>0.62709134608765016</v>
      </c>
      <c r="I33" s="75">
        <v>120</v>
      </c>
      <c r="J33" s="142">
        <f t="shared" si="0"/>
        <v>0.60833333333333328</v>
      </c>
      <c r="K33" s="141">
        <f>J33*$U$2</f>
        <v>5.2257612173970836E-3</v>
      </c>
      <c r="L33" s="57">
        <v>0.16944444444444443</v>
      </c>
      <c r="M33" s="142">
        <f t="shared" si="1"/>
        <v>3.5901639344262297</v>
      </c>
      <c r="N33" s="76">
        <f t="shared" si="2"/>
        <v>3.084055800431066E-2</v>
      </c>
      <c r="O33" s="143">
        <v>1.4245555555555556</v>
      </c>
      <c r="P33" s="55" t="s">
        <v>15</v>
      </c>
      <c r="Q33" s="55">
        <v>27</v>
      </c>
      <c r="R33" s="55">
        <v>424</v>
      </c>
    </row>
    <row r="34" spans="1:18" x14ac:dyDescent="0.2">
      <c r="A34" s="46">
        <v>13</v>
      </c>
      <c r="B34" s="46" t="s">
        <v>5</v>
      </c>
      <c r="C34" s="46" t="s">
        <v>13</v>
      </c>
      <c r="D34" s="47" t="s">
        <v>1</v>
      </c>
      <c r="E34" s="46" t="s">
        <v>87</v>
      </c>
      <c r="F34" s="55" t="s">
        <v>90</v>
      </c>
      <c r="G34" s="76">
        <v>35882647.587183483</v>
      </c>
      <c r="H34" s="76">
        <f>G34*$T$2</f>
        <v>19.727515858968221</v>
      </c>
      <c r="I34" s="75">
        <v>120</v>
      </c>
      <c r="J34" s="142">
        <f t="shared" ref="J34:J65" si="3">G34/I34</f>
        <v>299022.06322652905</v>
      </c>
      <c r="K34" s="141">
        <f>J34*$T$2</f>
        <v>0.16439596549140187</v>
      </c>
      <c r="L34" s="57">
        <v>0.2272156862745098</v>
      </c>
      <c r="M34" s="142">
        <f t="shared" ref="M34:M65" si="4">J34/L34</f>
        <v>1316027.3752634607</v>
      </c>
      <c r="N34" s="76">
        <f t="shared" si="2"/>
        <v>0.72352383845887946</v>
      </c>
      <c r="O34" s="143">
        <v>1.2537499999999999</v>
      </c>
      <c r="P34" s="55" t="s">
        <v>17</v>
      </c>
      <c r="Q34" s="55">
        <v>31</v>
      </c>
      <c r="R34" s="55">
        <v>596</v>
      </c>
    </row>
    <row r="35" spans="1:18" x14ac:dyDescent="0.2">
      <c r="A35" s="46">
        <v>13</v>
      </c>
      <c r="B35" s="46" t="s">
        <v>2</v>
      </c>
      <c r="C35" s="46" t="s">
        <v>16</v>
      </c>
      <c r="D35" s="47" t="s">
        <v>1</v>
      </c>
      <c r="E35" s="46" t="s">
        <v>87</v>
      </c>
      <c r="F35" s="55" t="s">
        <v>90</v>
      </c>
      <c r="G35" s="76">
        <v>688</v>
      </c>
      <c r="H35" s="76">
        <f>G35*$U$2</f>
        <v>5.910121179565798</v>
      </c>
      <c r="I35" s="75">
        <v>120</v>
      </c>
      <c r="J35" s="142">
        <f t="shared" si="3"/>
        <v>5.7333333333333334</v>
      </c>
      <c r="K35" s="141">
        <f>J35*$U$2</f>
        <v>4.925100982971499E-2</v>
      </c>
      <c r="L35" s="57">
        <v>0.2272156862745098</v>
      </c>
      <c r="M35" s="142">
        <f t="shared" si="4"/>
        <v>25.232999654815327</v>
      </c>
      <c r="N35" s="76">
        <f t="shared" si="2"/>
        <v>0.21675884547078569</v>
      </c>
      <c r="O35" s="143">
        <v>1.2537499999999999</v>
      </c>
      <c r="P35" s="55" t="s">
        <v>17</v>
      </c>
      <c r="Q35" s="55">
        <v>28</v>
      </c>
      <c r="R35" s="55">
        <v>366</v>
      </c>
    </row>
    <row r="36" spans="1:18" x14ac:dyDescent="0.2">
      <c r="A36" s="46">
        <v>14</v>
      </c>
      <c r="B36" s="46" t="s">
        <v>5</v>
      </c>
      <c r="C36" s="46" t="s">
        <v>13</v>
      </c>
      <c r="D36" s="47" t="s">
        <v>1</v>
      </c>
      <c r="E36" s="46" t="s">
        <v>87</v>
      </c>
      <c r="F36" s="55" t="s">
        <v>90</v>
      </c>
      <c r="G36" s="76">
        <v>71529460.983373821</v>
      </c>
      <c r="H36" s="76">
        <f>G36*$T$2</f>
        <v>39.325375099605807</v>
      </c>
      <c r="I36" s="75">
        <v>119</v>
      </c>
      <c r="J36" s="142">
        <f t="shared" si="3"/>
        <v>601087.9074233094</v>
      </c>
      <c r="K36" s="141">
        <f>J36*$T$2</f>
        <v>0.33046533697147734</v>
      </c>
      <c r="L36" s="57">
        <v>0.20205392156862742</v>
      </c>
      <c r="M36" s="142">
        <f t="shared" si="4"/>
        <v>2974888.5978397131</v>
      </c>
      <c r="N36" s="76">
        <f t="shared" ref="N36:N67" si="5">K36/L36</f>
        <v>1.6355304287387222</v>
      </c>
      <c r="O36" s="143">
        <v>1.1743333333333332</v>
      </c>
      <c r="P36" s="55" t="s">
        <v>17</v>
      </c>
      <c r="Q36" s="55">
        <v>35</v>
      </c>
      <c r="R36" s="55">
        <v>892</v>
      </c>
    </row>
    <row r="37" spans="1:18" x14ac:dyDescent="0.2">
      <c r="A37" s="46">
        <v>14</v>
      </c>
      <c r="B37" s="46" t="s">
        <v>2</v>
      </c>
      <c r="C37" s="46" t="s">
        <v>16</v>
      </c>
      <c r="D37" s="47" t="s">
        <v>1</v>
      </c>
      <c r="E37" s="46" t="s">
        <v>87</v>
      </c>
      <c r="F37" s="55" t="s">
        <v>90</v>
      </c>
      <c r="G37" s="76">
        <v>167</v>
      </c>
      <c r="H37" s="76">
        <f>G37*$U$2</f>
        <v>1.4345788328306517</v>
      </c>
      <c r="I37" s="75">
        <v>120</v>
      </c>
      <c r="J37" s="142">
        <f t="shared" si="3"/>
        <v>1.3916666666666666</v>
      </c>
      <c r="K37" s="141">
        <f>J37*$U$2</f>
        <v>1.1954823606922096E-2</v>
      </c>
      <c r="L37" s="57">
        <v>0.20205392156862742</v>
      </c>
      <c r="M37" s="142">
        <f t="shared" si="4"/>
        <v>6.8876003784662423</v>
      </c>
      <c r="N37" s="76">
        <f t="shared" si="5"/>
        <v>5.9166501269126079E-2</v>
      </c>
      <c r="O37" s="143">
        <v>1.1743333333333332</v>
      </c>
      <c r="P37" s="55" t="s">
        <v>17</v>
      </c>
      <c r="Q37" s="55">
        <v>33</v>
      </c>
      <c r="R37" s="55">
        <v>818</v>
      </c>
    </row>
    <row r="38" spans="1:18" x14ac:dyDescent="0.2">
      <c r="A38" s="46">
        <v>15</v>
      </c>
      <c r="B38" s="46" t="s">
        <v>23</v>
      </c>
      <c r="C38" s="46" t="s">
        <v>13</v>
      </c>
      <c r="D38" s="47" t="s">
        <v>27</v>
      </c>
      <c r="E38" s="46" t="s">
        <v>87</v>
      </c>
      <c r="F38" s="55" t="s">
        <v>89</v>
      </c>
      <c r="G38" s="76">
        <v>85111238.283020064</v>
      </c>
      <c r="H38" s="76">
        <f>G38*$T$2</f>
        <v>46.792347162376515</v>
      </c>
      <c r="I38" s="75">
        <v>120</v>
      </c>
      <c r="J38" s="142">
        <f t="shared" si="3"/>
        <v>709260.31902516715</v>
      </c>
      <c r="K38" s="141">
        <f>J38*$T$2</f>
        <v>0.38993622635313763</v>
      </c>
      <c r="L38" s="57">
        <v>0.23441666666666666</v>
      </c>
      <c r="M38" s="142">
        <f t="shared" si="4"/>
        <v>3025639.4697127645</v>
      </c>
      <c r="N38" s="76">
        <f t="shared" si="5"/>
        <v>1.6634321778306618</v>
      </c>
      <c r="O38" s="143">
        <v>1.2596666666666667</v>
      </c>
      <c r="P38" s="55" t="s">
        <v>15</v>
      </c>
      <c r="Q38" s="55">
        <v>25</v>
      </c>
      <c r="R38" s="55">
        <v>591</v>
      </c>
    </row>
    <row r="39" spans="1:18" x14ac:dyDescent="0.2">
      <c r="A39" s="46">
        <v>15</v>
      </c>
      <c r="B39" s="46" t="s">
        <v>24</v>
      </c>
      <c r="C39" s="46" t="s">
        <v>16</v>
      </c>
      <c r="D39" s="47" t="s">
        <v>27</v>
      </c>
      <c r="E39" s="46" t="s">
        <v>87</v>
      </c>
      <c r="F39" s="55" t="s">
        <v>89</v>
      </c>
      <c r="G39" s="76">
        <v>46</v>
      </c>
      <c r="H39" s="76">
        <f>G39*$U$2</f>
        <v>0.39515345095934118</v>
      </c>
      <c r="I39" s="75">
        <v>120</v>
      </c>
      <c r="J39" s="142">
        <f t="shared" si="3"/>
        <v>0.38333333333333336</v>
      </c>
      <c r="K39" s="141">
        <f>J39*$U$2</f>
        <v>3.2929454246611767E-3</v>
      </c>
      <c r="L39" s="57">
        <v>0.23441666666666666</v>
      </c>
      <c r="M39" s="142">
        <f t="shared" si="4"/>
        <v>1.6352648418059013</v>
      </c>
      <c r="N39" s="76">
        <f t="shared" si="5"/>
        <v>1.4047403162436588E-2</v>
      </c>
      <c r="O39" s="143">
        <v>1.2596666666666667</v>
      </c>
      <c r="P39" s="55" t="s">
        <v>15</v>
      </c>
      <c r="Q39" s="55">
        <v>27</v>
      </c>
      <c r="R39" s="55">
        <v>500</v>
      </c>
    </row>
    <row r="40" spans="1:18" x14ac:dyDescent="0.2">
      <c r="A40" s="46" t="s">
        <v>35</v>
      </c>
      <c r="B40" s="46" t="s">
        <v>7</v>
      </c>
      <c r="C40" s="46" t="s">
        <v>13</v>
      </c>
      <c r="D40" s="47" t="s">
        <v>11</v>
      </c>
      <c r="E40" s="46" t="s">
        <v>87</v>
      </c>
      <c r="F40" s="55" t="s">
        <v>90</v>
      </c>
      <c r="G40" s="76">
        <v>235861.83213132783</v>
      </c>
      <c r="H40" s="76">
        <f>G40*$T$2</f>
        <v>0.1296718148400513</v>
      </c>
      <c r="I40" s="75">
        <v>120</v>
      </c>
      <c r="J40" s="142">
        <f t="shared" si="3"/>
        <v>1965.5152677610652</v>
      </c>
      <c r="K40" s="141">
        <f>J40*$T$2</f>
        <v>1.0805984570004274E-3</v>
      </c>
      <c r="L40" s="57">
        <v>0.12330000000000001</v>
      </c>
      <c r="M40" s="142">
        <f t="shared" si="4"/>
        <v>15940.918635531752</v>
      </c>
      <c r="N40" s="76">
        <f t="shared" si="5"/>
        <v>8.763977753450343E-3</v>
      </c>
      <c r="O40" s="143">
        <v>1.1326666666666667</v>
      </c>
      <c r="P40" s="55" t="s">
        <v>17</v>
      </c>
      <c r="Q40" s="55">
        <v>32</v>
      </c>
      <c r="R40" s="55">
        <v>526</v>
      </c>
    </row>
    <row r="41" spans="1:18" x14ac:dyDescent="0.2">
      <c r="A41" s="46" t="s">
        <v>35</v>
      </c>
      <c r="B41" s="46" t="s">
        <v>8</v>
      </c>
      <c r="C41" s="46" t="s">
        <v>16</v>
      </c>
      <c r="D41" s="47" t="s">
        <v>11</v>
      </c>
      <c r="E41" s="46" t="s">
        <v>87</v>
      </c>
      <c r="F41" s="55" t="s">
        <v>90</v>
      </c>
      <c r="G41" s="76">
        <v>11</v>
      </c>
      <c r="H41" s="76">
        <f>G41*$U$2</f>
        <v>9.4493216533755503E-2</v>
      </c>
      <c r="I41" s="75">
        <v>120</v>
      </c>
      <c r="J41" s="142">
        <f t="shared" si="3"/>
        <v>9.166666666666666E-2</v>
      </c>
      <c r="K41" s="141">
        <f>J41*$U$2</f>
        <v>7.8744347111462905E-4</v>
      </c>
      <c r="L41" s="57">
        <v>0.12330000000000001</v>
      </c>
      <c r="M41" s="142">
        <f t="shared" si="4"/>
        <v>0.7434441741011083</v>
      </c>
      <c r="N41" s="76">
        <f t="shared" si="5"/>
        <v>6.3864028476450039E-3</v>
      </c>
      <c r="O41" s="143">
        <v>1.1326666666666667</v>
      </c>
      <c r="P41" s="55" t="s">
        <v>17</v>
      </c>
      <c r="Q41" s="55">
        <v>34</v>
      </c>
      <c r="R41" s="55">
        <v>803</v>
      </c>
    </row>
    <row r="42" spans="1:18" x14ac:dyDescent="0.2">
      <c r="A42" s="46" t="s">
        <v>36</v>
      </c>
      <c r="B42" s="46" t="s">
        <v>7</v>
      </c>
      <c r="C42" s="46" t="s">
        <v>13</v>
      </c>
      <c r="D42" s="47" t="s">
        <v>11</v>
      </c>
      <c r="E42" s="46" t="s">
        <v>87</v>
      </c>
      <c r="F42" s="55" t="s">
        <v>90</v>
      </c>
      <c r="G42" s="76">
        <v>221129.10547880261</v>
      </c>
      <c r="H42" s="76">
        <f>G42*$T$2</f>
        <v>0.12157207532174036</v>
      </c>
      <c r="I42" s="75">
        <v>120</v>
      </c>
      <c r="J42" s="142">
        <f t="shared" si="3"/>
        <v>1842.7425456566884</v>
      </c>
      <c r="K42" s="141">
        <f>J42*$T$2</f>
        <v>1.0131006276811697E-3</v>
      </c>
      <c r="L42" s="57">
        <v>0.12330000000000001</v>
      </c>
      <c r="M42" s="142">
        <f t="shared" si="4"/>
        <v>14945.195017491389</v>
      </c>
      <c r="N42" s="76">
        <f t="shared" si="5"/>
        <v>8.2165501028480907E-3</v>
      </c>
      <c r="O42" s="143">
        <v>1.1326666666666667</v>
      </c>
      <c r="P42" s="55" t="s">
        <v>15</v>
      </c>
      <c r="Q42" s="55">
        <v>27</v>
      </c>
      <c r="R42" s="55">
        <v>455</v>
      </c>
    </row>
    <row r="43" spans="1:18" x14ac:dyDescent="0.2">
      <c r="A43" s="46" t="s">
        <v>36</v>
      </c>
      <c r="B43" s="46" t="s">
        <v>8</v>
      </c>
      <c r="C43" s="46" t="s">
        <v>16</v>
      </c>
      <c r="D43" s="47" t="s">
        <v>11</v>
      </c>
      <c r="E43" s="46" t="s">
        <v>87</v>
      </c>
      <c r="F43" s="55" t="s">
        <v>90</v>
      </c>
      <c r="G43" s="76">
        <v>2</v>
      </c>
      <c r="H43" s="76">
        <f>G43*$U$2</f>
        <v>1.7180584824319181E-2</v>
      </c>
      <c r="I43" s="75">
        <v>120</v>
      </c>
      <c r="J43" s="142">
        <f t="shared" si="3"/>
        <v>1.6666666666666666E-2</v>
      </c>
      <c r="K43" s="141">
        <f>J43*$U$2</f>
        <v>1.4317154020265983E-4</v>
      </c>
      <c r="L43" s="57">
        <v>0.12330000000000001</v>
      </c>
      <c r="M43" s="142">
        <f t="shared" si="4"/>
        <v>0.13517166801838335</v>
      </c>
      <c r="N43" s="76">
        <f t="shared" si="5"/>
        <v>1.1611641541172735E-3</v>
      </c>
      <c r="O43" s="143">
        <v>1.1326666666666667</v>
      </c>
      <c r="P43" s="55" t="s">
        <v>15</v>
      </c>
      <c r="Q43" s="55">
        <v>25</v>
      </c>
      <c r="R43" s="55">
        <v>365</v>
      </c>
    </row>
    <row r="44" spans="1:18" x14ac:dyDescent="0.2">
      <c r="A44" s="46">
        <v>17</v>
      </c>
      <c r="B44" s="46" t="s">
        <v>23</v>
      </c>
      <c r="C44" s="46" t="s">
        <v>13</v>
      </c>
      <c r="D44" s="47" t="s">
        <v>27</v>
      </c>
      <c r="E44" s="46" t="s">
        <v>87</v>
      </c>
      <c r="F44" s="55" t="s">
        <v>89</v>
      </c>
      <c r="G44" s="76">
        <v>21333817.427002069</v>
      </c>
      <c r="H44" s="76">
        <f>G44*$T$2</f>
        <v>11.728878717796713</v>
      </c>
      <c r="I44" s="75">
        <v>120</v>
      </c>
      <c r="J44" s="142">
        <f t="shared" si="3"/>
        <v>177781.8118916839</v>
      </c>
      <c r="K44" s="141">
        <f>J44*$T$2</f>
        <v>9.7740655981639279E-2</v>
      </c>
      <c r="L44" s="57">
        <v>0.13546666666666668</v>
      </c>
      <c r="M44" s="142">
        <f t="shared" si="4"/>
        <v>1312365.7373893987</v>
      </c>
      <c r="N44" s="76">
        <f t="shared" si="5"/>
        <v>0.72151074789595915</v>
      </c>
      <c r="O44" s="143">
        <v>1.3465</v>
      </c>
      <c r="P44" s="55" t="s">
        <v>17</v>
      </c>
      <c r="Q44" s="55">
        <v>34</v>
      </c>
      <c r="R44" s="55">
        <v>781</v>
      </c>
    </row>
    <row r="45" spans="1:18" x14ac:dyDescent="0.2">
      <c r="A45" s="46">
        <v>17</v>
      </c>
      <c r="B45" s="46" t="s">
        <v>24</v>
      </c>
      <c r="C45" s="46" t="s">
        <v>16</v>
      </c>
      <c r="D45" s="47" t="s">
        <v>27</v>
      </c>
      <c r="E45" s="46" t="s">
        <v>87</v>
      </c>
      <c r="F45" s="55" t="s">
        <v>89</v>
      </c>
      <c r="G45" s="76">
        <v>100</v>
      </c>
      <c r="H45" s="76">
        <f>G45*$U$2</f>
        <v>0.85902924121595903</v>
      </c>
      <c r="I45" s="75">
        <v>119</v>
      </c>
      <c r="J45" s="142">
        <f t="shared" si="3"/>
        <v>0.84033613445378152</v>
      </c>
      <c r="K45" s="141">
        <f>J45*$U$2</f>
        <v>7.2187331194618412E-3</v>
      </c>
      <c r="L45" s="57">
        <v>0.13546666666666668</v>
      </c>
      <c r="M45" s="142">
        <f t="shared" si="4"/>
        <v>6.2032687090584258</v>
      </c>
      <c r="N45" s="76">
        <f t="shared" si="5"/>
        <v>5.3287892122011619E-2</v>
      </c>
      <c r="O45" s="143">
        <v>1.3465</v>
      </c>
      <c r="P45" s="55" t="s">
        <v>17</v>
      </c>
      <c r="Q45" s="55">
        <v>31</v>
      </c>
      <c r="R45" s="55">
        <v>601</v>
      </c>
    </row>
    <row r="46" spans="1:18" x14ac:dyDescent="0.2">
      <c r="A46" s="46" t="s">
        <v>28</v>
      </c>
      <c r="B46" s="46" t="s">
        <v>23</v>
      </c>
      <c r="C46" s="46" t="s">
        <v>13</v>
      </c>
      <c r="D46" s="47" t="s">
        <v>27</v>
      </c>
      <c r="E46" s="46" t="s">
        <v>87</v>
      </c>
      <c r="F46" s="55" t="s">
        <v>89</v>
      </c>
      <c r="G46" s="76">
        <v>23541128.157891478</v>
      </c>
      <c r="H46" s="76">
        <f>G46*$T$2</f>
        <v>12.942411173658327</v>
      </c>
      <c r="I46" s="75">
        <v>118</v>
      </c>
      <c r="J46" s="142">
        <f t="shared" si="3"/>
        <v>199501.08608382609</v>
      </c>
      <c r="K46" s="141">
        <f>J46*$T$2</f>
        <v>0.1096814506242231</v>
      </c>
      <c r="L46" s="57">
        <v>0.13630555555555554</v>
      </c>
      <c r="M46" s="142">
        <f t="shared" si="4"/>
        <v>1463631.3631582921</v>
      </c>
      <c r="N46" s="76">
        <f t="shared" si="5"/>
        <v>0.80467336916079724</v>
      </c>
      <c r="O46" s="143">
        <v>1.2617142857142858</v>
      </c>
      <c r="P46" s="55" t="s">
        <v>17</v>
      </c>
      <c r="Q46" s="55">
        <v>32</v>
      </c>
      <c r="R46" s="55">
        <v>751</v>
      </c>
    </row>
    <row r="47" spans="1:18" x14ac:dyDescent="0.2">
      <c r="A47" s="46" t="s">
        <v>28</v>
      </c>
      <c r="B47" s="46" t="s">
        <v>24</v>
      </c>
      <c r="C47" s="46" t="s">
        <v>16</v>
      </c>
      <c r="D47" s="47" t="s">
        <v>27</v>
      </c>
      <c r="E47" s="46" t="s">
        <v>87</v>
      </c>
      <c r="F47" s="55" t="s">
        <v>89</v>
      </c>
      <c r="G47" s="76">
        <v>92</v>
      </c>
      <c r="H47" s="76">
        <f>G47*$U$2</f>
        <v>0.79030690191868236</v>
      </c>
      <c r="I47" s="75">
        <v>120</v>
      </c>
      <c r="J47" s="142">
        <f t="shared" si="3"/>
        <v>0.76666666666666672</v>
      </c>
      <c r="K47" s="141">
        <f>J47*$U$2</f>
        <v>6.5858908493223534E-3</v>
      </c>
      <c r="L47" s="57">
        <v>0.13630555555555554</v>
      </c>
      <c r="M47" s="142">
        <f t="shared" si="4"/>
        <v>5.6246178928061958</v>
      </c>
      <c r="N47" s="76">
        <f t="shared" si="5"/>
        <v>4.8317112405870132E-2</v>
      </c>
      <c r="O47" s="143">
        <v>1.2617142857142858</v>
      </c>
      <c r="P47" s="55" t="s">
        <v>17</v>
      </c>
      <c r="Q47" s="55">
        <v>28</v>
      </c>
      <c r="R47" s="55">
        <v>537</v>
      </c>
    </row>
    <row r="48" spans="1:18" x14ac:dyDescent="0.2">
      <c r="A48" s="46" t="s">
        <v>29</v>
      </c>
      <c r="B48" s="46" t="s">
        <v>23</v>
      </c>
      <c r="C48" s="46" t="s">
        <v>13</v>
      </c>
      <c r="D48" s="47" t="s">
        <v>27</v>
      </c>
      <c r="E48" s="46" t="s">
        <v>87</v>
      </c>
      <c r="F48" s="55" t="s">
        <v>89</v>
      </c>
      <c r="G48" s="76">
        <v>22234034.015406277</v>
      </c>
      <c r="H48" s="76">
        <f>G48*$T$2</f>
        <v>12.223798636431519</v>
      </c>
      <c r="I48" s="75">
        <v>120</v>
      </c>
      <c r="J48" s="142">
        <f t="shared" si="3"/>
        <v>185283.61679505231</v>
      </c>
      <c r="K48" s="141">
        <f>J48*$T$2</f>
        <v>0.10186498863692933</v>
      </c>
      <c r="L48" s="57">
        <v>0.13630555555555554</v>
      </c>
      <c r="M48" s="142">
        <f t="shared" si="4"/>
        <v>1359325.4951338668</v>
      </c>
      <c r="N48" s="76">
        <f t="shared" si="5"/>
        <v>0.74732822313622504</v>
      </c>
      <c r="O48" s="143">
        <v>1.2617142857142858</v>
      </c>
      <c r="P48" s="55" t="s">
        <v>17</v>
      </c>
      <c r="Q48" s="55">
        <v>31</v>
      </c>
      <c r="R48" s="55">
        <v>648</v>
      </c>
    </row>
    <row r="49" spans="1:20" x14ac:dyDescent="0.2">
      <c r="A49" s="46" t="s">
        <v>29</v>
      </c>
      <c r="B49" s="46" t="s">
        <v>24</v>
      </c>
      <c r="C49" s="46" t="s">
        <v>16</v>
      </c>
      <c r="D49" s="47" t="s">
        <v>27</v>
      </c>
      <c r="E49" s="46" t="s">
        <v>87</v>
      </c>
      <c r="F49" s="55" t="s">
        <v>89</v>
      </c>
      <c r="G49" s="76">
        <v>45</v>
      </c>
      <c r="H49" s="76">
        <f>G49*$U$2</f>
        <v>0.3865631585471816</v>
      </c>
      <c r="I49" s="75">
        <v>120</v>
      </c>
      <c r="J49" s="142">
        <f t="shared" si="3"/>
        <v>0.375</v>
      </c>
      <c r="K49" s="141">
        <f>J49*$U$2</f>
        <v>3.2213596545598465E-3</v>
      </c>
      <c r="L49" s="57">
        <v>0.13630555555555554</v>
      </c>
      <c r="M49" s="142">
        <f t="shared" si="4"/>
        <v>2.7511717953943351</v>
      </c>
      <c r="N49" s="76">
        <f t="shared" si="5"/>
        <v>2.3633370198523431E-2</v>
      </c>
      <c r="O49" s="143">
        <v>1.2617142857142858</v>
      </c>
      <c r="P49" s="55" t="s">
        <v>17</v>
      </c>
      <c r="Q49" s="55">
        <v>29</v>
      </c>
      <c r="R49" s="55">
        <v>509</v>
      </c>
    </row>
    <row r="50" spans="1:20" x14ac:dyDescent="0.2">
      <c r="A50" s="46">
        <v>19</v>
      </c>
      <c r="B50" s="46" t="s">
        <v>23</v>
      </c>
      <c r="C50" s="46" t="s">
        <v>13</v>
      </c>
      <c r="D50" s="47" t="s">
        <v>27</v>
      </c>
      <c r="E50" s="46" t="s">
        <v>87</v>
      </c>
      <c r="F50" s="55" t="s">
        <v>89</v>
      </c>
      <c r="G50" s="76">
        <v>9336264.3212823402</v>
      </c>
      <c r="H50" s="76">
        <f>G50*$T$2</f>
        <v>5.132879395649784</v>
      </c>
      <c r="I50" s="75">
        <v>120</v>
      </c>
      <c r="J50" s="142">
        <f t="shared" si="3"/>
        <v>77802.202677352834</v>
      </c>
      <c r="K50" s="141">
        <f>J50*$T$2</f>
        <v>4.2773994963748202E-2</v>
      </c>
      <c r="L50" s="57">
        <v>0.13008333333333333</v>
      </c>
      <c r="M50" s="142">
        <f t="shared" si="4"/>
        <v>598095.08784640231</v>
      </c>
      <c r="N50" s="76">
        <f t="shared" si="5"/>
        <v>0.32881994847211943</v>
      </c>
      <c r="O50" s="143">
        <v>1.2867999999999999</v>
      </c>
      <c r="P50" s="55" t="s">
        <v>17</v>
      </c>
      <c r="Q50" s="55">
        <v>25</v>
      </c>
      <c r="R50" s="55">
        <v>356</v>
      </c>
    </row>
    <row r="51" spans="1:20" x14ac:dyDescent="0.2">
      <c r="A51" s="46">
        <v>19</v>
      </c>
      <c r="B51" s="46" t="s">
        <v>24</v>
      </c>
      <c r="C51" s="46" t="s">
        <v>16</v>
      </c>
      <c r="D51" s="47" t="s">
        <v>27</v>
      </c>
      <c r="E51" s="46" t="s">
        <v>87</v>
      </c>
      <c r="F51" s="55" t="s">
        <v>89</v>
      </c>
      <c r="G51" s="76">
        <v>17</v>
      </c>
      <c r="H51" s="76">
        <f>G51*$U$2</f>
        <v>0.14603497100671303</v>
      </c>
      <c r="I51" s="75">
        <v>120</v>
      </c>
      <c r="J51" s="142">
        <f t="shared" si="3"/>
        <v>0.14166666666666666</v>
      </c>
      <c r="K51" s="141">
        <f>J51*$U$2</f>
        <v>1.2169580917226086E-3</v>
      </c>
      <c r="L51" s="57">
        <v>0.13008333333333333</v>
      </c>
      <c r="M51" s="142">
        <f t="shared" si="4"/>
        <v>1.0890454836643177</v>
      </c>
      <c r="N51" s="76">
        <f t="shared" si="5"/>
        <v>9.3552191548182603E-3</v>
      </c>
      <c r="O51" s="143">
        <v>1.2867999999999999</v>
      </c>
      <c r="P51" s="55" t="s">
        <v>17</v>
      </c>
      <c r="Q51" s="55">
        <v>25</v>
      </c>
      <c r="R51" s="55">
        <v>373</v>
      </c>
    </row>
    <row r="52" spans="1:20" x14ac:dyDescent="0.2">
      <c r="A52" s="46">
        <v>20</v>
      </c>
      <c r="B52" s="46" t="s">
        <v>23</v>
      </c>
      <c r="C52" s="46" t="s">
        <v>13</v>
      </c>
      <c r="D52" s="47" t="s">
        <v>27</v>
      </c>
      <c r="E52" s="46" t="s">
        <v>87</v>
      </c>
      <c r="F52" s="55" t="s">
        <v>89</v>
      </c>
      <c r="G52" s="76">
        <v>5219973.663932615</v>
      </c>
      <c r="H52" s="76">
        <f>G52*$T$2</f>
        <v>2.8698304100450032</v>
      </c>
      <c r="I52" s="75">
        <v>93</v>
      </c>
      <c r="J52" s="142">
        <f t="shared" si="3"/>
        <v>56128.749074544248</v>
      </c>
      <c r="K52" s="141">
        <f>J52*$T$2</f>
        <v>3.0858391505860248E-2</v>
      </c>
      <c r="L52" s="57">
        <v>0.13223333333333334</v>
      </c>
      <c r="M52" s="142">
        <f t="shared" si="4"/>
        <v>424467.47472556779</v>
      </c>
      <c r="N52" s="76">
        <f t="shared" si="5"/>
        <v>0.23336318254998925</v>
      </c>
      <c r="O52" s="143">
        <v>1.336875</v>
      </c>
      <c r="P52" s="55" t="s">
        <v>15</v>
      </c>
      <c r="Q52" s="55">
        <v>26</v>
      </c>
      <c r="R52" s="55">
        <v>343</v>
      </c>
    </row>
    <row r="53" spans="1:20" x14ac:dyDescent="0.2">
      <c r="A53" s="46">
        <v>20</v>
      </c>
      <c r="B53" s="46" t="s">
        <v>24</v>
      </c>
      <c r="C53" s="46" t="s">
        <v>16</v>
      </c>
      <c r="D53" s="47" t="s">
        <v>27</v>
      </c>
      <c r="E53" s="46" t="s">
        <v>87</v>
      </c>
      <c r="F53" s="55" t="s">
        <v>89</v>
      </c>
      <c r="G53" s="76">
        <v>48</v>
      </c>
      <c r="H53" s="76">
        <f>G53*$U$2</f>
        <v>0.41233403578366035</v>
      </c>
      <c r="I53" s="75">
        <v>89</v>
      </c>
      <c r="J53" s="142">
        <f t="shared" si="3"/>
        <v>0.5393258426966292</v>
      </c>
      <c r="K53" s="141">
        <f>J53*$U$2</f>
        <v>4.632966694198431E-3</v>
      </c>
      <c r="L53" s="57">
        <v>0.13223333333333334</v>
      </c>
      <c r="M53" s="142">
        <f t="shared" si="4"/>
        <v>4.078592205923588</v>
      </c>
      <c r="N53" s="76">
        <f t="shared" si="5"/>
        <v>3.5036299678838652E-2</v>
      </c>
      <c r="O53" s="143">
        <v>1.336875</v>
      </c>
      <c r="P53" s="55" t="s">
        <v>15</v>
      </c>
      <c r="Q53" s="55">
        <v>24</v>
      </c>
      <c r="R53" s="55">
        <v>319</v>
      </c>
    </row>
    <row r="54" spans="1:20" x14ac:dyDescent="0.2">
      <c r="A54" s="46">
        <v>21</v>
      </c>
      <c r="B54" s="46" t="s">
        <v>7</v>
      </c>
      <c r="C54" s="46" t="s">
        <v>13</v>
      </c>
      <c r="D54" s="47" t="s">
        <v>11</v>
      </c>
      <c r="E54" s="46" t="s">
        <v>87</v>
      </c>
      <c r="F54" s="55" t="s">
        <v>90</v>
      </c>
      <c r="G54" s="76">
        <v>500553.37138945458</v>
      </c>
      <c r="H54" s="76">
        <f>G54*$T$2</f>
        <v>0.27519358900017454</v>
      </c>
      <c r="I54" s="75">
        <v>120</v>
      </c>
      <c r="J54" s="142">
        <f t="shared" si="3"/>
        <v>4171.2780949121216</v>
      </c>
      <c r="K54" s="141">
        <f>J54*$T$2</f>
        <v>2.2932799083347877E-3</v>
      </c>
      <c r="L54" s="57">
        <v>0.21166666666666664</v>
      </c>
      <c r="M54" s="142">
        <f t="shared" si="4"/>
        <v>19706.825645254121</v>
      </c>
      <c r="N54" s="76">
        <f t="shared" si="5"/>
        <v>1.0834393267723407E-2</v>
      </c>
      <c r="O54" s="143">
        <v>1.099</v>
      </c>
      <c r="P54" s="55" t="s">
        <v>17</v>
      </c>
      <c r="Q54" s="55">
        <v>25</v>
      </c>
      <c r="R54" s="55">
        <v>277</v>
      </c>
    </row>
    <row r="55" spans="1:20" x14ac:dyDescent="0.2">
      <c r="A55" s="46">
        <v>21</v>
      </c>
      <c r="B55" s="46" t="s">
        <v>8</v>
      </c>
      <c r="C55" s="46" t="s">
        <v>16</v>
      </c>
      <c r="D55" s="47" t="s">
        <v>11</v>
      </c>
      <c r="E55" s="46" t="s">
        <v>87</v>
      </c>
      <c r="F55" s="55" t="s">
        <v>90</v>
      </c>
      <c r="G55" s="76">
        <v>4</v>
      </c>
      <c r="H55" s="76">
        <f>G55*$U$2</f>
        <v>3.4361169648638362E-2</v>
      </c>
      <c r="I55" s="75">
        <v>120</v>
      </c>
      <c r="J55" s="142">
        <f t="shared" si="3"/>
        <v>3.3333333333333333E-2</v>
      </c>
      <c r="K55" s="141">
        <f>J55*$U$2</f>
        <v>2.8634308040531966E-4</v>
      </c>
      <c r="L55" s="57">
        <v>0.21166666666666664</v>
      </c>
      <c r="M55" s="142">
        <f t="shared" si="4"/>
        <v>0.15748031496062995</v>
      </c>
      <c r="N55" s="76">
        <f t="shared" si="5"/>
        <v>1.3528019546708017E-3</v>
      </c>
      <c r="O55" s="143">
        <v>1.099</v>
      </c>
      <c r="P55" s="55" t="s">
        <v>17</v>
      </c>
      <c r="Q55" s="55">
        <v>27</v>
      </c>
      <c r="R55" s="55">
        <v>469</v>
      </c>
    </row>
    <row r="56" spans="1:20" x14ac:dyDescent="0.2">
      <c r="A56" s="46" t="s">
        <v>37</v>
      </c>
      <c r="B56" s="46" t="s">
        <v>5</v>
      </c>
      <c r="C56" s="46" t="s">
        <v>13</v>
      </c>
      <c r="D56" s="47" t="s">
        <v>1</v>
      </c>
      <c r="E56" s="46" t="s">
        <v>87</v>
      </c>
      <c r="F56" s="55" t="s">
        <v>89</v>
      </c>
      <c r="G56" s="76">
        <v>16085870.931226388</v>
      </c>
      <c r="H56" s="76">
        <f>G56*$T$2</f>
        <v>8.8436694402235112</v>
      </c>
      <c r="I56" s="75">
        <v>120</v>
      </c>
      <c r="J56" s="142">
        <f t="shared" si="3"/>
        <v>134048.92442688657</v>
      </c>
      <c r="K56" s="141">
        <f>J56*$T$2</f>
        <v>7.3697245335195935E-2</v>
      </c>
      <c r="L56" s="57">
        <v>0.23022222222222222</v>
      </c>
      <c r="M56" s="142">
        <f t="shared" si="4"/>
        <v>582258.84162257682</v>
      </c>
      <c r="N56" s="76">
        <f t="shared" si="5"/>
        <v>0.32011351738260785</v>
      </c>
      <c r="O56" s="143">
        <v>1.2746666666666666</v>
      </c>
      <c r="P56" s="55" t="s">
        <v>17</v>
      </c>
      <c r="Q56" s="55">
        <v>29</v>
      </c>
      <c r="R56" s="55">
        <v>504</v>
      </c>
    </row>
    <row r="57" spans="1:20" x14ac:dyDescent="0.2">
      <c r="A57" s="46" t="s">
        <v>37</v>
      </c>
      <c r="B57" s="46" t="s">
        <v>2</v>
      </c>
      <c r="C57" s="46" t="s">
        <v>16</v>
      </c>
      <c r="D57" s="47" t="s">
        <v>1</v>
      </c>
      <c r="E57" s="46" t="s">
        <v>87</v>
      </c>
      <c r="F57" s="55" t="s">
        <v>89</v>
      </c>
      <c r="G57" s="76">
        <v>341</v>
      </c>
      <c r="H57" s="76">
        <f>G57*$U$2</f>
        <v>2.9292897125464203</v>
      </c>
      <c r="I57" s="75">
        <v>50</v>
      </c>
      <c r="J57" s="142">
        <f t="shared" si="3"/>
        <v>6.82</v>
      </c>
      <c r="K57" s="141">
        <f>J57*$U$2</f>
        <v>5.8585794250928407E-2</v>
      </c>
      <c r="L57" s="57">
        <v>0.23022222222222222</v>
      </c>
      <c r="M57" s="142">
        <f t="shared" si="4"/>
        <v>29.623552123552127</v>
      </c>
      <c r="N57" s="76">
        <f t="shared" si="5"/>
        <v>0.25447497502816391</v>
      </c>
      <c r="O57" s="143">
        <v>1.2746666666666666</v>
      </c>
      <c r="P57" s="55" t="s">
        <v>17</v>
      </c>
      <c r="Q57" s="55">
        <v>32</v>
      </c>
      <c r="R57" s="55">
        <v>695</v>
      </c>
    </row>
    <row r="58" spans="1:20" x14ac:dyDescent="0.2">
      <c r="A58" s="46" t="s">
        <v>38</v>
      </c>
      <c r="B58" s="46" t="s">
        <v>5</v>
      </c>
      <c r="C58" s="46" t="s">
        <v>13</v>
      </c>
      <c r="D58" s="47" t="s">
        <v>1</v>
      </c>
      <c r="E58" s="46" t="s">
        <v>87</v>
      </c>
      <c r="F58" s="55" t="s">
        <v>89</v>
      </c>
      <c r="G58" s="76">
        <v>15534540.788991362</v>
      </c>
      <c r="H58" s="76">
        <f>G58*$T$2</f>
        <v>8.5405598634275819</v>
      </c>
      <c r="I58" s="75">
        <v>102</v>
      </c>
      <c r="J58" s="142">
        <f t="shared" si="3"/>
        <v>152299.41949991533</v>
      </c>
      <c r="K58" s="141">
        <f>J58*$T$2</f>
        <v>8.3730979053211599E-2</v>
      </c>
      <c r="L58" s="57">
        <v>0.23022222222222222</v>
      </c>
      <c r="M58" s="142">
        <f t="shared" si="4"/>
        <v>661532.22755754727</v>
      </c>
      <c r="N58" s="76">
        <f t="shared" si="5"/>
        <v>0.36369633758634384</v>
      </c>
      <c r="O58" s="143">
        <v>1.2746666666666666</v>
      </c>
      <c r="P58" s="55" t="s">
        <v>15</v>
      </c>
      <c r="Q58" s="55">
        <v>29</v>
      </c>
      <c r="R58" s="55">
        <v>504</v>
      </c>
    </row>
    <row r="59" spans="1:20" x14ac:dyDescent="0.2">
      <c r="A59" s="46" t="s">
        <v>38</v>
      </c>
      <c r="B59" s="46" t="s">
        <v>2</v>
      </c>
      <c r="C59" s="46" t="s">
        <v>16</v>
      </c>
      <c r="D59" s="47" t="s">
        <v>1</v>
      </c>
      <c r="E59" s="46" t="s">
        <v>87</v>
      </c>
      <c r="F59" s="55" t="s">
        <v>89</v>
      </c>
      <c r="G59" s="76">
        <v>392</v>
      </c>
      <c r="H59" s="76">
        <f>G59*$U$2</f>
        <v>3.3673946255665594</v>
      </c>
      <c r="I59" s="75">
        <v>120</v>
      </c>
      <c r="J59" s="142">
        <f t="shared" si="3"/>
        <v>3.2666666666666666</v>
      </c>
      <c r="K59" s="141">
        <f>J59*$U$2</f>
        <v>2.8061621879721329E-2</v>
      </c>
      <c r="L59" s="57">
        <v>0.23022222222222222</v>
      </c>
      <c r="M59" s="142">
        <f t="shared" si="4"/>
        <v>14.189189189189189</v>
      </c>
      <c r="N59" s="76">
        <f t="shared" si="5"/>
        <v>0.12188928422658879</v>
      </c>
      <c r="O59" s="143">
        <v>1.2746666666666666</v>
      </c>
      <c r="P59" s="55" t="s">
        <v>15</v>
      </c>
      <c r="Q59" s="55">
        <v>34</v>
      </c>
      <c r="R59" s="55">
        <v>660</v>
      </c>
    </row>
    <row r="60" spans="1:20" x14ac:dyDescent="0.2">
      <c r="A60" s="46" t="s">
        <v>39</v>
      </c>
      <c r="B60" s="46" t="s">
        <v>5</v>
      </c>
      <c r="C60" s="46" t="s">
        <v>13</v>
      </c>
      <c r="D60" s="47" t="s">
        <v>1</v>
      </c>
      <c r="E60" s="46" t="s">
        <v>87</v>
      </c>
      <c r="F60" s="55" t="s">
        <v>89</v>
      </c>
      <c r="G60" s="76">
        <v>30623782.841824785</v>
      </c>
      <c r="H60" s="76">
        <f>G60*$T$2</f>
        <v>16.836303960176007</v>
      </c>
      <c r="I60" s="75">
        <v>120</v>
      </c>
      <c r="J60" s="142">
        <f t="shared" si="3"/>
        <v>255198.19034853988</v>
      </c>
      <c r="K60" s="141">
        <f>J60*$T$2</f>
        <v>0.14030253300146675</v>
      </c>
      <c r="L60" s="57">
        <v>0.33658333333333335</v>
      </c>
      <c r="M60" s="142">
        <f t="shared" si="4"/>
        <v>758202.10056510975</v>
      </c>
      <c r="N60" s="76">
        <f t="shared" si="5"/>
        <v>0.41684337608754668</v>
      </c>
      <c r="O60" s="143">
        <v>1.2330000000000001</v>
      </c>
      <c r="P60" s="55" t="s">
        <v>15</v>
      </c>
      <c r="Q60" s="55">
        <v>24</v>
      </c>
      <c r="R60" s="55">
        <v>337</v>
      </c>
    </row>
    <row r="61" spans="1:20" x14ac:dyDescent="0.2">
      <c r="A61" s="46" t="s">
        <v>39</v>
      </c>
      <c r="B61" s="46" t="s">
        <v>2</v>
      </c>
      <c r="C61" s="46" t="s">
        <v>16</v>
      </c>
      <c r="D61" s="47" t="s">
        <v>1</v>
      </c>
      <c r="E61" s="46" t="s">
        <v>87</v>
      </c>
      <c r="F61" s="55" t="s">
        <v>89</v>
      </c>
      <c r="G61" s="76">
        <v>95</v>
      </c>
      <c r="H61" s="76">
        <f>G61*$U$2</f>
        <v>0.81607777915516111</v>
      </c>
      <c r="I61" s="75">
        <v>120</v>
      </c>
      <c r="J61" s="142">
        <f t="shared" si="3"/>
        <v>0.79166666666666663</v>
      </c>
      <c r="K61" s="141">
        <f>J61*$U$2</f>
        <v>6.8006481596263419E-3</v>
      </c>
      <c r="L61" s="57">
        <v>0.33658333333333335</v>
      </c>
      <c r="M61" s="142">
        <f t="shared" si="4"/>
        <v>2.3520673434018318</v>
      </c>
      <c r="N61" s="76">
        <f t="shared" si="5"/>
        <v>2.0204946252913122E-2</v>
      </c>
      <c r="O61" s="143">
        <v>1.2330000000000001</v>
      </c>
      <c r="P61" s="55" t="s">
        <v>15</v>
      </c>
      <c r="Q61" s="55">
        <v>28</v>
      </c>
      <c r="R61" s="55">
        <v>546</v>
      </c>
    </row>
    <row r="62" spans="1:20" x14ac:dyDescent="0.2">
      <c r="A62" s="46" t="s">
        <v>40</v>
      </c>
      <c r="B62" s="46" t="s">
        <v>5</v>
      </c>
      <c r="C62" s="46" t="s">
        <v>13</v>
      </c>
      <c r="D62" s="47" t="s">
        <v>1</v>
      </c>
      <c r="E62" s="46" t="s">
        <v>87</v>
      </c>
      <c r="F62" s="55" t="s">
        <v>89</v>
      </c>
      <c r="G62" s="76">
        <v>29217733.424637821</v>
      </c>
      <c r="H62" s="76">
        <f>G62*$T$2</f>
        <v>16.063287919242725</v>
      </c>
      <c r="I62" s="75">
        <v>120</v>
      </c>
      <c r="J62" s="142">
        <f t="shared" si="3"/>
        <v>243481.11187198185</v>
      </c>
      <c r="K62" s="141">
        <f>J62*$T$2</f>
        <v>0.13386073266035603</v>
      </c>
      <c r="L62" s="57">
        <v>0.33658333333333335</v>
      </c>
      <c r="M62" s="142">
        <f t="shared" si="4"/>
        <v>723390.28038221889</v>
      </c>
      <c r="N62" s="76">
        <f t="shared" si="5"/>
        <v>0.39770457834223133</v>
      </c>
      <c r="O62" s="143">
        <v>1.2330000000000001</v>
      </c>
      <c r="P62" s="55" t="s">
        <v>15</v>
      </c>
      <c r="Q62" s="55">
        <v>29</v>
      </c>
      <c r="R62" s="55">
        <v>600</v>
      </c>
    </row>
    <row r="63" spans="1:20" x14ac:dyDescent="0.2">
      <c r="A63" s="46" t="s">
        <v>40</v>
      </c>
      <c r="B63" s="46" t="s">
        <v>2</v>
      </c>
      <c r="C63" s="46" t="s">
        <v>16</v>
      </c>
      <c r="D63" s="47" t="s">
        <v>1</v>
      </c>
      <c r="E63" s="46" t="s">
        <v>87</v>
      </c>
      <c r="F63" s="55" t="s">
        <v>89</v>
      </c>
      <c r="G63" s="76">
        <v>238</v>
      </c>
      <c r="H63" s="76">
        <f>G63*$U$2</f>
        <v>2.0444895940939825</v>
      </c>
      <c r="I63" s="75">
        <v>120</v>
      </c>
      <c r="J63" s="142">
        <f t="shared" si="3"/>
        <v>1.9833333333333334</v>
      </c>
      <c r="K63" s="141">
        <f>J63*$U$2</f>
        <v>1.7037413284116523E-2</v>
      </c>
      <c r="L63" s="57">
        <v>0.33658333333333335</v>
      </c>
      <c r="M63" s="142">
        <f t="shared" si="4"/>
        <v>5.8925476603119584</v>
      </c>
      <c r="N63" s="76">
        <f t="shared" si="5"/>
        <v>5.0618707454666567E-2</v>
      </c>
      <c r="O63" s="143">
        <v>1.2330000000000001</v>
      </c>
      <c r="P63" s="55" t="s">
        <v>15</v>
      </c>
      <c r="Q63" s="55">
        <v>30</v>
      </c>
      <c r="R63" s="55">
        <v>627</v>
      </c>
    </row>
    <row r="64" spans="1:20" x14ac:dyDescent="0.2">
      <c r="A64" s="46">
        <v>24</v>
      </c>
      <c r="B64" s="46" t="s">
        <v>48</v>
      </c>
      <c r="C64" s="46" t="s">
        <v>13</v>
      </c>
      <c r="D64" s="47" t="s">
        <v>32</v>
      </c>
      <c r="E64" s="46" t="s">
        <v>87</v>
      </c>
      <c r="F64" s="55" t="s">
        <v>90</v>
      </c>
      <c r="G64" s="76">
        <v>938112.58885563526</v>
      </c>
      <c r="H64" s="76">
        <f>G64*$T$2</f>
        <v>0.51575433304306828</v>
      </c>
      <c r="I64" s="75">
        <v>120</v>
      </c>
      <c r="J64" s="142">
        <f t="shared" si="3"/>
        <v>7817.6049071302941</v>
      </c>
      <c r="K64" s="141">
        <f>J64*$T$2</f>
        <v>4.2979527753589028E-3</v>
      </c>
      <c r="L64" s="57">
        <v>0.11733333333333333</v>
      </c>
      <c r="M64" s="142">
        <f t="shared" si="4"/>
        <v>66627.314549405914</v>
      </c>
      <c r="N64" s="76">
        <f t="shared" si="5"/>
        <v>3.6630279335445194E-2</v>
      </c>
      <c r="O64" s="143">
        <v>0.71599999999999986</v>
      </c>
      <c r="P64" s="55" t="s">
        <v>15</v>
      </c>
      <c r="Q64" s="55">
        <v>21</v>
      </c>
      <c r="R64" s="55">
        <v>204</v>
      </c>
      <c r="T64" s="147"/>
    </row>
    <row r="65" spans="1:20" x14ac:dyDescent="0.2">
      <c r="A65" s="46">
        <v>24</v>
      </c>
      <c r="B65" s="46" t="s">
        <v>49</v>
      </c>
      <c r="C65" s="46" t="s">
        <v>16</v>
      </c>
      <c r="D65" s="47" t="s">
        <v>32</v>
      </c>
      <c r="E65" s="46" t="s">
        <v>87</v>
      </c>
      <c r="F65" s="55" t="s">
        <v>90</v>
      </c>
      <c r="G65" s="76">
        <v>10</v>
      </c>
      <c r="H65" s="76">
        <f>G65*$U$2</f>
        <v>8.5902924121595906E-2</v>
      </c>
      <c r="I65" s="75">
        <v>120</v>
      </c>
      <c r="J65" s="142">
        <f t="shared" si="3"/>
        <v>8.3333333333333329E-2</v>
      </c>
      <c r="K65" s="141">
        <f>J65*$U$2</f>
        <v>7.1585770101329914E-4</v>
      </c>
      <c r="L65" s="57">
        <v>0.11733333333333333</v>
      </c>
      <c r="M65" s="142">
        <f t="shared" si="4"/>
        <v>0.71022727272727271</v>
      </c>
      <c r="N65" s="76">
        <f t="shared" si="5"/>
        <v>6.1010599518178908E-3</v>
      </c>
      <c r="O65" s="143">
        <v>0.71599999999999986</v>
      </c>
      <c r="P65" s="55" t="s">
        <v>15</v>
      </c>
      <c r="Q65" s="55">
        <v>22</v>
      </c>
      <c r="R65" s="55">
        <v>211</v>
      </c>
      <c r="T65" s="147"/>
    </row>
    <row r="66" spans="1:20" x14ac:dyDescent="0.2">
      <c r="A66" s="46" t="s">
        <v>41</v>
      </c>
      <c r="B66" s="46" t="s">
        <v>48</v>
      </c>
      <c r="C66" s="46" t="s">
        <v>13</v>
      </c>
      <c r="D66" s="47" t="s">
        <v>32</v>
      </c>
      <c r="E66" s="46" t="s">
        <v>87</v>
      </c>
      <c r="F66" s="55" t="s">
        <v>90</v>
      </c>
      <c r="G66" s="76">
        <v>525458.03689400468</v>
      </c>
      <c r="H66" s="76">
        <f>G66*$T$2</f>
        <v>0.28888564398328553</v>
      </c>
      <c r="I66" s="75">
        <v>120</v>
      </c>
      <c r="J66" s="142">
        <f t="shared" ref="J66:J85" si="6">G66/I66</f>
        <v>4378.8169741167058</v>
      </c>
      <c r="K66" s="141">
        <f>J66*$T$2</f>
        <v>2.4073803665273794E-3</v>
      </c>
      <c r="L66" s="57">
        <v>6.8600000000000008E-2</v>
      </c>
      <c r="M66" s="142">
        <f t="shared" ref="M66:M85" si="7">J66/L66</f>
        <v>63831.151226191039</v>
      </c>
      <c r="N66" s="76">
        <f t="shared" si="5"/>
        <v>3.5093008258416603E-2</v>
      </c>
      <c r="O66" s="143">
        <v>0.73924999999999996</v>
      </c>
      <c r="P66" s="55" t="s">
        <v>15</v>
      </c>
      <c r="Q66" s="55">
        <v>21</v>
      </c>
      <c r="R66" s="55">
        <v>228</v>
      </c>
      <c r="T66" s="147"/>
    </row>
    <row r="67" spans="1:20" x14ac:dyDescent="0.2">
      <c r="A67" s="46" t="s">
        <v>41</v>
      </c>
      <c r="B67" s="46" t="s">
        <v>49</v>
      </c>
      <c r="C67" s="46" t="s">
        <v>16</v>
      </c>
      <c r="D67" s="47" t="s">
        <v>32</v>
      </c>
      <c r="E67" s="46" t="s">
        <v>87</v>
      </c>
      <c r="F67" s="55" t="s">
        <v>90</v>
      </c>
      <c r="G67" s="76">
        <v>7</v>
      </c>
      <c r="H67" s="76">
        <f>G67*$U$2</f>
        <v>6.0132046885117134E-2</v>
      </c>
      <c r="I67" s="75">
        <v>120</v>
      </c>
      <c r="J67" s="142">
        <f t="shared" si="6"/>
        <v>5.8333333333333334E-2</v>
      </c>
      <c r="K67" s="141">
        <f>J67*$U$2</f>
        <v>5.0110039070930951E-4</v>
      </c>
      <c r="L67" s="57">
        <v>6.8600000000000008E-2</v>
      </c>
      <c r="M67" s="142">
        <f t="shared" si="7"/>
        <v>0.85034013605442171</v>
      </c>
      <c r="N67" s="76">
        <f t="shared" si="5"/>
        <v>7.3046704185030535E-3</v>
      </c>
      <c r="O67" s="143">
        <v>0.73924999999999996</v>
      </c>
      <c r="P67" s="55" t="s">
        <v>15</v>
      </c>
      <c r="Q67" s="55">
        <v>22</v>
      </c>
      <c r="R67" s="55">
        <v>247</v>
      </c>
      <c r="T67" s="147"/>
    </row>
    <row r="68" spans="1:20" x14ac:dyDescent="0.2">
      <c r="A68" s="46" t="s">
        <v>42</v>
      </c>
      <c r="B68" s="46" t="s">
        <v>48</v>
      </c>
      <c r="C68" s="46" t="s">
        <v>13</v>
      </c>
      <c r="D68" s="47" t="s">
        <v>32</v>
      </c>
      <c r="E68" s="46" t="s">
        <v>87</v>
      </c>
      <c r="F68" s="55" t="s">
        <v>90</v>
      </c>
      <c r="G68" s="76">
        <v>678617.58357626037</v>
      </c>
      <c r="H68" s="76">
        <f>G68*$T$2</f>
        <v>0.37308950265300594</v>
      </c>
      <c r="I68" s="75">
        <v>120</v>
      </c>
      <c r="J68" s="142">
        <f t="shared" si="6"/>
        <v>5655.1465298021694</v>
      </c>
      <c r="K68" s="141">
        <f>J68*$T$2</f>
        <v>3.1090791887750492E-3</v>
      </c>
      <c r="L68" s="57">
        <v>6.8600000000000008E-2</v>
      </c>
      <c r="M68" s="142">
        <f t="shared" si="7"/>
        <v>82436.538335308578</v>
      </c>
      <c r="N68" s="76">
        <f t="shared" ref="N68:N85" si="8">K68/L68</f>
        <v>4.5321854063776222E-2</v>
      </c>
      <c r="O68" s="143">
        <v>0.73924999999999996</v>
      </c>
      <c r="P68" s="55" t="s">
        <v>15</v>
      </c>
      <c r="Q68" s="55">
        <v>22</v>
      </c>
      <c r="R68" s="55">
        <v>340</v>
      </c>
      <c r="T68" s="147"/>
    </row>
    <row r="69" spans="1:20" x14ac:dyDescent="0.2">
      <c r="A69" s="46" t="s">
        <v>42</v>
      </c>
      <c r="B69" s="46" t="s">
        <v>49</v>
      </c>
      <c r="C69" s="46" t="s">
        <v>16</v>
      </c>
      <c r="D69" s="47" t="s">
        <v>32</v>
      </c>
      <c r="E69" s="46" t="s">
        <v>87</v>
      </c>
      <c r="F69" s="55" t="s">
        <v>90</v>
      </c>
      <c r="G69" s="76">
        <v>4</v>
      </c>
      <c r="H69" s="76">
        <f>G69*$U$2</f>
        <v>3.4361169648638362E-2</v>
      </c>
      <c r="I69" s="75">
        <v>120</v>
      </c>
      <c r="J69" s="142">
        <f t="shared" si="6"/>
        <v>3.3333333333333333E-2</v>
      </c>
      <c r="K69" s="141">
        <f>J69*$U$2</f>
        <v>2.8634308040531966E-4</v>
      </c>
      <c r="L69" s="57">
        <v>6.8600000000000008E-2</v>
      </c>
      <c r="M69" s="142">
        <f t="shared" si="7"/>
        <v>0.48590864917395521</v>
      </c>
      <c r="N69" s="76">
        <f t="shared" si="8"/>
        <v>4.1740973820017435E-3</v>
      </c>
      <c r="O69" s="143">
        <v>0.73924999999999996</v>
      </c>
      <c r="P69" s="55" t="s">
        <v>15</v>
      </c>
      <c r="Q69" s="55">
        <v>26</v>
      </c>
      <c r="R69" s="55">
        <v>354</v>
      </c>
      <c r="T69" s="147"/>
    </row>
    <row r="70" spans="1:20" x14ac:dyDescent="0.2">
      <c r="A70" s="46" t="s">
        <v>43</v>
      </c>
      <c r="B70" s="46" t="s">
        <v>48</v>
      </c>
      <c r="C70" s="46" t="s">
        <v>13</v>
      </c>
      <c r="D70" s="47" t="s">
        <v>32</v>
      </c>
      <c r="E70" s="46" t="s">
        <v>87</v>
      </c>
      <c r="F70" s="55" t="s">
        <v>90</v>
      </c>
      <c r="G70" s="76">
        <v>338410.45479712257</v>
      </c>
      <c r="H70" s="76">
        <f>G70*$T$2</f>
        <v>0.18605086477050842</v>
      </c>
      <c r="I70" s="75">
        <v>120</v>
      </c>
      <c r="J70" s="142">
        <f t="shared" si="6"/>
        <v>2820.0871233093549</v>
      </c>
      <c r="K70" s="141">
        <f>J70*$T$2</f>
        <v>1.5504238730875701E-3</v>
      </c>
      <c r="L70" s="57">
        <v>6.8600000000000008E-2</v>
      </c>
      <c r="M70" s="142">
        <f t="shared" si="7"/>
        <v>41109.14173920342</v>
      </c>
      <c r="N70" s="76">
        <f t="shared" si="8"/>
        <v>2.2600931094570991E-2</v>
      </c>
      <c r="O70" s="143">
        <v>0.73924999999999996</v>
      </c>
      <c r="P70" s="55" t="s">
        <v>15</v>
      </c>
      <c r="Q70" s="55">
        <v>22</v>
      </c>
      <c r="R70" s="55">
        <v>201</v>
      </c>
      <c r="T70" s="147"/>
    </row>
    <row r="71" spans="1:20" x14ac:dyDescent="0.2">
      <c r="A71" s="46" t="s">
        <v>43</v>
      </c>
      <c r="B71" s="46" t="s">
        <v>49</v>
      </c>
      <c r="C71" s="46" t="s">
        <v>16</v>
      </c>
      <c r="D71" s="47" t="s">
        <v>32</v>
      </c>
      <c r="E71" s="46" t="s">
        <v>87</v>
      </c>
      <c r="F71" s="55" t="s">
        <v>90</v>
      </c>
      <c r="G71" s="76">
        <v>2</v>
      </c>
      <c r="H71" s="76">
        <f>G71*$U$2</f>
        <v>1.7180584824319181E-2</v>
      </c>
      <c r="I71" s="75">
        <v>120</v>
      </c>
      <c r="J71" s="142">
        <f t="shared" si="6"/>
        <v>1.6666666666666666E-2</v>
      </c>
      <c r="K71" s="141">
        <f>J71*$U$2</f>
        <v>1.4317154020265983E-4</v>
      </c>
      <c r="L71" s="57">
        <v>6.8600000000000008E-2</v>
      </c>
      <c r="M71" s="142">
        <f t="shared" si="7"/>
        <v>0.2429543245869776</v>
      </c>
      <c r="N71" s="76">
        <f t="shared" si="8"/>
        <v>2.0870486910008717E-3</v>
      </c>
      <c r="O71" s="143">
        <v>0.73924999999999996</v>
      </c>
      <c r="P71" s="55" t="s">
        <v>15</v>
      </c>
      <c r="Q71" s="55">
        <v>21</v>
      </c>
      <c r="R71" s="55">
        <v>289</v>
      </c>
      <c r="T71" s="147"/>
    </row>
    <row r="72" spans="1:20" x14ac:dyDescent="0.2">
      <c r="A72" s="46" t="s">
        <v>44</v>
      </c>
      <c r="B72" s="46" t="s">
        <v>48</v>
      </c>
      <c r="C72" s="46" t="s">
        <v>13</v>
      </c>
      <c r="D72" s="47" t="s">
        <v>32</v>
      </c>
      <c r="E72" s="46" t="s">
        <v>87</v>
      </c>
      <c r="F72" s="55" t="s">
        <v>90</v>
      </c>
      <c r="G72" s="76">
        <v>567389.64352042263</v>
      </c>
      <c r="H72" s="76">
        <f>G72*$T$2</f>
        <v>0.3119387487661705</v>
      </c>
      <c r="I72" s="75">
        <v>120</v>
      </c>
      <c r="J72" s="142">
        <f t="shared" si="6"/>
        <v>4728.2470293368551</v>
      </c>
      <c r="K72" s="141">
        <f>J72*$T$2</f>
        <v>2.599489573051421E-3</v>
      </c>
      <c r="L72" s="57">
        <v>7.1888888888888891E-2</v>
      </c>
      <c r="M72" s="142">
        <f t="shared" si="7"/>
        <v>65771.59700777696</v>
      </c>
      <c r="N72" s="76">
        <f t="shared" si="8"/>
        <v>3.6159824045537539E-2</v>
      </c>
      <c r="O72" s="143">
        <v>0.77800000000000002</v>
      </c>
      <c r="P72" s="55" t="s">
        <v>15</v>
      </c>
      <c r="Q72" s="55">
        <v>31</v>
      </c>
      <c r="R72" s="55">
        <v>557</v>
      </c>
      <c r="T72" s="147"/>
    </row>
    <row r="73" spans="1:20" x14ac:dyDescent="0.2">
      <c r="A73" s="46" t="s">
        <v>44</v>
      </c>
      <c r="B73" s="46" t="s">
        <v>49</v>
      </c>
      <c r="C73" s="46" t="s">
        <v>16</v>
      </c>
      <c r="D73" s="47" t="s">
        <v>32</v>
      </c>
      <c r="E73" s="46" t="s">
        <v>87</v>
      </c>
      <c r="F73" s="55" t="s">
        <v>90</v>
      </c>
      <c r="G73" s="76">
        <v>5</v>
      </c>
      <c r="H73" s="76">
        <f>G73*$U$2</f>
        <v>4.2951462060797953E-2</v>
      </c>
      <c r="I73" s="75">
        <v>120</v>
      </c>
      <c r="J73" s="142">
        <f t="shared" si="6"/>
        <v>4.1666666666666664E-2</v>
      </c>
      <c r="K73" s="141">
        <f>J73*$U$2</f>
        <v>3.5792885050664957E-4</v>
      </c>
      <c r="L73" s="57">
        <v>7.1888888888888891E-2</v>
      </c>
      <c r="M73" s="142">
        <f t="shared" si="7"/>
        <v>0.57959814528593501</v>
      </c>
      <c r="N73" s="76">
        <f t="shared" si="8"/>
        <v>4.9789175495515391E-3</v>
      </c>
      <c r="O73" s="143">
        <v>0.77800000000000002</v>
      </c>
      <c r="P73" s="55" t="s">
        <v>15</v>
      </c>
      <c r="Q73" s="55">
        <v>25</v>
      </c>
      <c r="R73" s="55">
        <v>509</v>
      </c>
      <c r="T73" s="147"/>
    </row>
    <row r="74" spans="1:20" x14ac:dyDescent="0.2">
      <c r="A74" s="46" t="s">
        <v>45</v>
      </c>
      <c r="B74" s="46" t="s">
        <v>48</v>
      </c>
      <c r="C74" s="46" t="s">
        <v>13</v>
      </c>
      <c r="D74" s="47" t="s">
        <v>32</v>
      </c>
      <c r="E74" s="46" t="s">
        <v>87</v>
      </c>
      <c r="F74" s="55" t="s">
        <v>90</v>
      </c>
      <c r="G74" s="76">
        <v>820221.81476120767</v>
      </c>
      <c r="H74" s="76">
        <f>G74*$T$2</f>
        <v>0.45094049482438153</v>
      </c>
      <c r="I74" s="75">
        <v>120</v>
      </c>
      <c r="J74" s="142">
        <f t="shared" si="6"/>
        <v>6835.1817896767307</v>
      </c>
      <c r="K74" s="141">
        <f>J74*$T$2</f>
        <v>3.7578374568698462E-3</v>
      </c>
      <c r="L74" s="57">
        <v>7.1888888888888891E-2</v>
      </c>
      <c r="M74" s="142">
        <f t="shared" si="7"/>
        <v>95079.808511731957</v>
      </c>
      <c r="N74" s="76">
        <f t="shared" si="8"/>
        <v>5.2272854886906667E-2</v>
      </c>
      <c r="O74" s="143">
        <v>0.77800000000000002</v>
      </c>
      <c r="P74" s="55" t="s">
        <v>17</v>
      </c>
      <c r="Q74" s="55">
        <v>26</v>
      </c>
      <c r="R74" s="55">
        <v>360</v>
      </c>
      <c r="T74" s="147"/>
    </row>
    <row r="75" spans="1:20" x14ac:dyDescent="0.2">
      <c r="A75" s="46" t="s">
        <v>45</v>
      </c>
      <c r="B75" s="46" t="s">
        <v>49</v>
      </c>
      <c r="C75" s="46" t="s">
        <v>16</v>
      </c>
      <c r="D75" s="47" t="s">
        <v>32</v>
      </c>
      <c r="E75" s="46" t="s">
        <v>87</v>
      </c>
      <c r="F75" s="55" t="s">
        <v>90</v>
      </c>
      <c r="G75" s="76">
        <v>6</v>
      </c>
      <c r="H75" s="76">
        <f>G75*$U$2</f>
        <v>5.1541754472957543E-2</v>
      </c>
      <c r="I75" s="75">
        <v>120</v>
      </c>
      <c r="J75" s="142">
        <f t="shared" si="6"/>
        <v>0.05</v>
      </c>
      <c r="K75" s="141">
        <f>J75*$U$2</f>
        <v>4.2951462060797954E-4</v>
      </c>
      <c r="L75" s="57">
        <v>7.1888888888888891E-2</v>
      </c>
      <c r="M75" s="142">
        <f t="shared" si="7"/>
        <v>0.69551777434312212</v>
      </c>
      <c r="N75" s="76">
        <f t="shared" si="8"/>
        <v>5.9747010594618484E-3</v>
      </c>
      <c r="O75" s="143">
        <v>0.77800000000000002</v>
      </c>
      <c r="P75" s="55" t="s">
        <v>17</v>
      </c>
      <c r="Q75" s="55">
        <v>28</v>
      </c>
      <c r="R75" s="55">
        <v>691</v>
      </c>
      <c r="T75" s="147"/>
    </row>
    <row r="76" spans="1:20" x14ac:dyDescent="0.2">
      <c r="A76" s="46" t="s">
        <v>46</v>
      </c>
      <c r="B76" s="46" t="s">
        <v>48</v>
      </c>
      <c r="C76" s="46" t="s">
        <v>13</v>
      </c>
      <c r="D76" s="47" t="s">
        <v>32</v>
      </c>
      <c r="E76" s="46" t="s">
        <v>87</v>
      </c>
      <c r="F76" s="55" t="s">
        <v>90</v>
      </c>
      <c r="G76" s="76">
        <v>1621346.2425087655</v>
      </c>
      <c r="H76" s="76">
        <f>G76*$T$2</f>
        <v>0.89138165276841552</v>
      </c>
      <c r="I76" s="75">
        <v>120</v>
      </c>
      <c r="J76" s="142">
        <f t="shared" si="6"/>
        <v>13511.218687573046</v>
      </c>
      <c r="K76" s="141">
        <f>J76*$T$2</f>
        <v>7.428180439736796E-3</v>
      </c>
      <c r="L76" s="57">
        <v>7.1888888888888891E-2</v>
      </c>
      <c r="M76" s="142">
        <f t="shared" si="7"/>
        <v>187945.85500488008</v>
      </c>
      <c r="N76" s="76">
        <f t="shared" si="8"/>
        <v>0.103328630537297</v>
      </c>
      <c r="O76" s="143">
        <v>0.77800000000000002</v>
      </c>
      <c r="P76" s="55" t="s">
        <v>17</v>
      </c>
      <c r="Q76" s="55">
        <v>28</v>
      </c>
      <c r="R76" s="55">
        <v>363</v>
      </c>
    </row>
    <row r="77" spans="1:20" x14ac:dyDescent="0.2">
      <c r="A77" s="46" t="s">
        <v>46</v>
      </c>
      <c r="B77" s="46" t="s">
        <v>49</v>
      </c>
      <c r="C77" s="46" t="s">
        <v>16</v>
      </c>
      <c r="D77" s="47" t="s">
        <v>32</v>
      </c>
      <c r="E77" s="46" t="s">
        <v>87</v>
      </c>
      <c r="F77" s="55" t="s">
        <v>90</v>
      </c>
      <c r="G77" s="76">
        <v>3</v>
      </c>
      <c r="H77" s="76">
        <f>G77*$U$2</f>
        <v>2.5770877236478772E-2</v>
      </c>
      <c r="I77" s="75">
        <v>120</v>
      </c>
      <c r="J77" s="142">
        <f t="shared" si="6"/>
        <v>2.5000000000000001E-2</v>
      </c>
      <c r="K77" s="141">
        <f>J77*$U$2</f>
        <v>2.1475731030398977E-4</v>
      </c>
      <c r="L77" s="57">
        <v>7.1888888888888891E-2</v>
      </c>
      <c r="M77" s="142">
        <f t="shared" si="7"/>
        <v>0.34775888717156106</v>
      </c>
      <c r="N77" s="76">
        <f t="shared" si="8"/>
        <v>2.9873505297309242E-3</v>
      </c>
      <c r="O77" s="143">
        <v>0.77800000000000002</v>
      </c>
      <c r="P77" s="55" t="s">
        <v>17</v>
      </c>
      <c r="Q77" s="55">
        <v>29</v>
      </c>
      <c r="R77" s="55">
        <v>558</v>
      </c>
    </row>
    <row r="78" spans="1:20" x14ac:dyDescent="0.2">
      <c r="A78" s="46" t="s">
        <v>47</v>
      </c>
      <c r="B78" s="46" t="s">
        <v>48</v>
      </c>
      <c r="C78" s="46" t="s">
        <v>13</v>
      </c>
      <c r="D78" s="47" t="s">
        <v>32</v>
      </c>
      <c r="E78" s="46" t="s">
        <v>87</v>
      </c>
      <c r="F78" s="55" t="s">
        <v>90</v>
      </c>
      <c r="G78" s="76">
        <v>1231854.9643460396</v>
      </c>
      <c r="H78" s="76">
        <f>G78*$T$2</f>
        <v>0.67724763859858506</v>
      </c>
      <c r="I78" s="75">
        <v>120</v>
      </c>
      <c r="J78" s="142">
        <f t="shared" si="6"/>
        <v>10265.458036216996</v>
      </c>
      <c r="K78" s="141">
        <f>J78*$T$2</f>
        <v>5.6437303216548751E-3</v>
      </c>
      <c r="L78" s="57">
        <v>7.1888888888888891E-2</v>
      </c>
      <c r="M78" s="142">
        <f t="shared" si="7"/>
        <v>142796.17051924724</v>
      </c>
      <c r="N78" s="76">
        <f t="shared" si="8"/>
        <v>7.8506295046203822E-2</v>
      </c>
      <c r="O78" s="143">
        <v>0.77800000000000002</v>
      </c>
      <c r="P78" s="55" t="s">
        <v>17</v>
      </c>
      <c r="Q78" s="55">
        <v>31</v>
      </c>
      <c r="R78" s="55">
        <v>595</v>
      </c>
    </row>
    <row r="79" spans="1:20" x14ac:dyDescent="0.2">
      <c r="A79" s="46" t="s">
        <v>47</v>
      </c>
      <c r="B79" s="46" t="s">
        <v>49</v>
      </c>
      <c r="C79" s="46" t="s">
        <v>16</v>
      </c>
      <c r="D79" s="47" t="s">
        <v>32</v>
      </c>
      <c r="E79" s="46" t="s">
        <v>87</v>
      </c>
      <c r="F79" s="55" t="s">
        <v>90</v>
      </c>
      <c r="G79" s="76">
        <v>1</v>
      </c>
      <c r="H79" s="76">
        <f>G79*$U$2</f>
        <v>8.5902924121595906E-3</v>
      </c>
      <c r="I79" s="75">
        <v>120</v>
      </c>
      <c r="J79" s="142">
        <f t="shared" si="6"/>
        <v>8.3333333333333332E-3</v>
      </c>
      <c r="K79" s="141">
        <f>J79*$U$2</f>
        <v>7.1585770101329914E-5</v>
      </c>
      <c r="L79" s="57">
        <v>7.1888888888888891E-2</v>
      </c>
      <c r="M79" s="142">
        <f t="shared" si="7"/>
        <v>0.11591962905718702</v>
      </c>
      <c r="N79" s="76">
        <f t="shared" si="8"/>
        <v>9.9578350991030786E-4</v>
      </c>
      <c r="O79" s="143">
        <v>0.77800000000000002</v>
      </c>
      <c r="P79" s="55" t="s">
        <v>17</v>
      </c>
      <c r="Q79" s="55">
        <v>33</v>
      </c>
      <c r="R79" s="55">
        <v>662</v>
      </c>
    </row>
    <row r="80" spans="1:20" x14ac:dyDescent="0.2">
      <c r="A80" s="46" t="s">
        <v>52</v>
      </c>
      <c r="B80" s="46" t="s">
        <v>48</v>
      </c>
      <c r="C80" s="46" t="s">
        <v>13</v>
      </c>
      <c r="D80" s="47" t="s">
        <v>32</v>
      </c>
      <c r="E80" s="46" t="s">
        <v>87</v>
      </c>
      <c r="F80" s="55" t="s">
        <v>90</v>
      </c>
      <c r="G80" s="76">
        <v>512245.57284164627</v>
      </c>
      <c r="H80" s="76">
        <f>G80*$T$2</f>
        <v>0.28162171248281154</v>
      </c>
      <c r="I80" s="75">
        <v>120</v>
      </c>
      <c r="J80" s="142">
        <f t="shared" si="6"/>
        <v>4268.7131070137193</v>
      </c>
      <c r="K80" s="141">
        <f>J80*$T$2</f>
        <v>2.3468476040234298E-3</v>
      </c>
      <c r="L80" s="57">
        <v>8.5888888888888903E-2</v>
      </c>
      <c r="M80" s="142">
        <f t="shared" si="7"/>
        <v>49700.411336511599</v>
      </c>
      <c r="N80" s="76">
        <f t="shared" si="8"/>
        <v>2.732422824865571E-2</v>
      </c>
      <c r="O80" s="143">
        <v>0.77400000000000002</v>
      </c>
      <c r="P80" s="55" t="s">
        <v>15</v>
      </c>
      <c r="Q80" s="55">
        <v>22</v>
      </c>
      <c r="R80" s="55">
        <v>200</v>
      </c>
    </row>
    <row r="81" spans="1:18" x14ac:dyDescent="0.2">
      <c r="A81" s="46" t="s">
        <v>52</v>
      </c>
      <c r="B81" s="46" t="s">
        <v>49</v>
      </c>
      <c r="C81" s="46" t="s">
        <v>16</v>
      </c>
      <c r="D81" s="47" t="s">
        <v>32</v>
      </c>
      <c r="E81" s="46" t="s">
        <v>87</v>
      </c>
      <c r="F81" s="55" t="s">
        <v>90</v>
      </c>
      <c r="G81" s="76">
        <v>8</v>
      </c>
      <c r="H81" s="76">
        <f>G81*$U$2</f>
        <v>6.8722339297276724E-2</v>
      </c>
      <c r="I81" s="75">
        <v>120</v>
      </c>
      <c r="J81" s="142">
        <f t="shared" si="6"/>
        <v>6.6666666666666666E-2</v>
      </c>
      <c r="K81" s="141">
        <f>J81*$U$2</f>
        <v>5.7268616081063931E-4</v>
      </c>
      <c r="L81" s="57">
        <v>8.5888888888888903E-2</v>
      </c>
      <c r="M81" s="142">
        <f t="shared" si="7"/>
        <v>0.77619663648124182</v>
      </c>
      <c r="N81" s="76">
        <f t="shared" si="8"/>
        <v>6.6677560767086069E-3</v>
      </c>
      <c r="O81" s="143">
        <v>0.77400000000000002</v>
      </c>
      <c r="P81" s="55" t="s">
        <v>15</v>
      </c>
      <c r="Q81" s="55">
        <v>22</v>
      </c>
      <c r="R81" s="55">
        <v>233</v>
      </c>
    </row>
    <row r="82" spans="1:18" x14ac:dyDescent="0.2">
      <c r="A82" s="46" t="s">
        <v>53</v>
      </c>
      <c r="B82" s="46" t="s">
        <v>48</v>
      </c>
      <c r="C82" s="46" t="s">
        <v>13</v>
      </c>
      <c r="D82" s="47" t="s">
        <v>32</v>
      </c>
      <c r="E82" s="46" t="s">
        <v>87</v>
      </c>
      <c r="F82" s="55" t="s">
        <v>90</v>
      </c>
      <c r="G82" s="76">
        <v>1172758.2109068297</v>
      </c>
      <c r="H82" s="76">
        <f>G82*$T$2</f>
        <v>0.64475750146885003</v>
      </c>
      <c r="I82" s="75">
        <v>120</v>
      </c>
      <c r="J82" s="142">
        <f t="shared" si="6"/>
        <v>9772.9850908902481</v>
      </c>
      <c r="K82" s="141">
        <f>J82*$T$2</f>
        <v>5.3729791789070835E-3</v>
      </c>
      <c r="L82" s="57">
        <v>8.5888888888888903E-2</v>
      </c>
      <c r="M82" s="142">
        <f t="shared" si="7"/>
        <v>113786.372338955</v>
      </c>
      <c r="N82" s="76">
        <f t="shared" si="8"/>
        <v>6.2557325498271338E-2</v>
      </c>
      <c r="O82" s="143">
        <v>0.77400000000000002</v>
      </c>
      <c r="P82" s="55" t="s">
        <v>15</v>
      </c>
      <c r="Q82" s="55">
        <v>21</v>
      </c>
      <c r="R82" s="55">
        <v>290</v>
      </c>
    </row>
    <row r="83" spans="1:18" x14ac:dyDescent="0.2">
      <c r="A83" s="46" t="s">
        <v>53</v>
      </c>
      <c r="B83" s="46" t="s">
        <v>49</v>
      </c>
      <c r="C83" s="46" t="s">
        <v>16</v>
      </c>
      <c r="D83" s="47" t="s">
        <v>32</v>
      </c>
      <c r="E83" s="46" t="s">
        <v>87</v>
      </c>
      <c r="F83" s="55" t="s">
        <v>90</v>
      </c>
      <c r="G83" s="76">
        <v>1</v>
      </c>
      <c r="H83" s="76">
        <f>G83*$U$2</f>
        <v>8.5902924121595906E-3</v>
      </c>
      <c r="I83" s="75">
        <v>120</v>
      </c>
      <c r="J83" s="142">
        <f t="shared" si="6"/>
        <v>8.3333333333333332E-3</v>
      </c>
      <c r="K83" s="141">
        <f>J83*$U$2</f>
        <v>7.1585770101329914E-5</v>
      </c>
      <c r="L83" s="57">
        <v>8.5888888888888903E-2</v>
      </c>
      <c r="M83" s="142">
        <f t="shared" si="7"/>
        <v>9.7024579560155227E-2</v>
      </c>
      <c r="N83" s="76">
        <f t="shared" si="8"/>
        <v>8.3346950958857586E-4</v>
      </c>
      <c r="O83" s="143">
        <v>0.77400000000000002</v>
      </c>
      <c r="P83" s="55" t="s">
        <v>15</v>
      </c>
      <c r="Q83" s="55">
        <v>22</v>
      </c>
      <c r="R83" s="55">
        <v>228</v>
      </c>
    </row>
    <row r="84" spans="1:18" x14ac:dyDescent="0.2">
      <c r="A84" s="46" t="s">
        <v>54</v>
      </c>
      <c r="B84" s="46" t="s">
        <v>48</v>
      </c>
      <c r="C84" s="46" t="s">
        <v>13</v>
      </c>
      <c r="D84" s="47" t="s">
        <v>32</v>
      </c>
      <c r="E84" s="46" t="s">
        <v>87</v>
      </c>
      <c r="F84" s="55" t="s">
        <v>90</v>
      </c>
      <c r="G84" s="76">
        <v>2080990.7293846416</v>
      </c>
      <c r="H84" s="76">
        <f>G84*$T$2</f>
        <v>1.144084407834068</v>
      </c>
      <c r="I84" s="75">
        <v>120</v>
      </c>
      <c r="J84" s="142">
        <f t="shared" si="6"/>
        <v>17341.58941153868</v>
      </c>
      <c r="K84" s="141">
        <f>J84*$T$2</f>
        <v>9.5340367319505671E-3</v>
      </c>
      <c r="L84" s="57">
        <v>8.5888888888888903E-2</v>
      </c>
      <c r="M84" s="142">
        <f t="shared" si="7"/>
        <v>201907.2505871256</v>
      </c>
      <c r="N84" s="76">
        <f t="shared" si="8"/>
        <v>0.11100430865142961</v>
      </c>
      <c r="O84" s="143">
        <v>0.77400000000000002</v>
      </c>
      <c r="P84" s="55" t="s">
        <v>17</v>
      </c>
      <c r="Q84" s="55">
        <v>29</v>
      </c>
      <c r="R84" s="55">
        <v>581</v>
      </c>
    </row>
    <row r="85" spans="1:18" ht="10.8" thickBot="1" x14ac:dyDescent="0.25">
      <c r="A85" s="59" t="s">
        <v>54</v>
      </c>
      <c r="B85" s="59" t="s">
        <v>49</v>
      </c>
      <c r="C85" s="59" t="s">
        <v>16</v>
      </c>
      <c r="D85" s="148" t="s">
        <v>32</v>
      </c>
      <c r="E85" s="59" t="s">
        <v>87</v>
      </c>
      <c r="F85" s="58" t="s">
        <v>90</v>
      </c>
      <c r="G85" s="149">
        <v>7</v>
      </c>
      <c r="H85" s="149">
        <f>G85*$U$2</f>
        <v>6.0132046885117134E-2</v>
      </c>
      <c r="I85" s="150">
        <v>120</v>
      </c>
      <c r="J85" s="151">
        <f t="shared" si="6"/>
        <v>5.8333333333333334E-2</v>
      </c>
      <c r="K85" s="152">
        <f>J85*$U$2</f>
        <v>5.0110039070930951E-4</v>
      </c>
      <c r="L85" s="60">
        <v>8.5888888888888903E-2</v>
      </c>
      <c r="M85" s="151">
        <f t="shared" si="7"/>
        <v>0.67917205692108662</v>
      </c>
      <c r="N85" s="149">
        <f t="shared" si="8"/>
        <v>5.8342865671200317E-3</v>
      </c>
      <c r="O85" s="153">
        <v>0.77400000000000002</v>
      </c>
      <c r="P85" s="58" t="s">
        <v>17</v>
      </c>
      <c r="Q85" s="58">
        <v>28</v>
      </c>
      <c r="R85" s="58">
        <v>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"/>
  <sheetViews>
    <sheetView zoomScale="90" zoomScaleNormal="90" workbookViewId="0">
      <selection activeCell="O14" sqref="O14"/>
    </sheetView>
  </sheetViews>
  <sheetFormatPr defaultRowHeight="13.2" x14ac:dyDescent="0.25"/>
  <cols>
    <col min="1" max="1" width="24.44140625" style="20" bestFit="1" customWidth="1"/>
    <col min="2" max="2" width="26.77734375" style="23" customWidth="1"/>
    <col min="3" max="3" width="20.6640625" style="23" customWidth="1"/>
    <col min="4" max="4" width="13.77734375" style="23" customWidth="1"/>
    <col min="5" max="5" width="12.88671875" style="23" customWidth="1"/>
    <col min="6" max="6" width="18.77734375" style="26" customWidth="1"/>
    <col min="7" max="7" width="12" style="25" bestFit="1" customWidth="1"/>
    <col min="8" max="8" width="12.109375" style="23" bestFit="1" customWidth="1"/>
    <col min="9" max="9" width="15.6640625" style="26" customWidth="1"/>
    <col min="10" max="10" width="12" style="25" bestFit="1" customWidth="1"/>
    <col min="11" max="11" width="10" style="23" customWidth="1"/>
    <col min="12" max="12" width="11.33203125" style="23" customWidth="1"/>
    <col min="13" max="13" width="9.6640625" style="23" bestFit="1" customWidth="1"/>
    <col min="14" max="14" width="7.44140625" style="23" bestFit="1" customWidth="1"/>
    <col min="15" max="16384" width="8.88671875" style="27"/>
  </cols>
  <sheetData>
    <row r="1" spans="1:14" s="30" customFormat="1" ht="13.8" thickBot="1" x14ac:dyDescent="0.3">
      <c r="A1" s="97" t="s">
        <v>156</v>
      </c>
      <c r="B1" s="155" t="s">
        <v>124</v>
      </c>
      <c r="C1" s="155" t="s">
        <v>125</v>
      </c>
      <c r="D1" s="155" t="s">
        <v>126</v>
      </c>
      <c r="E1" s="155" t="s">
        <v>127</v>
      </c>
      <c r="F1" s="156" t="s">
        <v>154</v>
      </c>
      <c r="G1" s="155" t="s">
        <v>128</v>
      </c>
      <c r="H1" s="156" t="s">
        <v>155</v>
      </c>
      <c r="I1" s="155" t="s">
        <v>129</v>
      </c>
      <c r="J1" s="155" t="s">
        <v>130</v>
      </c>
      <c r="K1" s="155" t="s">
        <v>131</v>
      </c>
      <c r="L1" s="155" t="s">
        <v>132</v>
      </c>
      <c r="M1" s="29"/>
      <c r="N1" s="29"/>
    </row>
    <row r="2" spans="1:14" x14ac:dyDescent="0.25">
      <c r="A2" s="157" t="s">
        <v>160</v>
      </c>
      <c r="B2" s="158" t="s">
        <v>133</v>
      </c>
      <c r="C2" s="158" t="s">
        <v>137</v>
      </c>
      <c r="D2" s="159" t="s">
        <v>135</v>
      </c>
      <c r="E2" s="159">
        <v>200</v>
      </c>
      <c r="F2" s="160">
        <v>21</v>
      </c>
      <c r="G2" s="159">
        <v>200</v>
      </c>
      <c r="H2" s="161">
        <v>15</v>
      </c>
      <c r="I2" s="159">
        <v>6</v>
      </c>
      <c r="J2" s="159">
        <v>6</v>
      </c>
      <c r="K2" s="159" t="s">
        <v>136</v>
      </c>
      <c r="L2" s="159" t="s">
        <v>30</v>
      </c>
      <c r="M2" s="22"/>
      <c r="N2" s="22"/>
    </row>
    <row r="3" spans="1:14" x14ac:dyDescent="0.25">
      <c r="A3" s="157" t="s">
        <v>160</v>
      </c>
      <c r="B3" s="158" t="s">
        <v>133</v>
      </c>
      <c r="C3" s="158" t="s">
        <v>137</v>
      </c>
      <c r="D3" s="159" t="s">
        <v>135</v>
      </c>
      <c r="E3" s="159">
        <v>200</v>
      </c>
      <c r="F3" s="160">
        <v>21</v>
      </c>
      <c r="G3" s="159">
        <v>200</v>
      </c>
      <c r="H3" s="161">
        <v>23</v>
      </c>
      <c r="I3" s="159">
        <v>6</v>
      </c>
      <c r="J3" s="159">
        <v>6</v>
      </c>
      <c r="K3" s="159" t="s">
        <v>136</v>
      </c>
      <c r="L3" s="159" t="s">
        <v>30</v>
      </c>
      <c r="M3" s="22"/>
      <c r="N3" s="22"/>
    </row>
    <row r="4" spans="1:14" x14ac:dyDescent="0.25">
      <c r="A4" s="157" t="s">
        <v>160</v>
      </c>
      <c r="B4" s="158" t="s">
        <v>133</v>
      </c>
      <c r="C4" s="158" t="s">
        <v>137</v>
      </c>
      <c r="D4" s="159" t="s">
        <v>135</v>
      </c>
      <c r="E4" s="159">
        <v>200</v>
      </c>
      <c r="F4" s="160">
        <v>28</v>
      </c>
      <c r="G4" s="159">
        <v>200</v>
      </c>
      <c r="H4" s="161">
        <v>23</v>
      </c>
      <c r="I4" s="159">
        <v>6</v>
      </c>
      <c r="J4" s="159">
        <v>6</v>
      </c>
      <c r="K4" s="159" t="s">
        <v>136</v>
      </c>
      <c r="L4" s="159" t="s">
        <v>30</v>
      </c>
      <c r="M4" s="22"/>
      <c r="N4" s="22"/>
    </row>
    <row r="5" spans="1:14" x14ac:dyDescent="0.25">
      <c r="A5" s="157" t="s">
        <v>160</v>
      </c>
      <c r="B5" s="158" t="s">
        <v>133</v>
      </c>
      <c r="C5" s="158" t="s">
        <v>137</v>
      </c>
      <c r="D5" s="159" t="s">
        <v>135</v>
      </c>
      <c r="E5" s="159">
        <v>200</v>
      </c>
      <c r="F5" s="160">
        <v>40</v>
      </c>
      <c r="G5" s="159">
        <v>200</v>
      </c>
      <c r="H5" s="161">
        <v>39</v>
      </c>
      <c r="I5" s="159">
        <v>6</v>
      </c>
      <c r="J5" s="159">
        <v>6</v>
      </c>
      <c r="K5" s="159" t="s">
        <v>136</v>
      </c>
      <c r="L5" s="159" t="s">
        <v>30</v>
      </c>
      <c r="M5" s="22"/>
      <c r="N5" s="22"/>
    </row>
    <row r="6" spans="1:14" x14ac:dyDescent="0.25">
      <c r="A6" s="157" t="s">
        <v>160</v>
      </c>
      <c r="B6" s="158" t="s">
        <v>133</v>
      </c>
      <c r="C6" s="158" t="s">
        <v>137</v>
      </c>
      <c r="D6" s="159" t="s">
        <v>135</v>
      </c>
      <c r="E6" s="159">
        <v>200</v>
      </c>
      <c r="F6" s="160">
        <v>42</v>
      </c>
      <c r="G6" s="159">
        <v>200</v>
      </c>
      <c r="H6" s="161">
        <v>39</v>
      </c>
      <c r="I6" s="159">
        <v>6</v>
      </c>
      <c r="J6" s="159">
        <v>6</v>
      </c>
      <c r="K6" s="159" t="s">
        <v>136</v>
      </c>
      <c r="L6" s="159" t="s">
        <v>30</v>
      </c>
      <c r="M6" s="22"/>
      <c r="N6" s="22"/>
    </row>
    <row r="7" spans="1:14" x14ac:dyDescent="0.25">
      <c r="A7" s="157" t="s">
        <v>160</v>
      </c>
      <c r="B7" s="158" t="s">
        <v>133</v>
      </c>
      <c r="C7" s="158" t="s">
        <v>137</v>
      </c>
      <c r="D7" s="159" t="s">
        <v>135</v>
      </c>
      <c r="E7" s="159">
        <v>200</v>
      </c>
      <c r="F7" s="160">
        <v>58</v>
      </c>
      <c r="G7" s="159">
        <v>200</v>
      </c>
      <c r="H7" s="161">
        <v>69</v>
      </c>
      <c r="I7" s="159">
        <v>6</v>
      </c>
      <c r="J7" s="159">
        <v>6</v>
      </c>
      <c r="K7" s="159" t="s">
        <v>136</v>
      </c>
      <c r="L7" s="159" t="s">
        <v>30</v>
      </c>
      <c r="M7" s="22"/>
      <c r="N7" s="22"/>
    </row>
    <row r="8" spans="1:14" x14ac:dyDescent="0.25">
      <c r="A8" s="157" t="s">
        <v>160</v>
      </c>
      <c r="B8" s="158" t="s">
        <v>133</v>
      </c>
      <c r="C8" s="158" t="s">
        <v>137</v>
      </c>
      <c r="D8" s="159" t="s">
        <v>135</v>
      </c>
      <c r="E8" s="159">
        <v>200</v>
      </c>
      <c r="F8" s="160">
        <v>60</v>
      </c>
      <c r="G8" s="159">
        <v>200</v>
      </c>
      <c r="H8" s="161">
        <v>45</v>
      </c>
      <c r="I8" s="159">
        <v>6</v>
      </c>
      <c r="J8" s="159">
        <v>6</v>
      </c>
      <c r="K8" s="159" t="s">
        <v>136</v>
      </c>
      <c r="L8" s="159" t="s">
        <v>30</v>
      </c>
      <c r="M8" s="22"/>
      <c r="N8" s="22"/>
    </row>
    <row r="9" spans="1:14" x14ac:dyDescent="0.25">
      <c r="A9" s="157" t="s">
        <v>160</v>
      </c>
      <c r="B9" s="158" t="s">
        <v>133</v>
      </c>
      <c r="C9" s="158" t="s">
        <v>137</v>
      </c>
      <c r="D9" s="159" t="s">
        <v>135</v>
      </c>
      <c r="E9" s="159">
        <v>200</v>
      </c>
      <c r="F9" s="160">
        <v>74</v>
      </c>
      <c r="G9" s="159">
        <v>200</v>
      </c>
      <c r="H9" s="161">
        <v>89</v>
      </c>
      <c r="I9" s="159">
        <v>6</v>
      </c>
      <c r="J9" s="159">
        <v>6</v>
      </c>
      <c r="K9" s="159" t="s">
        <v>136</v>
      </c>
      <c r="L9" s="159" t="s">
        <v>30</v>
      </c>
      <c r="M9" s="22"/>
      <c r="N9" s="22"/>
    </row>
    <row r="10" spans="1:14" x14ac:dyDescent="0.25">
      <c r="A10" s="157" t="s">
        <v>161</v>
      </c>
      <c r="B10" s="158" t="s">
        <v>133</v>
      </c>
      <c r="C10" s="158" t="s">
        <v>134</v>
      </c>
      <c r="D10" s="159" t="s">
        <v>135</v>
      </c>
      <c r="E10" s="159">
        <v>1000</v>
      </c>
      <c r="F10" s="160">
        <v>138</v>
      </c>
      <c r="G10" s="159">
        <v>1000</v>
      </c>
      <c r="H10" s="161">
        <v>147</v>
      </c>
      <c r="I10" s="159">
        <v>6.3</v>
      </c>
      <c r="J10" s="159">
        <v>6.5</v>
      </c>
      <c r="K10" s="159" t="s">
        <v>136</v>
      </c>
      <c r="L10" s="159" t="s">
        <v>30</v>
      </c>
      <c r="M10" s="22"/>
      <c r="N10" s="22"/>
    </row>
    <row r="11" spans="1:14" x14ac:dyDescent="0.25">
      <c r="A11" s="157" t="s">
        <v>161</v>
      </c>
      <c r="B11" s="158" t="s">
        <v>133</v>
      </c>
      <c r="C11" s="158" t="s">
        <v>134</v>
      </c>
      <c r="D11" s="159" t="s">
        <v>135</v>
      </c>
      <c r="E11" s="159">
        <v>1000</v>
      </c>
      <c r="F11" s="160">
        <v>141</v>
      </c>
      <c r="G11" s="159">
        <v>1000</v>
      </c>
      <c r="H11" s="161">
        <v>139</v>
      </c>
      <c r="I11" s="159">
        <v>6.3</v>
      </c>
      <c r="J11" s="159">
        <v>6.5</v>
      </c>
      <c r="K11" s="159" t="s">
        <v>136</v>
      </c>
      <c r="L11" s="159" t="s">
        <v>30</v>
      </c>
      <c r="M11" s="22"/>
      <c r="N11" s="22"/>
    </row>
    <row r="12" spans="1:14" x14ac:dyDescent="0.25">
      <c r="A12" s="157" t="s">
        <v>160</v>
      </c>
      <c r="B12" s="158" t="s">
        <v>133</v>
      </c>
      <c r="C12" s="158" t="s">
        <v>138</v>
      </c>
      <c r="D12" s="159" t="s">
        <v>135</v>
      </c>
      <c r="E12" s="159">
        <v>200</v>
      </c>
      <c r="F12" s="160">
        <v>26</v>
      </c>
      <c r="G12" s="159">
        <v>200</v>
      </c>
      <c r="H12" s="161">
        <v>33</v>
      </c>
      <c r="I12" s="159">
        <v>6</v>
      </c>
      <c r="J12" s="159">
        <v>6</v>
      </c>
      <c r="K12" s="159" t="s">
        <v>136</v>
      </c>
      <c r="L12" s="159" t="s">
        <v>30</v>
      </c>
      <c r="M12" s="22"/>
      <c r="N12" s="22"/>
    </row>
    <row r="13" spans="1:14" x14ac:dyDescent="0.25">
      <c r="A13" s="157" t="s">
        <v>160</v>
      </c>
      <c r="B13" s="158" t="s">
        <v>133</v>
      </c>
      <c r="C13" s="158" t="s">
        <v>138</v>
      </c>
      <c r="D13" s="159" t="s">
        <v>135</v>
      </c>
      <c r="E13" s="159">
        <v>200</v>
      </c>
      <c r="F13" s="160">
        <v>41</v>
      </c>
      <c r="G13" s="159">
        <v>200</v>
      </c>
      <c r="H13" s="161">
        <v>41</v>
      </c>
      <c r="I13" s="159">
        <v>6</v>
      </c>
      <c r="J13" s="159">
        <v>6</v>
      </c>
      <c r="K13" s="159" t="s">
        <v>136</v>
      </c>
      <c r="L13" s="159" t="s">
        <v>30</v>
      </c>
      <c r="M13" s="22"/>
      <c r="N13" s="22"/>
    </row>
    <row r="14" spans="1:14" x14ac:dyDescent="0.25">
      <c r="A14" s="157" t="s">
        <v>160</v>
      </c>
      <c r="B14" s="158" t="s">
        <v>133</v>
      </c>
      <c r="C14" s="158" t="s">
        <v>138</v>
      </c>
      <c r="D14" s="159" t="s">
        <v>135</v>
      </c>
      <c r="E14" s="159">
        <v>200</v>
      </c>
      <c r="F14" s="160">
        <v>48</v>
      </c>
      <c r="G14" s="159">
        <v>200</v>
      </c>
      <c r="H14" s="161">
        <v>49</v>
      </c>
      <c r="I14" s="159">
        <v>6</v>
      </c>
      <c r="J14" s="159">
        <v>6</v>
      </c>
      <c r="K14" s="159" t="s">
        <v>136</v>
      </c>
      <c r="L14" s="159" t="s">
        <v>30</v>
      </c>
      <c r="M14" s="22"/>
      <c r="N14" s="22"/>
    </row>
    <row r="15" spans="1:14" x14ac:dyDescent="0.25">
      <c r="A15" s="157" t="s">
        <v>160</v>
      </c>
      <c r="B15" s="158" t="s">
        <v>133</v>
      </c>
      <c r="C15" s="158" t="s">
        <v>138</v>
      </c>
      <c r="D15" s="159" t="s">
        <v>135</v>
      </c>
      <c r="E15" s="159">
        <v>200</v>
      </c>
      <c r="F15" s="160">
        <v>58</v>
      </c>
      <c r="G15" s="159">
        <v>200</v>
      </c>
      <c r="H15" s="161">
        <v>55</v>
      </c>
      <c r="I15" s="159">
        <v>6</v>
      </c>
      <c r="J15" s="159">
        <v>6</v>
      </c>
      <c r="K15" s="159" t="s">
        <v>136</v>
      </c>
      <c r="L15" s="159" t="s">
        <v>30</v>
      </c>
      <c r="M15" s="22"/>
      <c r="N15" s="22"/>
    </row>
    <row r="16" spans="1:14" ht="13.8" thickBot="1" x14ac:dyDescent="0.3">
      <c r="A16" s="162" t="s">
        <v>160</v>
      </c>
      <c r="B16" s="163" t="s">
        <v>133</v>
      </c>
      <c r="C16" s="163" t="s">
        <v>138</v>
      </c>
      <c r="D16" s="164" t="s">
        <v>135</v>
      </c>
      <c r="E16" s="164">
        <v>200</v>
      </c>
      <c r="F16" s="165">
        <v>180</v>
      </c>
      <c r="G16" s="164">
        <v>200</v>
      </c>
      <c r="H16" s="166">
        <v>181</v>
      </c>
      <c r="I16" s="164">
        <v>6</v>
      </c>
      <c r="J16" s="164">
        <v>6</v>
      </c>
      <c r="K16" s="164" t="s">
        <v>136</v>
      </c>
      <c r="L16" s="164" t="s">
        <v>30</v>
      </c>
      <c r="M16" s="22"/>
      <c r="N16" s="22"/>
    </row>
    <row r="17" spans="1:14" x14ac:dyDescent="0.25">
      <c r="A17" s="167" t="s">
        <v>157</v>
      </c>
      <c r="B17" s="168" t="s">
        <v>147</v>
      </c>
      <c r="C17" s="168" t="s">
        <v>144</v>
      </c>
      <c r="D17" s="169" t="s">
        <v>141</v>
      </c>
      <c r="E17" s="169">
        <v>980</v>
      </c>
      <c r="F17" s="170">
        <v>13</v>
      </c>
      <c r="G17" s="169">
        <v>1480</v>
      </c>
      <c r="H17" s="171">
        <v>1</v>
      </c>
      <c r="I17" s="169">
        <v>17.7</v>
      </c>
      <c r="J17" s="169">
        <v>15.7</v>
      </c>
      <c r="K17" s="169" t="s">
        <v>136</v>
      </c>
      <c r="L17" s="169" t="s">
        <v>30</v>
      </c>
      <c r="M17" s="22"/>
      <c r="N17" s="22"/>
    </row>
    <row r="18" spans="1:14" x14ac:dyDescent="0.25">
      <c r="A18" s="167" t="s">
        <v>157</v>
      </c>
      <c r="B18" s="168" t="s">
        <v>147</v>
      </c>
      <c r="C18" s="168" t="s">
        <v>144</v>
      </c>
      <c r="D18" s="169" t="s">
        <v>141</v>
      </c>
      <c r="E18" s="169">
        <v>980</v>
      </c>
      <c r="F18" s="170">
        <v>13</v>
      </c>
      <c r="G18" s="169">
        <v>3460</v>
      </c>
      <c r="H18" s="171">
        <v>1</v>
      </c>
      <c r="I18" s="169">
        <v>17.7</v>
      </c>
      <c r="J18" s="169">
        <v>15.7</v>
      </c>
      <c r="K18" s="169" t="s">
        <v>136</v>
      </c>
      <c r="L18" s="169" t="s">
        <v>30</v>
      </c>
      <c r="M18" s="22"/>
      <c r="N18" s="22"/>
    </row>
    <row r="19" spans="1:14" x14ac:dyDescent="0.25">
      <c r="A19" s="167" t="s">
        <v>157</v>
      </c>
      <c r="B19" s="168" t="s">
        <v>147</v>
      </c>
      <c r="C19" s="168" t="s">
        <v>144</v>
      </c>
      <c r="D19" s="169" t="s">
        <v>141</v>
      </c>
      <c r="E19" s="169">
        <v>980</v>
      </c>
      <c r="F19" s="170">
        <v>13</v>
      </c>
      <c r="G19" s="169">
        <v>6950</v>
      </c>
      <c r="H19" s="171">
        <v>1</v>
      </c>
      <c r="I19" s="169">
        <v>17.7</v>
      </c>
      <c r="J19" s="169">
        <v>15.7</v>
      </c>
      <c r="K19" s="169" t="s">
        <v>136</v>
      </c>
      <c r="L19" s="169" t="s">
        <v>30</v>
      </c>
      <c r="M19" s="22"/>
      <c r="N19" s="22"/>
    </row>
    <row r="20" spans="1:14" x14ac:dyDescent="0.25">
      <c r="A20" s="167" t="s">
        <v>157</v>
      </c>
      <c r="B20" s="168" t="s">
        <v>149</v>
      </c>
      <c r="C20" s="168" t="s">
        <v>144</v>
      </c>
      <c r="D20" s="169" t="s">
        <v>141</v>
      </c>
      <c r="E20" s="169">
        <v>10300</v>
      </c>
      <c r="F20" s="170">
        <v>19</v>
      </c>
      <c r="G20" s="169">
        <v>5200</v>
      </c>
      <c r="H20" s="171">
        <v>3</v>
      </c>
      <c r="I20" s="169">
        <v>5.6</v>
      </c>
      <c r="J20" s="169">
        <v>15.7</v>
      </c>
      <c r="K20" s="169" t="s">
        <v>136</v>
      </c>
      <c r="L20" s="169" t="s">
        <v>30</v>
      </c>
      <c r="M20" s="22"/>
      <c r="N20" s="22"/>
    </row>
    <row r="21" spans="1:14" x14ac:dyDescent="0.25">
      <c r="A21" s="167" t="s">
        <v>157</v>
      </c>
      <c r="B21" s="168" t="s">
        <v>149</v>
      </c>
      <c r="C21" s="168" t="s">
        <v>144</v>
      </c>
      <c r="D21" s="169" t="s">
        <v>141</v>
      </c>
      <c r="E21" s="169">
        <v>10300</v>
      </c>
      <c r="F21" s="170">
        <v>20</v>
      </c>
      <c r="G21" s="169">
        <v>1080</v>
      </c>
      <c r="H21" s="171">
        <v>2</v>
      </c>
      <c r="I21" s="169">
        <v>5.6</v>
      </c>
      <c r="J21" s="169">
        <v>15.7</v>
      </c>
      <c r="K21" s="169" t="s">
        <v>136</v>
      </c>
      <c r="L21" s="169" t="s">
        <v>30</v>
      </c>
      <c r="M21" s="22"/>
      <c r="N21" s="22"/>
    </row>
    <row r="22" spans="1:14" x14ac:dyDescent="0.25">
      <c r="A22" s="167" t="s">
        <v>157</v>
      </c>
      <c r="B22" s="168" t="s">
        <v>149</v>
      </c>
      <c r="C22" s="168" t="s">
        <v>144</v>
      </c>
      <c r="D22" s="169" t="s">
        <v>141</v>
      </c>
      <c r="E22" s="169">
        <v>10300</v>
      </c>
      <c r="F22" s="170">
        <v>22</v>
      </c>
      <c r="G22" s="169">
        <v>2415</v>
      </c>
      <c r="H22" s="171">
        <v>2</v>
      </c>
      <c r="I22" s="169">
        <v>5.6</v>
      </c>
      <c r="J22" s="169">
        <v>15.7</v>
      </c>
      <c r="K22" s="169" t="s">
        <v>136</v>
      </c>
      <c r="L22" s="169" t="s">
        <v>30</v>
      </c>
      <c r="M22" s="22"/>
      <c r="N22" s="22"/>
    </row>
    <row r="23" spans="1:14" x14ac:dyDescent="0.25">
      <c r="A23" s="167" t="s">
        <v>157</v>
      </c>
      <c r="B23" s="168" t="s">
        <v>148</v>
      </c>
      <c r="C23" s="168" t="s">
        <v>144</v>
      </c>
      <c r="D23" s="169" t="s">
        <v>141</v>
      </c>
      <c r="E23" s="169">
        <v>1840</v>
      </c>
      <c r="F23" s="170">
        <v>24</v>
      </c>
      <c r="G23" s="169">
        <v>6020</v>
      </c>
      <c r="H23" s="171">
        <v>2</v>
      </c>
      <c r="I23" s="169">
        <v>13.4</v>
      </c>
      <c r="J23" s="169">
        <v>15.7</v>
      </c>
      <c r="K23" s="169" t="s">
        <v>136</v>
      </c>
      <c r="L23" s="169" t="s">
        <v>30</v>
      </c>
      <c r="M23" s="22"/>
      <c r="N23" s="22"/>
    </row>
    <row r="24" spans="1:14" x14ac:dyDescent="0.25">
      <c r="A24" s="167" t="s">
        <v>157</v>
      </c>
      <c r="B24" s="168" t="s">
        <v>148</v>
      </c>
      <c r="C24" s="168" t="s">
        <v>144</v>
      </c>
      <c r="D24" s="169" t="s">
        <v>141</v>
      </c>
      <c r="E24" s="169">
        <v>1840</v>
      </c>
      <c r="F24" s="170">
        <v>25</v>
      </c>
      <c r="G24" s="169">
        <v>2560</v>
      </c>
      <c r="H24" s="171">
        <v>1</v>
      </c>
      <c r="I24" s="169">
        <v>13.4</v>
      </c>
      <c r="J24" s="169">
        <v>15.7</v>
      </c>
      <c r="K24" s="169" t="s">
        <v>136</v>
      </c>
      <c r="L24" s="169" t="s">
        <v>30</v>
      </c>
      <c r="M24" s="22"/>
      <c r="N24" s="22"/>
    </row>
    <row r="25" spans="1:14" x14ac:dyDescent="0.25">
      <c r="A25" s="167" t="s">
        <v>157</v>
      </c>
      <c r="B25" s="168" t="s">
        <v>148</v>
      </c>
      <c r="C25" s="168" t="s">
        <v>144</v>
      </c>
      <c r="D25" s="169" t="s">
        <v>141</v>
      </c>
      <c r="E25" s="169">
        <v>1840</v>
      </c>
      <c r="F25" s="170">
        <v>28</v>
      </c>
      <c r="G25" s="169">
        <v>460</v>
      </c>
      <c r="H25" s="171">
        <v>1</v>
      </c>
      <c r="I25" s="169">
        <v>13.4</v>
      </c>
      <c r="J25" s="169">
        <v>15.7</v>
      </c>
      <c r="K25" s="169" t="s">
        <v>136</v>
      </c>
      <c r="L25" s="169" t="s">
        <v>30</v>
      </c>
      <c r="M25" s="22"/>
      <c r="N25" s="22"/>
    </row>
    <row r="26" spans="1:14" x14ac:dyDescent="0.25">
      <c r="A26" s="167" t="s">
        <v>157</v>
      </c>
      <c r="B26" s="168" t="s">
        <v>147</v>
      </c>
      <c r="C26" s="168" t="s">
        <v>144</v>
      </c>
      <c r="D26" s="169" t="s">
        <v>141</v>
      </c>
      <c r="E26" s="169">
        <v>2030</v>
      </c>
      <c r="F26" s="170">
        <v>29</v>
      </c>
      <c r="G26" s="169">
        <v>7650</v>
      </c>
      <c r="H26" s="171">
        <v>2</v>
      </c>
      <c r="I26" s="169">
        <v>17.7</v>
      </c>
      <c r="J26" s="169">
        <v>15.7</v>
      </c>
      <c r="K26" s="169" t="s">
        <v>136</v>
      </c>
      <c r="L26" s="169" t="s">
        <v>30</v>
      </c>
      <c r="M26" s="22"/>
      <c r="N26" s="22"/>
    </row>
    <row r="27" spans="1:14" x14ac:dyDescent="0.25">
      <c r="A27" s="167" t="s">
        <v>157</v>
      </c>
      <c r="B27" s="168" t="s">
        <v>147</v>
      </c>
      <c r="C27" s="168" t="s">
        <v>144</v>
      </c>
      <c r="D27" s="169" t="s">
        <v>141</v>
      </c>
      <c r="E27" s="169">
        <v>2030</v>
      </c>
      <c r="F27" s="170">
        <v>29</v>
      </c>
      <c r="G27" s="169">
        <v>13700</v>
      </c>
      <c r="H27" s="171">
        <v>2</v>
      </c>
      <c r="I27" s="169">
        <v>17.7</v>
      </c>
      <c r="J27" s="169">
        <v>15.7</v>
      </c>
      <c r="K27" s="169" t="s">
        <v>136</v>
      </c>
      <c r="L27" s="169" t="s">
        <v>30</v>
      </c>
      <c r="M27" s="22"/>
      <c r="N27" s="22"/>
    </row>
    <row r="28" spans="1:14" x14ac:dyDescent="0.25">
      <c r="A28" s="167" t="s">
        <v>157</v>
      </c>
      <c r="B28" s="168" t="s">
        <v>147</v>
      </c>
      <c r="C28" s="168" t="s">
        <v>144</v>
      </c>
      <c r="D28" s="169" t="s">
        <v>141</v>
      </c>
      <c r="E28" s="169">
        <v>2030</v>
      </c>
      <c r="F28" s="170">
        <v>30</v>
      </c>
      <c r="G28" s="169">
        <v>2970</v>
      </c>
      <c r="H28" s="171">
        <v>1</v>
      </c>
      <c r="I28" s="169">
        <v>17.7</v>
      </c>
      <c r="J28" s="169">
        <v>15.7</v>
      </c>
      <c r="K28" s="169" t="s">
        <v>136</v>
      </c>
      <c r="L28" s="169" t="s">
        <v>30</v>
      </c>
      <c r="M28" s="22"/>
      <c r="N28" s="22"/>
    </row>
    <row r="29" spans="1:14" x14ac:dyDescent="0.25">
      <c r="A29" s="167" t="s">
        <v>157</v>
      </c>
      <c r="B29" s="168" t="s">
        <v>147</v>
      </c>
      <c r="C29" s="168" t="s">
        <v>144</v>
      </c>
      <c r="D29" s="169" t="s">
        <v>141</v>
      </c>
      <c r="E29" s="169">
        <v>3860</v>
      </c>
      <c r="F29" s="170">
        <v>59</v>
      </c>
      <c r="G29" s="169">
        <v>7050</v>
      </c>
      <c r="H29" s="171">
        <v>3</v>
      </c>
      <c r="I29" s="169">
        <v>17.7</v>
      </c>
      <c r="J29" s="169">
        <v>15.7</v>
      </c>
      <c r="K29" s="169" t="s">
        <v>136</v>
      </c>
      <c r="L29" s="169" t="s">
        <v>30</v>
      </c>
      <c r="M29" s="22"/>
      <c r="N29" s="22"/>
    </row>
    <row r="30" spans="1:14" x14ac:dyDescent="0.25">
      <c r="A30" s="167" t="s">
        <v>157</v>
      </c>
      <c r="B30" s="168" t="s">
        <v>147</v>
      </c>
      <c r="C30" s="168" t="s">
        <v>144</v>
      </c>
      <c r="D30" s="169" t="s">
        <v>141</v>
      </c>
      <c r="E30" s="169">
        <v>3860</v>
      </c>
      <c r="F30" s="170">
        <v>59</v>
      </c>
      <c r="G30" s="169">
        <v>11800</v>
      </c>
      <c r="H30" s="171">
        <v>4</v>
      </c>
      <c r="I30" s="169">
        <v>17.7</v>
      </c>
      <c r="J30" s="169">
        <v>15.7</v>
      </c>
      <c r="K30" s="169" t="s">
        <v>136</v>
      </c>
      <c r="L30" s="169" t="s">
        <v>30</v>
      </c>
      <c r="M30" s="22"/>
      <c r="N30" s="22"/>
    </row>
    <row r="31" spans="1:14" x14ac:dyDescent="0.25">
      <c r="A31" s="167" t="s">
        <v>157</v>
      </c>
      <c r="B31" s="168" t="s">
        <v>148</v>
      </c>
      <c r="C31" s="168" t="s">
        <v>144</v>
      </c>
      <c r="D31" s="169" t="s">
        <v>141</v>
      </c>
      <c r="E31" s="169">
        <v>3240</v>
      </c>
      <c r="F31" s="170">
        <v>59</v>
      </c>
      <c r="G31" s="169">
        <v>1550</v>
      </c>
      <c r="H31" s="171">
        <v>2</v>
      </c>
      <c r="I31" s="169">
        <v>13.4</v>
      </c>
      <c r="J31" s="169">
        <v>15.7</v>
      </c>
      <c r="K31" s="169" t="s">
        <v>136</v>
      </c>
      <c r="L31" s="169" t="s">
        <v>30</v>
      </c>
      <c r="M31" s="22"/>
      <c r="N31" s="22"/>
    </row>
    <row r="32" spans="1:14" x14ac:dyDescent="0.25">
      <c r="A32" s="167" t="s">
        <v>157</v>
      </c>
      <c r="B32" s="168" t="s">
        <v>147</v>
      </c>
      <c r="C32" s="168" t="s">
        <v>144</v>
      </c>
      <c r="D32" s="169" t="s">
        <v>141</v>
      </c>
      <c r="E32" s="169">
        <v>3860</v>
      </c>
      <c r="F32" s="170">
        <v>66</v>
      </c>
      <c r="G32" s="169">
        <v>23500</v>
      </c>
      <c r="H32" s="171">
        <v>6</v>
      </c>
      <c r="I32" s="169">
        <v>17.7</v>
      </c>
      <c r="J32" s="169">
        <v>15.7</v>
      </c>
      <c r="K32" s="169" t="s">
        <v>136</v>
      </c>
      <c r="L32" s="169" t="s">
        <v>30</v>
      </c>
      <c r="M32" s="22"/>
      <c r="N32" s="22"/>
    </row>
    <row r="33" spans="1:14" x14ac:dyDescent="0.25">
      <c r="A33" s="167" t="s">
        <v>157</v>
      </c>
      <c r="B33" s="168" t="s">
        <v>148</v>
      </c>
      <c r="C33" s="168" t="s">
        <v>144</v>
      </c>
      <c r="D33" s="169" t="s">
        <v>141</v>
      </c>
      <c r="E33" s="169">
        <v>5370</v>
      </c>
      <c r="F33" s="170">
        <v>66</v>
      </c>
      <c r="G33" s="169">
        <v>18400</v>
      </c>
      <c r="H33" s="171">
        <v>6</v>
      </c>
      <c r="I33" s="169">
        <v>13.4</v>
      </c>
      <c r="J33" s="169">
        <v>15.7</v>
      </c>
      <c r="K33" s="169" t="s">
        <v>136</v>
      </c>
      <c r="L33" s="169" t="s">
        <v>30</v>
      </c>
      <c r="M33" s="22"/>
      <c r="N33" s="22"/>
    </row>
    <row r="34" spans="1:14" x14ac:dyDescent="0.25">
      <c r="A34" s="167" t="s">
        <v>157</v>
      </c>
      <c r="B34" s="168" t="s">
        <v>148</v>
      </c>
      <c r="C34" s="168" t="s">
        <v>144</v>
      </c>
      <c r="D34" s="169" t="s">
        <v>141</v>
      </c>
      <c r="E34" s="169">
        <v>5370</v>
      </c>
      <c r="F34" s="170">
        <v>69</v>
      </c>
      <c r="G34" s="169">
        <v>6640</v>
      </c>
      <c r="H34" s="171">
        <v>5</v>
      </c>
      <c r="I34" s="169">
        <v>13.4</v>
      </c>
      <c r="J34" s="169">
        <v>15.7</v>
      </c>
      <c r="K34" s="169" t="s">
        <v>136</v>
      </c>
      <c r="L34" s="169" t="s">
        <v>30</v>
      </c>
      <c r="M34" s="22"/>
      <c r="N34" s="22"/>
    </row>
    <row r="35" spans="1:14" x14ac:dyDescent="0.25">
      <c r="A35" s="167" t="s">
        <v>157</v>
      </c>
      <c r="B35" s="168" t="s">
        <v>148</v>
      </c>
      <c r="C35" s="168" t="s">
        <v>144</v>
      </c>
      <c r="D35" s="169" t="s">
        <v>141</v>
      </c>
      <c r="E35" s="169">
        <v>6660</v>
      </c>
      <c r="F35" s="170">
        <v>88</v>
      </c>
      <c r="G35" s="169">
        <v>2950</v>
      </c>
      <c r="H35" s="171">
        <v>3</v>
      </c>
      <c r="I35" s="169">
        <v>13.4</v>
      </c>
      <c r="J35" s="169">
        <v>15.7</v>
      </c>
      <c r="K35" s="169" t="s">
        <v>136</v>
      </c>
      <c r="L35" s="169" t="s">
        <v>30</v>
      </c>
      <c r="M35" s="22"/>
      <c r="N35" s="22"/>
    </row>
    <row r="36" spans="1:14" x14ac:dyDescent="0.25">
      <c r="A36" s="167" t="s">
        <v>157</v>
      </c>
      <c r="B36" s="168" t="s">
        <v>148</v>
      </c>
      <c r="C36" s="168" t="s">
        <v>144</v>
      </c>
      <c r="D36" s="169" t="s">
        <v>141</v>
      </c>
      <c r="E36" s="169">
        <v>5780</v>
      </c>
      <c r="F36" s="170">
        <v>96</v>
      </c>
      <c r="G36" s="169">
        <v>2920</v>
      </c>
      <c r="H36" s="171">
        <v>4</v>
      </c>
      <c r="I36" s="169">
        <v>13.4</v>
      </c>
      <c r="J36" s="169">
        <v>15.7</v>
      </c>
      <c r="K36" s="169" t="s">
        <v>136</v>
      </c>
      <c r="L36" s="169" t="s">
        <v>30</v>
      </c>
      <c r="M36" s="22"/>
      <c r="N36" s="22"/>
    </row>
    <row r="37" spans="1:14" x14ac:dyDescent="0.25">
      <c r="A37" s="167" t="s">
        <v>157</v>
      </c>
      <c r="B37" s="168" t="s">
        <v>148</v>
      </c>
      <c r="C37" s="168" t="s">
        <v>144</v>
      </c>
      <c r="D37" s="169" t="s">
        <v>141</v>
      </c>
      <c r="E37" s="169">
        <v>5370</v>
      </c>
      <c r="F37" s="170">
        <v>98</v>
      </c>
      <c r="G37" s="169">
        <v>1380</v>
      </c>
      <c r="H37" s="171">
        <v>2</v>
      </c>
      <c r="I37" s="169">
        <v>13.4</v>
      </c>
      <c r="J37" s="169">
        <v>15.7</v>
      </c>
      <c r="K37" s="169" t="s">
        <v>136</v>
      </c>
      <c r="L37" s="169" t="s">
        <v>30</v>
      </c>
      <c r="M37" s="22"/>
      <c r="N37" s="22"/>
    </row>
    <row r="38" spans="1:14" x14ac:dyDescent="0.25">
      <c r="A38" s="167" t="s">
        <v>157</v>
      </c>
      <c r="B38" s="168" t="s">
        <v>147</v>
      </c>
      <c r="C38" s="168" t="s">
        <v>144</v>
      </c>
      <c r="D38" s="169" t="s">
        <v>141</v>
      </c>
      <c r="E38" s="169">
        <v>15900</v>
      </c>
      <c r="F38" s="170">
        <v>99</v>
      </c>
      <c r="G38" s="169">
        <v>94600</v>
      </c>
      <c r="H38" s="171">
        <v>32</v>
      </c>
      <c r="I38" s="169">
        <v>17.7</v>
      </c>
      <c r="J38" s="169">
        <v>15.7</v>
      </c>
      <c r="K38" s="169" t="s">
        <v>136</v>
      </c>
      <c r="L38" s="169" t="s">
        <v>30</v>
      </c>
      <c r="M38" s="22"/>
      <c r="N38" s="22"/>
    </row>
    <row r="39" spans="1:14" x14ac:dyDescent="0.25">
      <c r="A39" s="167" t="s">
        <v>157</v>
      </c>
      <c r="B39" s="168" t="s">
        <v>147</v>
      </c>
      <c r="C39" s="168" t="s">
        <v>144</v>
      </c>
      <c r="D39" s="169" t="s">
        <v>141</v>
      </c>
      <c r="E39" s="169">
        <v>8150</v>
      </c>
      <c r="F39" s="170">
        <v>108</v>
      </c>
      <c r="G39" s="169">
        <v>31400</v>
      </c>
      <c r="H39" s="171">
        <v>17</v>
      </c>
      <c r="I39" s="169">
        <v>17.7</v>
      </c>
      <c r="J39" s="169">
        <v>15.7</v>
      </c>
      <c r="K39" s="169" t="s">
        <v>136</v>
      </c>
      <c r="L39" s="169" t="s">
        <v>30</v>
      </c>
      <c r="M39" s="22"/>
      <c r="N39" s="22"/>
    </row>
    <row r="40" spans="1:14" x14ac:dyDescent="0.25">
      <c r="A40" s="167" t="s">
        <v>157</v>
      </c>
      <c r="B40" s="168" t="s">
        <v>147</v>
      </c>
      <c r="C40" s="168" t="s">
        <v>144</v>
      </c>
      <c r="D40" s="169" t="s">
        <v>141</v>
      </c>
      <c r="E40" s="169">
        <v>8150</v>
      </c>
      <c r="F40" s="170">
        <v>109</v>
      </c>
      <c r="G40" s="169">
        <v>15800</v>
      </c>
      <c r="H40" s="171">
        <v>8</v>
      </c>
      <c r="I40" s="169">
        <v>17.7</v>
      </c>
      <c r="J40" s="169">
        <v>15.7</v>
      </c>
      <c r="K40" s="169" t="s">
        <v>136</v>
      </c>
      <c r="L40" s="169" t="s">
        <v>30</v>
      </c>
      <c r="M40" s="22"/>
      <c r="N40" s="22"/>
    </row>
    <row r="41" spans="1:14" x14ac:dyDescent="0.25">
      <c r="A41" s="167" t="s">
        <v>157</v>
      </c>
      <c r="B41" s="168" t="s">
        <v>147</v>
      </c>
      <c r="C41" s="168" t="s">
        <v>144</v>
      </c>
      <c r="D41" s="169" t="s">
        <v>141</v>
      </c>
      <c r="E41" s="169">
        <v>15900</v>
      </c>
      <c r="F41" s="170">
        <v>114</v>
      </c>
      <c r="G41" s="169">
        <v>57500</v>
      </c>
      <c r="H41" s="171">
        <v>28</v>
      </c>
      <c r="I41" s="169">
        <v>17.7</v>
      </c>
      <c r="J41" s="169">
        <v>15.7</v>
      </c>
      <c r="K41" s="169" t="s">
        <v>136</v>
      </c>
      <c r="L41" s="169" t="s">
        <v>30</v>
      </c>
      <c r="M41" s="22"/>
      <c r="N41" s="22"/>
    </row>
    <row r="42" spans="1:14" x14ac:dyDescent="0.25">
      <c r="A42" s="167" t="s">
        <v>157</v>
      </c>
      <c r="B42" s="168" t="s">
        <v>147</v>
      </c>
      <c r="C42" s="168" t="s">
        <v>144</v>
      </c>
      <c r="D42" s="169" t="s">
        <v>141</v>
      </c>
      <c r="E42" s="169">
        <v>8150</v>
      </c>
      <c r="F42" s="170">
        <v>118</v>
      </c>
      <c r="G42" s="169">
        <v>53200</v>
      </c>
      <c r="H42" s="171">
        <v>25</v>
      </c>
      <c r="I42" s="169">
        <v>17.7</v>
      </c>
      <c r="J42" s="169">
        <v>15.7</v>
      </c>
      <c r="K42" s="169" t="s">
        <v>136</v>
      </c>
      <c r="L42" s="169" t="s">
        <v>30</v>
      </c>
      <c r="M42" s="22"/>
      <c r="N42" s="22"/>
    </row>
    <row r="43" spans="1:14" x14ac:dyDescent="0.25">
      <c r="A43" s="167" t="s">
        <v>157</v>
      </c>
      <c r="B43" s="168" t="s">
        <v>147</v>
      </c>
      <c r="C43" s="168" t="s">
        <v>144</v>
      </c>
      <c r="D43" s="169" t="s">
        <v>141</v>
      </c>
      <c r="E43" s="169">
        <v>15900</v>
      </c>
      <c r="F43" s="170">
        <v>118</v>
      </c>
      <c r="G43" s="169">
        <v>25400</v>
      </c>
      <c r="H43" s="171">
        <v>18</v>
      </c>
      <c r="I43" s="169">
        <v>17.7</v>
      </c>
      <c r="J43" s="169">
        <v>15.7</v>
      </c>
      <c r="K43" s="169" t="s">
        <v>136</v>
      </c>
      <c r="L43" s="169" t="s">
        <v>30</v>
      </c>
      <c r="M43" s="22"/>
      <c r="N43" s="22"/>
    </row>
    <row r="44" spans="1:14" x14ac:dyDescent="0.25">
      <c r="A44" s="167" t="s">
        <v>157</v>
      </c>
      <c r="B44" s="168" t="s">
        <v>148</v>
      </c>
      <c r="C44" s="168" t="s">
        <v>144</v>
      </c>
      <c r="D44" s="169" t="s">
        <v>141</v>
      </c>
      <c r="E44" s="169">
        <v>7560</v>
      </c>
      <c r="F44" s="170">
        <v>132</v>
      </c>
      <c r="G44" s="169">
        <v>26800</v>
      </c>
      <c r="H44" s="171">
        <v>11</v>
      </c>
      <c r="I44" s="169">
        <v>13.4</v>
      </c>
      <c r="J44" s="169">
        <v>15.7</v>
      </c>
      <c r="K44" s="169" t="s">
        <v>136</v>
      </c>
      <c r="L44" s="169" t="s">
        <v>30</v>
      </c>
      <c r="M44" s="22"/>
      <c r="N44" s="22"/>
    </row>
    <row r="45" spans="1:14" x14ac:dyDescent="0.25">
      <c r="A45" s="167" t="s">
        <v>157</v>
      </c>
      <c r="B45" s="168" t="s">
        <v>148</v>
      </c>
      <c r="C45" s="168" t="s">
        <v>144</v>
      </c>
      <c r="D45" s="169" t="s">
        <v>141</v>
      </c>
      <c r="E45" s="169">
        <v>7560</v>
      </c>
      <c r="F45" s="170">
        <v>134</v>
      </c>
      <c r="G45" s="169">
        <v>9480</v>
      </c>
      <c r="H45" s="171">
        <v>4</v>
      </c>
      <c r="I45" s="169">
        <v>13.4</v>
      </c>
      <c r="J45" s="169">
        <v>15.7</v>
      </c>
      <c r="K45" s="169" t="s">
        <v>136</v>
      </c>
      <c r="L45" s="169" t="s">
        <v>30</v>
      </c>
      <c r="M45" s="22"/>
      <c r="N45" s="22"/>
    </row>
    <row r="46" spans="1:14" x14ac:dyDescent="0.25">
      <c r="A46" s="167" t="s">
        <v>157</v>
      </c>
      <c r="B46" s="168" t="s">
        <v>148</v>
      </c>
      <c r="C46" s="168" t="s">
        <v>144</v>
      </c>
      <c r="D46" s="169" t="s">
        <v>141</v>
      </c>
      <c r="E46" s="169">
        <v>7560</v>
      </c>
      <c r="F46" s="170">
        <v>146</v>
      </c>
      <c r="G46" s="169">
        <v>2050</v>
      </c>
      <c r="H46" s="171">
        <v>2</v>
      </c>
      <c r="I46" s="169">
        <v>13.4</v>
      </c>
      <c r="J46" s="169">
        <v>15.7</v>
      </c>
      <c r="K46" s="169" t="s">
        <v>136</v>
      </c>
      <c r="L46" s="169" t="s">
        <v>30</v>
      </c>
      <c r="M46" s="22"/>
      <c r="N46" s="22"/>
    </row>
    <row r="47" spans="1:14" x14ac:dyDescent="0.25">
      <c r="A47" s="167" t="s">
        <v>157</v>
      </c>
      <c r="B47" s="168" t="s">
        <v>148</v>
      </c>
      <c r="C47" s="168" t="s">
        <v>144</v>
      </c>
      <c r="D47" s="169" t="s">
        <v>141</v>
      </c>
      <c r="E47" s="169">
        <v>9700</v>
      </c>
      <c r="F47" s="170">
        <v>153</v>
      </c>
      <c r="G47" s="169">
        <v>4600</v>
      </c>
      <c r="H47" s="171">
        <v>3</v>
      </c>
      <c r="I47" s="169">
        <v>13.4</v>
      </c>
      <c r="J47" s="169">
        <v>15.7</v>
      </c>
      <c r="K47" s="169" t="s">
        <v>136</v>
      </c>
      <c r="L47" s="169" t="s">
        <v>30</v>
      </c>
      <c r="M47" s="22"/>
      <c r="N47" s="22"/>
    </row>
    <row r="48" spans="1:14" x14ac:dyDescent="0.25">
      <c r="A48" s="167" t="s">
        <v>157</v>
      </c>
      <c r="B48" s="168" t="s">
        <v>148</v>
      </c>
      <c r="C48" s="168" t="s">
        <v>144</v>
      </c>
      <c r="D48" s="169" t="s">
        <v>141</v>
      </c>
      <c r="E48" s="169">
        <v>10300</v>
      </c>
      <c r="F48" s="170">
        <v>163</v>
      </c>
      <c r="G48" s="169">
        <v>36000</v>
      </c>
      <c r="H48" s="171">
        <v>15</v>
      </c>
      <c r="I48" s="169">
        <v>13.4</v>
      </c>
      <c r="J48" s="169">
        <v>15.7</v>
      </c>
      <c r="K48" s="169" t="s">
        <v>136</v>
      </c>
      <c r="L48" s="169" t="s">
        <v>30</v>
      </c>
      <c r="M48" s="22"/>
      <c r="N48" s="22"/>
    </row>
    <row r="49" spans="1:14" x14ac:dyDescent="0.25">
      <c r="A49" s="167" t="s">
        <v>157</v>
      </c>
      <c r="B49" s="168" t="s">
        <v>149</v>
      </c>
      <c r="C49" s="168" t="s">
        <v>144</v>
      </c>
      <c r="D49" s="169" t="s">
        <v>141</v>
      </c>
      <c r="E49" s="169">
        <v>21550</v>
      </c>
      <c r="F49" s="170">
        <v>164</v>
      </c>
      <c r="G49" s="169">
        <v>4990</v>
      </c>
      <c r="H49" s="171">
        <v>5</v>
      </c>
      <c r="I49" s="169">
        <v>5.6</v>
      </c>
      <c r="J49" s="169">
        <v>15.7</v>
      </c>
      <c r="K49" s="169" t="s">
        <v>136</v>
      </c>
      <c r="L49" s="169" t="s">
        <v>30</v>
      </c>
      <c r="M49" s="22"/>
      <c r="N49" s="22"/>
    </row>
    <row r="50" spans="1:14" x14ac:dyDescent="0.25">
      <c r="A50" s="167" t="s">
        <v>157</v>
      </c>
      <c r="B50" s="168" t="s">
        <v>149</v>
      </c>
      <c r="C50" s="168" t="s">
        <v>144</v>
      </c>
      <c r="D50" s="169" t="s">
        <v>141</v>
      </c>
      <c r="E50" s="169">
        <v>21550</v>
      </c>
      <c r="F50" s="170">
        <v>177</v>
      </c>
      <c r="G50" s="169">
        <v>10750</v>
      </c>
      <c r="H50" s="171">
        <v>7</v>
      </c>
      <c r="I50" s="169">
        <v>5.6</v>
      </c>
      <c r="J50" s="169">
        <v>15.7</v>
      </c>
      <c r="K50" s="169" t="s">
        <v>136</v>
      </c>
      <c r="L50" s="169" t="s">
        <v>30</v>
      </c>
      <c r="M50" s="22"/>
      <c r="N50" s="22"/>
    </row>
    <row r="51" spans="1:14" x14ac:dyDescent="0.25">
      <c r="A51" s="167" t="s">
        <v>157</v>
      </c>
      <c r="B51" s="168" t="s">
        <v>148</v>
      </c>
      <c r="C51" s="168" t="s">
        <v>144</v>
      </c>
      <c r="D51" s="169" t="s">
        <v>141</v>
      </c>
      <c r="E51" s="169">
        <v>18700</v>
      </c>
      <c r="F51" s="170">
        <v>190</v>
      </c>
      <c r="G51" s="169">
        <v>22400</v>
      </c>
      <c r="H51" s="171">
        <v>22</v>
      </c>
      <c r="I51" s="169">
        <v>13.4</v>
      </c>
      <c r="J51" s="169">
        <v>15.7</v>
      </c>
      <c r="K51" s="169" t="s">
        <v>136</v>
      </c>
      <c r="L51" s="169" t="s">
        <v>30</v>
      </c>
      <c r="M51" s="22"/>
      <c r="N51" s="22"/>
    </row>
    <row r="52" spans="1:14" x14ac:dyDescent="0.25">
      <c r="A52" s="167" t="s">
        <v>157</v>
      </c>
      <c r="B52" s="168" t="s">
        <v>148</v>
      </c>
      <c r="C52" s="168" t="s">
        <v>144</v>
      </c>
      <c r="D52" s="169" t="s">
        <v>141</v>
      </c>
      <c r="E52" s="169">
        <v>18700</v>
      </c>
      <c r="F52" s="170">
        <v>191</v>
      </c>
      <c r="G52" s="169">
        <v>48100</v>
      </c>
      <c r="H52" s="171">
        <v>31</v>
      </c>
      <c r="I52" s="169">
        <v>13.4</v>
      </c>
      <c r="J52" s="169">
        <v>15.7</v>
      </c>
      <c r="K52" s="169" t="s">
        <v>136</v>
      </c>
      <c r="L52" s="169" t="s">
        <v>30</v>
      </c>
      <c r="M52" s="22"/>
      <c r="N52" s="22"/>
    </row>
    <row r="53" spans="1:14" x14ac:dyDescent="0.25">
      <c r="A53" s="167" t="s">
        <v>157</v>
      </c>
      <c r="B53" s="168" t="s">
        <v>148</v>
      </c>
      <c r="C53" s="168" t="s">
        <v>144</v>
      </c>
      <c r="D53" s="169" t="s">
        <v>141</v>
      </c>
      <c r="E53" s="169">
        <v>10300</v>
      </c>
      <c r="F53" s="170">
        <v>193</v>
      </c>
      <c r="G53" s="169">
        <v>12500</v>
      </c>
      <c r="H53" s="171">
        <v>7</v>
      </c>
      <c r="I53" s="169">
        <v>13.4</v>
      </c>
      <c r="J53" s="169">
        <v>15.7</v>
      </c>
      <c r="K53" s="169" t="s">
        <v>136</v>
      </c>
      <c r="L53" s="169" t="s">
        <v>30</v>
      </c>
      <c r="M53" s="22"/>
      <c r="N53" s="22"/>
    </row>
    <row r="54" spans="1:14" x14ac:dyDescent="0.25">
      <c r="A54" s="167" t="s">
        <v>157</v>
      </c>
      <c r="B54" s="168" t="s">
        <v>148</v>
      </c>
      <c r="C54" s="168" t="s">
        <v>144</v>
      </c>
      <c r="D54" s="169" t="s">
        <v>141</v>
      </c>
      <c r="E54" s="169">
        <v>15000</v>
      </c>
      <c r="F54" s="170">
        <v>193</v>
      </c>
      <c r="G54" s="169">
        <v>44500</v>
      </c>
      <c r="H54" s="171">
        <v>24</v>
      </c>
      <c r="I54" s="169">
        <v>13.4</v>
      </c>
      <c r="J54" s="169">
        <v>15.7</v>
      </c>
      <c r="K54" s="169" t="s">
        <v>136</v>
      </c>
      <c r="L54" s="169" t="s">
        <v>30</v>
      </c>
      <c r="M54" s="22"/>
      <c r="N54" s="22"/>
    </row>
    <row r="55" spans="1:14" x14ac:dyDescent="0.25">
      <c r="A55" s="167" t="s">
        <v>157</v>
      </c>
      <c r="B55" s="168" t="s">
        <v>149</v>
      </c>
      <c r="C55" s="168" t="s">
        <v>144</v>
      </c>
      <c r="D55" s="169" t="s">
        <v>141</v>
      </c>
      <c r="E55" s="169">
        <v>29650</v>
      </c>
      <c r="F55" s="170">
        <v>195</v>
      </c>
      <c r="G55" s="169">
        <v>16100</v>
      </c>
      <c r="H55" s="171">
        <v>6</v>
      </c>
      <c r="I55" s="169">
        <v>5.6</v>
      </c>
      <c r="J55" s="169">
        <v>15.7</v>
      </c>
      <c r="K55" s="169" t="s">
        <v>136</v>
      </c>
      <c r="L55" s="169" t="s">
        <v>30</v>
      </c>
      <c r="M55" s="22"/>
      <c r="N55" s="22"/>
    </row>
    <row r="56" spans="1:14" x14ac:dyDescent="0.25">
      <c r="A56" s="167" t="s">
        <v>158</v>
      </c>
      <c r="B56" s="168" t="s">
        <v>143</v>
      </c>
      <c r="C56" s="168" t="s">
        <v>144</v>
      </c>
      <c r="D56" s="169" t="s">
        <v>141</v>
      </c>
      <c r="E56" s="169">
        <v>2456</v>
      </c>
      <c r="F56" s="170">
        <v>35</v>
      </c>
      <c r="G56" s="169">
        <v>2629</v>
      </c>
      <c r="H56" s="171">
        <v>1</v>
      </c>
      <c r="I56" s="169">
        <v>15</v>
      </c>
      <c r="J56" s="169">
        <v>15</v>
      </c>
      <c r="K56" s="169" t="s">
        <v>136</v>
      </c>
      <c r="L56" s="169" t="s">
        <v>145</v>
      </c>
      <c r="M56" s="22"/>
      <c r="N56" s="22"/>
    </row>
    <row r="57" spans="1:14" x14ac:dyDescent="0.25">
      <c r="A57" s="167" t="s">
        <v>158</v>
      </c>
      <c r="B57" s="168" t="s">
        <v>143</v>
      </c>
      <c r="C57" s="168" t="s">
        <v>144</v>
      </c>
      <c r="D57" s="169" t="s">
        <v>141</v>
      </c>
      <c r="E57" s="169">
        <v>2456</v>
      </c>
      <c r="F57" s="170">
        <v>37</v>
      </c>
      <c r="G57" s="169">
        <v>2629</v>
      </c>
      <c r="H57" s="171">
        <v>1</v>
      </c>
      <c r="I57" s="169">
        <v>15</v>
      </c>
      <c r="J57" s="169">
        <v>15</v>
      </c>
      <c r="K57" s="169" t="s">
        <v>136</v>
      </c>
      <c r="L57" s="169" t="s">
        <v>145</v>
      </c>
      <c r="M57" s="22"/>
      <c r="N57" s="22"/>
    </row>
    <row r="58" spans="1:14" x14ac:dyDescent="0.25">
      <c r="A58" s="167" t="s">
        <v>158</v>
      </c>
      <c r="B58" s="168" t="s">
        <v>143</v>
      </c>
      <c r="C58" s="168" t="s">
        <v>144</v>
      </c>
      <c r="D58" s="169" t="s">
        <v>141</v>
      </c>
      <c r="E58" s="169">
        <v>2456</v>
      </c>
      <c r="F58" s="170">
        <v>37</v>
      </c>
      <c r="G58" s="169">
        <v>2629</v>
      </c>
      <c r="H58" s="171">
        <v>1</v>
      </c>
      <c r="I58" s="169">
        <v>15</v>
      </c>
      <c r="J58" s="169">
        <v>15</v>
      </c>
      <c r="K58" s="169" t="s">
        <v>136</v>
      </c>
      <c r="L58" s="169" t="s">
        <v>145</v>
      </c>
      <c r="M58" s="22"/>
      <c r="N58" s="22"/>
    </row>
    <row r="59" spans="1:14" x14ac:dyDescent="0.25">
      <c r="A59" s="167" t="s">
        <v>158</v>
      </c>
      <c r="B59" s="168" t="s">
        <v>143</v>
      </c>
      <c r="C59" s="168" t="s">
        <v>144</v>
      </c>
      <c r="D59" s="169" t="s">
        <v>141</v>
      </c>
      <c r="E59" s="169">
        <v>2456</v>
      </c>
      <c r="F59" s="170">
        <v>38</v>
      </c>
      <c r="G59" s="169">
        <v>2629</v>
      </c>
      <c r="H59" s="171">
        <v>2</v>
      </c>
      <c r="I59" s="169">
        <v>15</v>
      </c>
      <c r="J59" s="169">
        <v>15</v>
      </c>
      <c r="K59" s="169" t="s">
        <v>136</v>
      </c>
      <c r="L59" s="169" t="s">
        <v>145</v>
      </c>
      <c r="M59" s="22"/>
      <c r="N59" s="22"/>
    </row>
    <row r="60" spans="1:14" x14ac:dyDescent="0.25">
      <c r="A60" s="167" t="s">
        <v>159</v>
      </c>
      <c r="B60" s="168" t="s">
        <v>150</v>
      </c>
      <c r="C60" s="168" t="s">
        <v>151</v>
      </c>
      <c r="D60" s="169" t="s">
        <v>141</v>
      </c>
      <c r="E60" s="172">
        <v>576</v>
      </c>
      <c r="F60" s="170">
        <v>98</v>
      </c>
      <c r="G60" s="172">
        <v>576</v>
      </c>
      <c r="H60" s="171">
        <v>41</v>
      </c>
      <c r="I60" s="169">
        <v>27</v>
      </c>
      <c r="J60" s="169">
        <v>25</v>
      </c>
      <c r="K60" s="169" t="s">
        <v>136</v>
      </c>
      <c r="L60" s="169" t="s">
        <v>30</v>
      </c>
      <c r="M60" s="22"/>
      <c r="N60" s="22"/>
    </row>
    <row r="61" spans="1:14" x14ac:dyDescent="0.25">
      <c r="A61" s="167" t="s">
        <v>159</v>
      </c>
      <c r="B61" s="168" t="s">
        <v>150</v>
      </c>
      <c r="C61" s="168" t="s">
        <v>151</v>
      </c>
      <c r="D61" s="169" t="s">
        <v>141</v>
      </c>
      <c r="E61" s="172">
        <v>576</v>
      </c>
      <c r="F61" s="170">
        <v>101</v>
      </c>
      <c r="G61" s="172">
        <v>576</v>
      </c>
      <c r="H61" s="171">
        <v>40</v>
      </c>
      <c r="I61" s="169">
        <v>27</v>
      </c>
      <c r="J61" s="169">
        <v>25</v>
      </c>
      <c r="K61" s="169" t="s">
        <v>136</v>
      </c>
      <c r="L61" s="169" t="s">
        <v>30</v>
      </c>
      <c r="M61" s="22"/>
      <c r="N61" s="22"/>
    </row>
    <row r="62" spans="1:14" x14ac:dyDescent="0.25">
      <c r="A62" s="167" t="s">
        <v>159</v>
      </c>
      <c r="B62" s="168" t="s">
        <v>150</v>
      </c>
      <c r="C62" s="168" t="s">
        <v>151</v>
      </c>
      <c r="D62" s="169" t="s">
        <v>141</v>
      </c>
      <c r="E62" s="169">
        <v>936</v>
      </c>
      <c r="F62" s="170">
        <v>101</v>
      </c>
      <c r="G62" s="169">
        <v>936</v>
      </c>
      <c r="H62" s="171">
        <v>54</v>
      </c>
      <c r="I62" s="169">
        <v>27</v>
      </c>
      <c r="J62" s="169">
        <v>25</v>
      </c>
      <c r="K62" s="169" t="s">
        <v>136</v>
      </c>
      <c r="L62" s="169" t="s">
        <v>30</v>
      </c>
      <c r="M62" s="22"/>
      <c r="N62" s="22"/>
    </row>
    <row r="63" spans="1:14" x14ac:dyDescent="0.25">
      <c r="A63" s="167" t="s">
        <v>159</v>
      </c>
      <c r="B63" s="168" t="s">
        <v>150</v>
      </c>
      <c r="C63" s="168" t="s">
        <v>151</v>
      </c>
      <c r="D63" s="169" t="s">
        <v>141</v>
      </c>
      <c r="E63" s="169">
        <v>504</v>
      </c>
      <c r="F63" s="170">
        <v>145</v>
      </c>
      <c r="G63" s="169">
        <v>504</v>
      </c>
      <c r="H63" s="171">
        <v>36</v>
      </c>
      <c r="I63" s="169">
        <v>27</v>
      </c>
      <c r="J63" s="169">
        <v>25</v>
      </c>
      <c r="K63" s="169" t="s">
        <v>136</v>
      </c>
      <c r="L63" s="169" t="s">
        <v>30</v>
      </c>
      <c r="M63" s="22"/>
      <c r="N63" s="22"/>
    </row>
    <row r="64" spans="1:14" x14ac:dyDescent="0.25">
      <c r="A64" s="167" t="s">
        <v>159</v>
      </c>
      <c r="B64" s="168" t="s">
        <v>150</v>
      </c>
      <c r="C64" s="168" t="s">
        <v>151</v>
      </c>
      <c r="D64" s="169" t="s">
        <v>141</v>
      </c>
      <c r="E64" s="169">
        <v>840</v>
      </c>
      <c r="F64" s="170">
        <v>175</v>
      </c>
      <c r="G64" s="169">
        <v>840</v>
      </c>
      <c r="H64" s="171">
        <v>52</v>
      </c>
      <c r="I64" s="169">
        <v>27</v>
      </c>
      <c r="J64" s="169">
        <v>25</v>
      </c>
      <c r="K64" s="169" t="s">
        <v>136</v>
      </c>
      <c r="L64" s="169" t="s">
        <v>30</v>
      </c>
      <c r="M64" s="22"/>
      <c r="N64" s="22"/>
    </row>
    <row r="65" spans="1:14" x14ac:dyDescent="0.25">
      <c r="A65" s="167" t="s">
        <v>159</v>
      </c>
      <c r="B65" s="168" t="s">
        <v>150</v>
      </c>
      <c r="C65" s="168" t="s">
        <v>151</v>
      </c>
      <c r="D65" s="169" t="s">
        <v>141</v>
      </c>
      <c r="E65" s="169">
        <v>1896</v>
      </c>
      <c r="F65" s="170">
        <v>191</v>
      </c>
      <c r="G65" s="169">
        <v>1896</v>
      </c>
      <c r="H65" s="171">
        <v>104</v>
      </c>
      <c r="I65" s="169">
        <v>27</v>
      </c>
      <c r="J65" s="169">
        <v>25</v>
      </c>
      <c r="K65" s="169" t="s">
        <v>136</v>
      </c>
      <c r="L65" s="169" t="s">
        <v>30</v>
      </c>
      <c r="M65" s="22"/>
      <c r="N65" s="22"/>
    </row>
    <row r="66" spans="1:14" x14ac:dyDescent="0.25">
      <c r="A66" s="167" t="s">
        <v>159</v>
      </c>
      <c r="B66" s="168" t="s">
        <v>150</v>
      </c>
      <c r="C66" s="168" t="s">
        <v>151</v>
      </c>
      <c r="D66" s="169" t="s">
        <v>141</v>
      </c>
      <c r="E66" s="169">
        <v>828</v>
      </c>
      <c r="F66" s="170">
        <v>201</v>
      </c>
      <c r="G66" s="169">
        <v>828</v>
      </c>
      <c r="H66" s="171">
        <v>51</v>
      </c>
      <c r="I66" s="169">
        <v>27</v>
      </c>
      <c r="J66" s="169">
        <v>25</v>
      </c>
      <c r="K66" s="169" t="s">
        <v>136</v>
      </c>
      <c r="L66" s="169" t="s">
        <v>30</v>
      </c>
      <c r="M66" s="22"/>
      <c r="N66" s="22"/>
    </row>
    <row r="67" spans="1:14" x14ac:dyDescent="0.25">
      <c r="A67" s="167" t="s">
        <v>162</v>
      </c>
      <c r="B67" s="168" t="s">
        <v>143</v>
      </c>
      <c r="C67" s="168" t="s">
        <v>146</v>
      </c>
      <c r="D67" s="169" t="s">
        <v>141</v>
      </c>
      <c r="E67" s="169">
        <v>114</v>
      </c>
      <c r="F67" s="170">
        <v>16</v>
      </c>
      <c r="G67" s="169">
        <v>454</v>
      </c>
      <c r="H67" s="171">
        <v>3</v>
      </c>
      <c r="I67" s="169">
        <v>14</v>
      </c>
      <c r="J67" s="169">
        <v>20</v>
      </c>
      <c r="K67" s="169" t="s">
        <v>136</v>
      </c>
      <c r="L67" s="169" t="s">
        <v>30</v>
      </c>
      <c r="M67" s="22"/>
      <c r="N67" s="22"/>
    </row>
    <row r="68" spans="1:14" x14ac:dyDescent="0.25">
      <c r="A68" s="167" t="s">
        <v>162</v>
      </c>
      <c r="B68" s="168" t="s">
        <v>143</v>
      </c>
      <c r="C68" s="168" t="s">
        <v>146</v>
      </c>
      <c r="D68" s="169" t="s">
        <v>141</v>
      </c>
      <c r="E68" s="169">
        <v>114</v>
      </c>
      <c r="F68" s="170">
        <v>20</v>
      </c>
      <c r="G68" s="169">
        <v>454</v>
      </c>
      <c r="H68" s="171">
        <v>5</v>
      </c>
      <c r="I68" s="169">
        <v>14</v>
      </c>
      <c r="J68" s="169">
        <v>20</v>
      </c>
      <c r="K68" s="169" t="s">
        <v>136</v>
      </c>
      <c r="L68" s="169" t="s">
        <v>30</v>
      </c>
      <c r="M68" s="22"/>
      <c r="N68" s="22"/>
    </row>
    <row r="69" spans="1:14" x14ac:dyDescent="0.25">
      <c r="A69" s="167" t="s">
        <v>160</v>
      </c>
      <c r="B69" s="168" t="s">
        <v>139</v>
      </c>
      <c r="C69" s="168" t="s">
        <v>142</v>
      </c>
      <c r="D69" s="169" t="s">
        <v>141</v>
      </c>
      <c r="E69" s="169">
        <v>1000</v>
      </c>
      <c r="F69" s="170">
        <v>22</v>
      </c>
      <c r="G69" s="169">
        <v>1000</v>
      </c>
      <c r="H69" s="171">
        <v>1</v>
      </c>
      <c r="I69" s="169">
        <v>12</v>
      </c>
      <c r="J69" s="169">
        <v>12</v>
      </c>
      <c r="K69" s="169" t="s">
        <v>136</v>
      </c>
      <c r="L69" s="169" t="s">
        <v>30</v>
      </c>
      <c r="M69" s="22"/>
      <c r="N69" s="22"/>
    </row>
    <row r="70" spans="1:14" x14ac:dyDescent="0.25">
      <c r="A70" s="167" t="s">
        <v>160</v>
      </c>
      <c r="B70" s="168" t="s">
        <v>139</v>
      </c>
      <c r="C70" s="168" t="s">
        <v>142</v>
      </c>
      <c r="D70" s="169" t="s">
        <v>141</v>
      </c>
      <c r="E70" s="169">
        <v>1000</v>
      </c>
      <c r="F70" s="170">
        <v>30</v>
      </c>
      <c r="G70" s="169">
        <v>1000</v>
      </c>
      <c r="H70" s="171">
        <v>4</v>
      </c>
      <c r="I70" s="169">
        <v>12</v>
      </c>
      <c r="J70" s="169">
        <v>12</v>
      </c>
      <c r="K70" s="169" t="s">
        <v>136</v>
      </c>
      <c r="L70" s="169" t="s">
        <v>30</v>
      </c>
      <c r="M70" s="22"/>
      <c r="N70" s="22"/>
    </row>
    <row r="71" spans="1:14" x14ac:dyDescent="0.25">
      <c r="A71" s="167" t="s">
        <v>160</v>
      </c>
      <c r="B71" s="168" t="s">
        <v>139</v>
      </c>
      <c r="C71" s="168" t="s">
        <v>142</v>
      </c>
      <c r="D71" s="169" t="s">
        <v>141</v>
      </c>
      <c r="E71" s="169">
        <v>1000</v>
      </c>
      <c r="F71" s="170">
        <v>31</v>
      </c>
      <c r="G71" s="169">
        <v>1000</v>
      </c>
      <c r="H71" s="171">
        <v>1</v>
      </c>
      <c r="I71" s="169">
        <v>12</v>
      </c>
      <c r="J71" s="169">
        <v>12</v>
      </c>
      <c r="K71" s="169" t="s">
        <v>136</v>
      </c>
      <c r="L71" s="169" t="s">
        <v>30</v>
      </c>
      <c r="M71" s="22"/>
      <c r="N71" s="22"/>
    </row>
    <row r="72" spans="1:14" x14ac:dyDescent="0.25">
      <c r="A72" s="167" t="s">
        <v>160</v>
      </c>
      <c r="B72" s="168" t="s">
        <v>139</v>
      </c>
      <c r="C72" s="168" t="s">
        <v>142</v>
      </c>
      <c r="D72" s="169" t="s">
        <v>141</v>
      </c>
      <c r="E72" s="169">
        <v>1000</v>
      </c>
      <c r="F72" s="170">
        <v>35</v>
      </c>
      <c r="G72" s="169">
        <v>1000</v>
      </c>
      <c r="H72" s="171">
        <v>2</v>
      </c>
      <c r="I72" s="169">
        <v>12</v>
      </c>
      <c r="J72" s="169">
        <v>12</v>
      </c>
      <c r="K72" s="169" t="s">
        <v>136</v>
      </c>
      <c r="L72" s="169" t="s">
        <v>30</v>
      </c>
      <c r="M72" s="22"/>
      <c r="N72" s="22"/>
    </row>
    <row r="73" spans="1:14" x14ac:dyDescent="0.25">
      <c r="A73" s="167" t="s">
        <v>160</v>
      </c>
      <c r="B73" s="168" t="s">
        <v>139</v>
      </c>
      <c r="C73" s="168" t="s">
        <v>142</v>
      </c>
      <c r="D73" s="169" t="s">
        <v>141</v>
      </c>
      <c r="E73" s="169">
        <v>1000</v>
      </c>
      <c r="F73" s="170">
        <v>38</v>
      </c>
      <c r="G73" s="169">
        <v>1000</v>
      </c>
      <c r="H73" s="171">
        <v>3</v>
      </c>
      <c r="I73" s="169">
        <v>12</v>
      </c>
      <c r="J73" s="169">
        <v>12</v>
      </c>
      <c r="K73" s="169" t="s">
        <v>136</v>
      </c>
      <c r="L73" s="169" t="s">
        <v>30</v>
      </c>
      <c r="M73" s="22"/>
      <c r="N73" s="22"/>
    </row>
    <row r="74" spans="1:14" x14ac:dyDescent="0.25">
      <c r="A74" s="167" t="s">
        <v>160</v>
      </c>
      <c r="B74" s="168" t="s">
        <v>139</v>
      </c>
      <c r="C74" s="168" t="s">
        <v>142</v>
      </c>
      <c r="D74" s="169" t="s">
        <v>141</v>
      </c>
      <c r="E74" s="169">
        <v>1000</v>
      </c>
      <c r="F74" s="170">
        <v>52</v>
      </c>
      <c r="G74" s="169">
        <v>1000</v>
      </c>
      <c r="H74" s="171">
        <v>1</v>
      </c>
      <c r="I74" s="169">
        <v>12</v>
      </c>
      <c r="J74" s="169">
        <v>12</v>
      </c>
      <c r="K74" s="169" t="s">
        <v>136</v>
      </c>
      <c r="L74" s="169" t="s">
        <v>30</v>
      </c>
      <c r="M74" s="22"/>
      <c r="N74" s="22"/>
    </row>
    <row r="75" spans="1:14" x14ac:dyDescent="0.25">
      <c r="A75" s="167" t="s">
        <v>160</v>
      </c>
      <c r="B75" s="168" t="s">
        <v>139</v>
      </c>
      <c r="C75" s="168" t="s">
        <v>142</v>
      </c>
      <c r="D75" s="169" t="s">
        <v>141</v>
      </c>
      <c r="E75" s="169">
        <v>1000</v>
      </c>
      <c r="F75" s="170">
        <v>56</v>
      </c>
      <c r="G75" s="169">
        <v>1000</v>
      </c>
      <c r="H75" s="171">
        <v>4</v>
      </c>
      <c r="I75" s="169">
        <v>12</v>
      </c>
      <c r="J75" s="169">
        <v>12</v>
      </c>
      <c r="K75" s="169" t="s">
        <v>136</v>
      </c>
      <c r="L75" s="169" t="s">
        <v>30</v>
      </c>
      <c r="M75" s="22"/>
      <c r="N75" s="22"/>
    </row>
    <row r="76" spans="1:14" x14ac:dyDescent="0.25">
      <c r="A76" s="167" t="s">
        <v>160</v>
      </c>
      <c r="B76" s="168" t="s">
        <v>139</v>
      </c>
      <c r="C76" s="168" t="s">
        <v>142</v>
      </c>
      <c r="D76" s="169" t="s">
        <v>141</v>
      </c>
      <c r="E76" s="169">
        <v>1000</v>
      </c>
      <c r="F76" s="170">
        <v>56</v>
      </c>
      <c r="G76" s="169">
        <v>1000</v>
      </c>
      <c r="H76" s="171">
        <v>11</v>
      </c>
      <c r="I76" s="169">
        <v>12</v>
      </c>
      <c r="J76" s="169">
        <v>12</v>
      </c>
      <c r="K76" s="169" t="s">
        <v>136</v>
      </c>
      <c r="L76" s="169" t="s">
        <v>30</v>
      </c>
      <c r="M76" s="22"/>
      <c r="N76" s="22"/>
    </row>
    <row r="77" spans="1:14" x14ac:dyDescent="0.25">
      <c r="A77" s="167" t="s">
        <v>160</v>
      </c>
      <c r="B77" s="168" t="s">
        <v>139</v>
      </c>
      <c r="C77" s="168" t="s">
        <v>142</v>
      </c>
      <c r="D77" s="169" t="s">
        <v>141</v>
      </c>
      <c r="E77" s="169">
        <v>1000</v>
      </c>
      <c r="F77" s="170">
        <v>70</v>
      </c>
      <c r="G77" s="169">
        <v>1000</v>
      </c>
      <c r="H77" s="171">
        <v>5</v>
      </c>
      <c r="I77" s="169">
        <v>12</v>
      </c>
      <c r="J77" s="169">
        <v>12</v>
      </c>
      <c r="K77" s="169" t="s">
        <v>136</v>
      </c>
      <c r="L77" s="169" t="s">
        <v>30</v>
      </c>
      <c r="M77" s="22"/>
      <c r="N77" s="22"/>
    </row>
    <row r="78" spans="1:14" x14ac:dyDescent="0.25">
      <c r="A78" s="167" t="s">
        <v>160</v>
      </c>
      <c r="B78" s="168" t="s">
        <v>139</v>
      </c>
      <c r="C78" s="168" t="s">
        <v>142</v>
      </c>
      <c r="D78" s="169" t="s">
        <v>141</v>
      </c>
      <c r="E78" s="169">
        <v>1000</v>
      </c>
      <c r="F78" s="170">
        <v>75</v>
      </c>
      <c r="G78" s="169">
        <v>1000</v>
      </c>
      <c r="H78" s="171">
        <v>3</v>
      </c>
      <c r="I78" s="169">
        <v>12</v>
      </c>
      <c r="J78" s="169">
        <v>12</v>
      </c>
      <c r="K78" s="169" t="s">
        <v>136</v>
      </c>
      <c r="L78" s="169" t="s">
        <v>30</v>
      </c>
      <c r="M78" s="22"/>
      <c r="N78" s="22"/>
    </row>
    <row r="79" spans="1:14" x14ac:dyDescent="0.25">
      <c r="A79" s="167" t="s">
        <v>160</v>
      </c>
      <c r="B79" s="168" t="s">
        <v>139</v>
      </c>
      <c r="C79" s="168" t="s">
        <v>142</v>
      </c>
      <c r="D79" s="169" t="s">
        <v>141</v>
      </c>
      <c r="E79" s="169">
        <v>1000</v>
      </c>
      <c r="F79" s="170">
        <v>80</v>
      </c>
      <c r="G79" s="169">
        <v>1000</v>
      </c>
      <c r="H79" s="171">
        <v>4</v>
      </c>
      <c r="I79" s="169">
        <v>12</v>
      </c>
      <c r="J79" s="169">
        <v>12</v>
      </c>
      <c r="K79" s="169" t="s">
        <v>136</v>
      </c>
      <c r="L79" s="169" t="s">
        <v>30</v>
      </c>
      <c r="M79" s="22"/>
      <c r="N79" s="22"/>
    </row>
    <row r="80" spans="1:14" x14ac:dyDescent="0.25">
      <c r="A80" s="167" t="s">
        <v>160</v>
      </c>
      <c r="B80" s="168" t="s">
        <v>139</v>
      </c>
      <c r="C80" s="168" t="s">
        <v>142</v>
      </c>
      <c r="D80" s="169" t="s">
        <v>141</v>
      </c>
      <c r="E80" s="169">
        <v>1000</v>
      </c>
      <c r="F80" s="170">
        <v>80</v>
      </c>
      <c r="G80" s="169">
        <v>1000</v>
      </c>
      <c r="H80" s="171">
        <v>7</v>
      </c>
      <c r="I80" s="169">
        <v>12</v>
      </c>
      <c r="J80" s="169">
        <v>12</v>
      </c>
      <c r="K80" s="169" t="s">
        <v>136</v>
      </c>
      <c r="L80" s="169" t="s">
        <v>30</v>
      </c>
      <c r="M80" s="22"/>
      <c r="N80" s="22"/>
    </row>
    <row r="81" spans="1:14" x14ac:dyDescent="0.25">
      <c r="A81" s="167" t="s">
        <v>160</v>
      </c>
      <c r="B81" s="168" t="s">
        <v>139</v>
      </c>
      <c r="C81" s="168" t="s">
        <v>142</v>
      </c>
      <c r="D81" s="169" t="s">
        <v>141</v>
      </c>
      <c r="E81" s="169">
        <v>1000</v>
      </c>
      <c r="F81" s="170">
        <v>86</v>
      </c>
      <c r="G81" s="169">
        <v>1000</v>
      </c>
      <c r="H81" s="171">
        <v>1</v>
      </c>
      <c r="I81" s="169">
        <v>12</v>
      </c>
      <c r="J81" s="169">
        <v>12</v>
      </c>
      <c r="K81" s="169" t="s">
        <v>136</v>
      </c>
      <c r="L81" s="169" t="s">
        <v>30</v>
      </c>
      <c r="M81" s="22"/>
      <c r="N81" s="22"/>
    </row>
    <row r="82" spans="1:14" x14ac:dyDescent="0.25">
      <c r="A82" s="167" t="s">
        <v>160</v>
      </c>
      <c r="B82" s="168" t="s">
        <v>139</v>
      </c>
      <c r="C82" s="168" t="s">
        <v>142</v>
      </c>
      <c r="D82" s="169" t="s">
        <v>141</v>
      </c>
      <c r="E82" s="169">
        <v>1000</v>
      </c>
      <c r="F82" s="170">
        <v>94</v>
      </c>
      <c r="G82" s="169">
        <v>1000</v>
      </c>
      <c r="H82" s="171">
        <v>1</v>
      </c>
      <c r="I82" s="169">
        <v>12</v>
      </c>
      <c r="J82" s="169">
        <v>12</v>
      </c>
      <c r="K82" s="169" t="s">
        <v>136</v>
      </c>
      <c r="L82" s="169" t="s">
        <v>30</v>
      </c>
      <c r="M82" s="22"/>
      <c r="N82" s="22"/>
    </row>
    <row r="83" spans="1:14" x14ac:dyDescent="0.25">
      <c r="A83" s="167" t="s">
        <v>160</v>
      </c>
      <c r="B83" s="168" t="s">
        <v>139</v>
      </c>
      <c r="C83" s="168" t="s">
        <v>142</v>
      </c>
      <c r="D83" s="169" t="s">
        <v>141</v>
      </c>
      <c r="E83" s="169">
        <v>1000</v>
      </c>
      <c r="F83" s="170">
        <v>97</v>
      </c>
      <c r="G83" s="169">
        <v>1000</v>
      </c>
      <c r="H83" s="171">
        <v>2</v>
      </c>
      <c r="I83" s="169">
        <v>12</v>
      </c>
      <c r="J83" s="169">
        <v>12</v>
      </c>
      <c r="K83" s="169" t="s">
        <v>136</v>
      </c>
      <c r="L83" s="169" t="s">
        <v>30</v>
      </c>
      <c r="M83" s="22"/>
      <c r="N83" s="22"/>
    </row>
    <row r="84" spans="1:14" x14ac:dyDescent="0.25">
      <c r="A84" s="167" t="s">
        <v>160</v>
      </c>
      <c r="B84" s="168" t="s">
        <v>139</v>
      </c>
      <c r="C84" s="168" t="s">
        <v>142</v>
      </c>
      <c r="D84" s="169" t="s">
        <v>141</v>
      </c>
      <c r="E84" s="169">
        <v>1000</v>
      </c>
      <c r="F84" s="170">
        <v>108</v>
      </c>
      <c r="G84" s="169">
        <v>1000</v>
      </c>
      <c r="H84" s="171">
        <v>1</v>
      </c>
      <c r="I84" s="169">
        <v>12</v>
      </c>
      <c r="J84" s="169">
        <v>12</v>
      </c>
      <c r="K84" s="169" t="s">
        <v>136</v>
      </c>
      <c r="L84" s="169" t="s">
        <v>30</v>
      </c>
      <c r="M84" s="22"/>
      <c r="N84" s="22"/>
    </row>
    <row r="85" spans="1:14" x14ac:dyDescent="0.25">
      <c r="A85" s="167" t="s">
        <v>160</v>
      </c>
      <c r="B85" s="168" t="s">
        <v>139</v>
      </c>
      <c r="C85" s="168" t="s">
        <v>142</v>
      </c>
      <c r="D85" s="169" t="s">
        <v>141</v>
      </c>
      <c r="E85" s="169">
        <v>1000</v>
      </c>
      <c r="F85" s="170">
        <v>120</v>
      </c>
      <c r="G85" s="169">
        <v>1000</v>
      </c>
      <c r="H85" s="171">
        <v>9</v>
      </c>
      <c r="I85" s="169">
        <v>12</v>
      </c>
      <c r="J85" s="169">
        <v>12</v>
      </c>
      <c r="K85" s="169" t="s">
        <v>136</v>
      </c>
      <c r="L85" s="169" t="s">
        <v>30</v>
      </c>
      <c r="M85" s="22"/>
      <c r="N85" s="22"/>
    </row>
    <row r="86" spans="1:14" x14ac:dyDescent="0.25">
      <c r="A86" s="167" t="s">
        <v>160</v>
      </c>
      <c r="B86" s="168" t="s">
        <v>139</v>
      </c>
      <c r="C86" s="168" t="s">
        <v>142</v>
      </c>
      <c r="D86" s="169" t="s">
        <v>141</v>
      </c>
      <c r="E86" s="169">
        <v>1000</v>
      </c>
      <c r="F86" s="170">
        <v>150</v>
      </c>
      <c r="G86" s="169">
        <v>1000</v>
      </c>
      <c r="H86" s="171">
        <v>9</v>
      </c>
      <c r="I86" s="169">
        <v>12</v>
      </c>
      <c r="J86" s="169">
        <v>12</v>
      </c>
      <c r="K86" s="169" t="s">
        <v>136</v>
      </c>
      <c r="L86" s="169" t="s">
        <v>30</v>
      </c>
      <c r="M86" s="22"/>
      <c r="N86" s="22"/>
    </row>
    <row r="87" spans="1:14" x14ac:dyDescent="0.25">
      <c r="A87" s="167" t="s">
        <v>160</v>
      </c>
      <c r="B87" s="168" t="s">
        <v>139</v>
      </c>
      <c r="C87" s="168" t="s">
        <v>142</v>
      </c>
      <c r="D87" s="169" t="s">
        <v>141</v>
      </c>
      <c r="E87" s="169">
        <v>1000</v>
      </c>
      <c r="F87" s="170">
        <v>160</v>
      </c>
      <c r="G87" s="169">
        <v>1000</v>
      </c>
      <c r="H87" s="171">
        <v>6</v>
      </c>
      <c r="I87" s="169">
        <v>12</v>
      </c>
      <c r="J87" s="169">
        <v>12</v>
      </c>
      <c r="K87" s="169" t="s">
        <v>136</v>
      </c>
      <c r="L87" s="169" t="s">
        <v>30</v>
      </c>
      <c r="M87" s="22"/>
      <c r="N87" s="22"/>
    </row>
    <row r="88" spans="1:14" x14ac:dyDescent="0.25">
      <c r="A88" s="167" t="s">
        <v>160</v>
      </c>
      <c r="B88" s="168" t="s">
        <v>139</v>
      </c>
      <c r="C88" s="168" t="s">
        <v>142</v>
      </c>
      <c r="D88" s="169" t="s">
        <v>141</v>
      </c>
      <c r="E88" s="169">
        <v>1000</v>
      </c>
      <c r="F88" s="170">
        <v>170</v>
      </c>
      <c r="G88" s="169">
        <v>1000</v>
      </c>
      <c r="H88" s="171">
        <v>6</v>
      </c>
      <c r="I88" s="169">
        <v>12</v>
      </c>
      <c r="J88" s="169">
        <v>12</v>
      </c>
      <c r="K88" s="169" t="s">
        <v>136</v>
      </c>
      <c r="L88" s="169" t="s">
        <v>30</v>
      </c>
      <c r="M88" s="22"/>
      <c r="N88" s="22"/>
    </row>
    <row r="89" spans="1:14" x14ac:dyDescent="0.25">
      <c r="A89" s="167" t="s">
        <v>160</v>
      </c>
      <c r="B89" s="168" t="s">
        <v>139</v>
      </c>
      <c r="C89" s="168" t="s">
        <v>142</v>
      </c>
      <c r="D89" s="169" t="s">
        <v>141</v>
      </c>
      <c r="E89" s="169">
        <v>1000</v>
      </c>
      <c r="F89" s="170">
        <v>180</v>
      </c>
      <c r="G89" s="169">
        <v>1000</v>
      </c>
      <c r="H89" s="171">
        <v>1</v>
      </c>
      <c r="I89" s="169">
        <v>12</v>
      </c>
      <c r="J89" s="169">
        <v>12</v>
      </c>
      <c r="K89" s="169" t="s">
        <v>136</v>
      </c>
      <c r="L89" s="169" t="s">
        <v>30</v>
      </c>
      <c r="M89" s="22"/>
      <c r="N89" s="22"/>
    </row>
    <row r="90" spans="1:14" x14ac:dyDescent="0.25">
      <c r="A90" s="167" t="s">
        <v>160</v>
      </c>
      <c r="B90" s="168" t="s">
        <v>139</v>
      </c>
      <c r="C90" s="168" t="s">
        <v>140</v>
      </c>
      <c r="D90" s="169" t="s">
        <v>141</v>
      </c>
      <c r="E90" s="169">
        <v>1000</v>
      </c>
      <c r="F90" s="170">
        <v>27</v>
      </c>
      <c r="G90" s="169">
        <v>1000</v>
      </c>
      <c r="H90" s="171">
        <v>6</v>
      </c>
      <c r="I90" s="169">
        <v>12</v>
      </c>
      <c r="J90" s="169">
        <v>12</v>
      </c>
      <c r="K90" s="169" t="s">
        <v>136</v>
      </c>
      <c r="L90" s="169" t="s">
        <v>30</v>
      </c>
      <c r="M90" s="22"/>
      <c r="N90" s="22"/>
    </row>
    <row r="91" spans="1:14" x14ac:dyDescent="0.25">
      <c r="A91" s="167" t="s">
        <v>160</v>
      </c>
      <c r="B91" s="168" t="s">
        <v>139</v>
      </c>
      <c r="C91" s="168" t="s">
        <v>140</v>
      </c>
      <c r="D91" s="169" t="s">
        <v>141</v>
      </c>
      <c r="E91" s="169">
        <v>1000</v>
      </c>
      <c r="F91" s="170">
        <v>35</v>
      </c>
      <c r="G91" s="169">
        <v>1000</v>
      </c>
      <c r="H91" s="171">
        <v>4</v>
      </c>
      <c r="I91" s="169">
        <v>12</v>
      </c>
      <c r="J91" s="169">
        <v>12</v>
      </c>
      <c r="K91" s="169" t="s">
        <v>136</v>
      </c>
      <c r="L91" s="169" t="s">
        <v>30</v>
      </c>
      <c r="M91" s="22"/>
      <c r="N91" s="22"/>
    </row>
    <row r="92" spans="1:14" x14ac:dyDescent="0.25">
      <c r="A92" s="167" t="s">
        <v>160</v>
      </c>
      <c r="B92" s="168" t="s">
        <v>139</v>
      </c>
      <c r="C92" s="168" t="s">
        <v>140</v>
      </c>
      <c r="D92" s="169" t="s">
        <v>141</v>
      </c>
      <c r="E92" s="169">
        <v>1000</v>
      </c>
      <c r="F92" s="170">
        <v>38</v>
      </c>
      <c r="G92" s="169">
        <v>1000</v>
      </c>
      <c r="H92" s="171">
        <v>5</v>
      </c>
      <c r="I92" s="169">
        <v>12</v>
      </c>
      <c r="J92" s="169">
        <v>12</v>
      </c>
      <c r="K92" s="169" t="s">
        <v>136</v>
      </c>
      <c r="L92" s="169" t="s">
        <v>30</v>
      </c>
      <c r="M92" s="22"/>
      <c r="N92" s="22"/>
    </row>
    <row r="93" spans="1:14" x14ac:dyDescent="0.25">
      <c r="A93" s="167" t="s">
        <v>160</v>
      </c>
      <c r="B93" s="168" t="s">
        <v>139</v>
      </c>
      <c r="C93" s="168" t="s">
        <v>140</v>
      </c>
      <c r="D93" s="169" t="s">
        <v>141</v>
      </c>
      <c r="E93" s="169">
        <v>1000</v>
      </c>
      <c r="F93" s="170">
        <v>40</v>
      </c>
      <c r="G93" s="169">
        <v>1000</v>
      </c>
      <c r="H93" s="171">
        <v>6</v>
      </c>
      <c r="I93" s="169">
        <v>12</v>
      </c>
      <c r="J93" s="169">
        <v>12</v>
      </c>
      <c r="K93" s="169" t="s">
        <v>136</v>
      </c>
      <c r="L93" s="169" t="s">
        <v>30</v>
      </c>
      <c r="M93" s="22"/>
      <c r="N93" s="22"/>
    </row>
    <row r="94" spans="1:14" x14ac:dyDescent="0.25">
      <c r="A94" s="167" t="s">
        <v>160</v>
      </c>
      <c r="B94" s="168" t="s">
        <v>139</v>
      </c>
      <c r="C94" s="168" t="s">
        <v>140</v>
      </c>
      <c r="D94" s="169" t="s">
        <v>141</v>
      </c>
      <c r="E94" s="169">
        <v>1000</v>
      </c>
      <c r="F94" s="170">
        <v>40</v>
      </c>
      <c r="G94" s="169">
        <v>1000</v>
      </c>
      <c r="H94" s="171">
        <v>19</v>
      </c>
      <c r="I94" s="169">
        <v>12</v>
      </c>
      <c r="J94" s="169">
        <v>12</v>
      </c>
      <c r="K94" s="169" t="s">
        <v>136</v>
      </c>
      <c r="L94" s="169" t="s">
        <v>30</v>
      </c>
      <c r="M94" s="22"/>
      <c r="N94" s="22"/>
    </row>
    <row r="95" spans="1:14" x14ac:dyDescent="0.25">
      <c r="A95" s="167" t="s">
        <v>160</v>
      </c>
      <c r="B95" s="168" t="s">
        <v>139</v>
      </c>
      <c r="C95" s="168" t="s">
        <v>140</v>
      </c>
      <c r="D95" s="169" t="s">
        <v>141</v>
      </c>
      <c r="E95" s="169">
        <v>1000</v>
      </c>
      <c r="F95" s="170">
        <v>42</v>
      </c>
      <c r="G95" s="169">
        <v>1000</v>
      </c>
      <c r="H95" s="171">
        <v>5</v>
      </c>
      <c r="I95" s="169">
        <v>12</v>
      </c>
      <c r="J95" s="169">
        <v>12</v>
      </c>
      <c r="K95" s="169" t="s">
        <v>136</v>
      </c>
      <c r="L95" s="169" t="s">
        <v>30</v>
      </c>
      <c r="M95" s="22"/>
      <c r="N95" s="22"/>
    </row>
    <row r="96" spans="1:14" x14ac:dyDescent="0.25">
      <c r="A96" s="167" t="s">
        <v>160</v>
      </c>
      <c r="B96" s="168" t="s">
        <v>139</v>
      </c>
      <c r="C96" s="168" t="s">
        <v>140</v>
      </c>
      <c r="D96" s="169" t="s">
        <v>141</v>
      </c>
      <c r="E96" s="169">
        <v>1000</v>
      </c>
      <c r="F96" s="170">
        <v>43</v>
      </c>
      <c r="G96" s="169">
        <v>1000</v>
      </c>
      <c r="H96" s="171">
        <v>20</v>
      </c>
      <c r="I96" s="169">
        <v>12</v>
      </c>
      <c r="J96" s="169">
        <v>12</v>
      </c>
      <c r="K96" s="169" t="s">
        <v>136</v>
      </c>
      <c r="L96" s="169" t="s">
        <v>30</v>
      </c>
      <c r="M96" s="22"/>
      <c r="N96" s="22"/>
    </row>
    <row r="97" spans="1:14" x14ac:dyDescent="0.25">
      <c r="A97" s="167" t="s">
        <v>160</v>
      </c>
      <c r="B97" s="168" t="s">
        <v>139</v>
      </c>
      <c r="C97" s="168" t="s">
        <v>140</v>
      </c>
      <c r="D97" s="169" t="s">
        <v>141</v>
      </c>
      <c r="E97" s="169">
        <v>1000</v>
      </c>
      <c r="F97" s="170">
        <v>47</v>
      </c>
      <c r="G97" s="169">
        <v>1000</v>
      </c>
      <c r="H97" s="171">
        <v>11</v>
      </c>
      <c r="I97" s="169">
        <v>12</v>
      </c>
      <c r="J97" s="169">
        <v>12</v>
      </c>
      <c r="K97" s="169" t="s">
        <v>136</v>
      </c>
      <c r="L97" s="169" t="s">
        <v>30</v>
      </c>
      <c r="M97" s="22"/>
      <c r="N97" s="22"/>
    </row>
    <row r="98" spans="1:14" x14ac:dyDescent="0.25">
      <c r="A98" s="167" t="s">
        <v>160</v>
      </c>
      <c r="B98" s="168" t="s">
        <v>139</v>
      </c>
      <c r="C98" s="168" t="s">
        <v>140</v>
      </c>
      <c r="D98" s="169" t="s">
        <v>141</v>
      </c>
      <c r="E98" s="169">
        <v>1000</v>
      </c>
      <c r="F98" s="170">
        <v>48</v>
      </c>
      <c r="G98" s="169">
        <v>1000</v>
      </c>
      <c r="H98" s="171">
        <v>9</v>
      </c>
      <c r="I98" s="169">
        <v>12</v>
      </c>
      <c r="J98" s="169">
        <v>12</v>
      </c>
      <c r="K98" s="169" t="s">
        <v>136</v>
      </c>
      <c r="L98" s="169" t="s">
        <v>30</v>
      </c>
      <c r="M98" s="22"/>
      <c r="N98" s="22"/>
    </row>
    <row r="99" spans="1:14" x14ac:dyDescent="0.25">
      <c r="A99" s="167" t="s">
        <v>160</v>
      </c>
      <c r="B99" s="168" t="s">
        <v>139</v>
      </c>
      <c r="C99" s="168" t="s">
        <v>140</v>
      </c>
      <c r="D99" s="169" t="s">
        <v>141</v>
      </c>
      <c r="E99" s="169">
        <v>1000</v>
      </c>
      <c r="F99" s="170">
        <v>70</v>
      </c>
      <c r="G99" s="169">
        <v>1000</v>
      </c>
      <c r="H99" s="171">
        <v>4</v>
      </c>
      <c r="I99" s="169">
        <v>12</v>
      </c>
      <c r="J99" s="169">
        <v>12</v>
      </c>
      <c r="K99" s="169" t="s">
        <v>136</v>
      </c>
      <c r="L99" s="169" t="s">
        <v>30</v>
      </c>
      <c r="M99" s="22"/>
      <c r="N99" s="22"/>
    </row>
    <row r="100" spans="1:14" x14ac:dyDescent="0.25">
      <c r="A100" s="167" t="s">
        <v>160</v>
      </c>
      <c r="B100" s="168" t="s">
        <v>139</v>
      </c>
      <c r="C100" s="168" t="s">
        <v>140</v>
      </c>
      <c r="D100" s="169" t="s">
        <v>141</v>
      </c>
      <c r="E100" s="169">
        <v>1000</v>
      </c>
      <c r="F100" s="170">
        <v>70</v>
      </c>
      <c r="G100" s="169">
        <v>1000</v>
      </c>
      <c r="H100" s="171">
        <v>31</v>
      </c>
      <c r="I100" s="169">
        <v>12</v>
      </c>
      <c r="J100" s="169">
        <v>12</v>
      </c>
      <c r="K100" s="169" t="s">
        <v>136</v>
      </c>
      <c r="L100" s="169" t="s">
        <v>30</v>
      </c>
      <c r="M100" s="22"/>
      <c r="N100" s="22"/>
    </row>
    <row r="101" spans="1:14" x14ac:dyDescent="0.25">
      <c r="A101" s="167" t="s">
        <v>160</v>
      </c>
      <c r="B101" s="168" t="s">
        <v>139</v>
      </c>
      <c r="C101" s="168" t="s">
        <v>140</v>
      </c>
      <c r="D101" s="169" t="s">
        <v>141</v>
      </c>
      <c r="E101" s="169">
        <v>1000</v>
      </c>
      <c r="F101" s="170">
        <v>77</v>
      </c>
      <c r="G101" s="169">
        <v>1000</v>
      </c>
      <c r="H101" s="171">
        <v>18</v>
      </c>
      <c r="I101" s="169">
        <v>12</v>
      </c>
      <c r="J101" s="169">
        <v>12</v>
      </c>
      <c r="K101" s="169" t="s">
        <v>136</v>
      </c>
      <c r="L101" s="169" t="s">
        <v>30</v>
      </c>
      <c r="M101" s="22"/>
      <c r="N101" s="22"/>
    </row>
    <row r="102" spans="1:14" x14ac:dyDescent="0.25">
      <c r="A102" s="167" t="s">
        <v>160</v>
      </c>
      <c r="B102" s="168" t="s">
        <v>139</v>
      </c>
      <c r="C102" s="168" t="s">
        <v>140</v>
      </c>
      <c r="D102" s="169" t="s">
        <v>141</v>
      </c>
      <c r="E102" s="169">
        <v>1000</v>
      </c>
      <c r="F102" s="170">
        <v>78</v>
      </c>
      <c r="G102" s="169">
        <v>1000</v>
      </c>
      <c r="H102" s="171">
        <v>35</v>
      </c>
      <c r="I102" s="169">
        <v>12</v>
      </c>
      <c r="J102" s="169">
        <v>12</v>
      </c>
      <c r="K102" s="169" t="s">
        <v>136</v>
      </c>
      <c r="L102" s="169" t="s">
        <v>30</v>
      </c>
      <c r="M102" s="22"/>
      <c r="N102" s="22"/>
    </row>
    <row r="103" spans="1:14" x14ac:dyDescent="0.25">
      <c r="A103" s="167" t="s">
        <v>160</v>
      </c>
      <c r="B103" s="168" t="s">
        <v>139</v>
      </c>
      <c r="C103" s="168" t="s">
        <v>140</v>
      </c>
      <c r="D103" s="169" t="s">
        <v>141</v>
      </c>
      <c r="E103" s="169">
        <v>1000</v>
      </c>
      <c r="F103" s="170">
        <v>93</v>
      </c>
      <c r="G103" s="169">
        <v>1000</v>
      </c>
      <c r="H103" s="171">
        <v>28</v>
      </c>
      <c r="I103" s="169">
        <v>12</v>
      </c>
      <c r="J103" s="169">
        <v>12</v>
      </c>
      <c r="K103" s="169" t="s">
        <v>136</v>
      </c>
      <c r="L103" s="169" t="s">
        <v>30</v>
      </c>
      <c r="M103" s="22"/>
      <c r="N103" s="22"/>
    </row>
    <row r="104" spans="1:14" x14ac:dyDescent="0.25">
      <c r="A104" s="167" t="s">
        <v>160</v>
      </c>
      <c r="B104" s="168" t="s">
        <v>139</v>
      </c>
      <c r="C104" s="168" t="s">
        <v>140</v>
      </c>
      <c r="D104" s="169" t="s">
        <v>141</v>
      </c>
      <c r="E104" s="169">
        <v>1000</v>
      </c>
      <c r="F104" s="170">
        <v>96</v>
      </c>
      <c r="G104" s="169">
        <v>1000</v>
      </c>
      <c r="H104" s="171">
        <v>10</v>
      </c>
      <c r="I104" s="169">
        <v>12</v>
      </c>
      <c r="J104" s="169">
        <v>12</v>
      </c>
      <c r="K104" s="169" t="s">
        <v>136</v>
      </c>
      <c r="L104" s="169" t="s">
        <v>30</v>
      </c>
      <c r="M104" s="22"/>
      <c r="N104" s="22"/>
    </row>
    <row r="105" spans="1:14" x14ac:dyDescent="0.25">
      <c r="A105" s="167" t="s">
        <v>160</v>
      </c>
      <c r="B105" s="168" t="s">
        <v>139</v>
      </c>
      <c r="C105" s="168" t="s">
        <v>140</v>
      </c>
      <c r="D105" s="169" t="s">
        <v>141</v>
      </c>
      <c r="E105" s="169">
        <v>1000</v>
      </c>
      <c r="F105" s="170">
        <v>96</v>
      </c>
      <c r="G105" s="169">
        <v>1000</v>
      </c>
      <c r="H105" s="171">
        <v>12</v>
      </c>
      <c r="I105" s="169">
        <v>12</v>
      </c>
      <c r="J105" s="169">
        <v>12</v>
      </c>
      <c r="K105" s="169" t="s">
        <v>136</v>
      </c>
      <c r="L105" s="169" t="s">
        <v>30</v>
      </c>
      <c r="M105" s="22"/>
      <c r="N105" s="22"/>
    </row>
    <row r="106" spans="1:14" x14ac:dyDescent="0.25">
      <c r="A106" s="167" t="s">
        <v>160</v>
      </c>
      <c r="B106" s="168" t="s">
        <v>139</v>
      </c>
      <c r="C106" s="168" t="s">
        <v>140</v>
      </c>
      <c r="D106" s="169" t="s">
        <v>141</v>
      </c>
      <c r="E106" s="169">
        <v>1000</v>
      </c>
      <c r="F106" s="170">
        <v>162</v>
      </c>
      <c r="G106" s="169">
        <v>1000</v>
      </c>
      <c r="H106" s="171">
        <v>20</v>
      </c>
      <c r="I106" s="169">
        <v>12</v>
      </c>
      <c r="J106" s="169">
        <v>12</v>
      </c>
      <c r="K106" s="169" t="s">
        <v>136</v>
      </c>
      <c r="L106" s="169" t="s">
        <v>30</v>
      </c>
      <c r="M106" s="22"/>
      <c r="N106" s="22"/>
    </row>
    <row r="107" spans="1:14" x14ac:dyDescent="0.25">
      <c r="A107" s="167" t="s">
        <v>163</v>
      </c>
      <c r="B107" s="168" t="s">
        <v>152</v>
      </c>
      <c r="C107" s="168" t="s">
        <v>140</v>
      </c>
      <c r="D107" s="169" t="s">
        <v>141</v>
      </c>
      <c r="E107" s="169">
        <v>12000</v>
      </c>
      <c r="F107" s="170">
        <v>142</v>
      </c>
      <c r="G107" s="169">
        <v>12000</v>
      </c>
      <c r="H107" s="171">
        <v>13</v>
      </c>
      <c r="I107" s="169">
        <v>20</v>
      </c>
      <c r="J107" s="169">
        <v>20</v>
      </c>
      <c r="K107" s="169" t="s">
        <v>136</v>
      </c>
      <c r="L107" s="169" t="s">
        <v>153</v>
      </c>
      <c r="M107" s="22"/>
    </row>
    <row r="108" spans="1:14" ht="13.8" thickBot="1" x14ac:dyDescent="0.3">
      <c r="A108" s="173" t="s">
        <v>163</v>
      </c>
      <c r="B108" s="174" t="s">
        <v>152</v>
      </c>
      <c r="C108" s="174" t="s">
        <v>140</v>
      </c>
      <c r="D108" s="175" t="s">
        <v>141</v>
      </c>
      <c r="E108" s="175">
        <v>12000</v>
      </c>
      <c r="F108" s="176">
        <v>183</v>
      </c>
      <c r="G108" s="175">
        <v>12000</v>
      </c>
      <c r="H108" s="177">
        <v>31</v>
      </c>
      <c r="I108" s="175">
        <v>20</v>
      </c>
      <c r="J108" s="175">
        <v>20</v>
      </c>
      <c r="K108" s="175" t="s">
        <v>136</v>
      </c>
      <c r="L108" s="175" t="s">
        <v>30</v>
      </c>
      <c r="M108" s="22"/>
    </row>
    <row r="109" spans="1:14" x14ac:dyDescent="0.25">
      <c r="B109" s="21"/>
      <c r="C109" s="21"/>
      <c r="D109" s="22"/>
      <c r="E109" s="22"/>
      <c r="F109" s="24"/>
      <c r="G109" s="22"/>
      <c r="H109" s="28"/>
      <c r="I109" s="22"/>
      <c r="J109" s="22"/>
      <c r="K109" s="22"/>
      <c r="L109" s="22"/>
    </row>
    <row r="110" spans="1:14" x14ac:dyDescent="0.25">
      <c r="B110" s="21"/>
      <c r="C110" s="21"/>
      <c r="D110" s="22"/>
      <c r="E110" s="22"/>
      <c r="F110" s="24"/>
      <c r="G110" s="22"/>
      <c r="H110" s="28"/>
      <c r="I110" s="22"/>
      <c r="J110" s="22"/>
      <c r="K110" s="22"/>
      <c r="L110" s="22"/>
    </row>
    <row r="111" spans="1:14" x14ac:dyDescent="0.25">
      <c r="B111" s="21"/>
      <c r="C111" s="21"/>
      <c r="D111" s="22"/>
      <c r="E111" s="22"/>
      <c r="F111" s="24"/>
      <c r="G111" s="22"/>
      <c r="H111" s="28"/>
      <c r="I111" s="22"/>
      <c r="J111" s="22"/>
      <c r="K111" s="22"/>
      <c r="L111" s="22"/>
    </row>
    <row r="112" spans="1:14" x14ac:dyDescent="0.25">
      <c r="B112" s="21"/>
      <c r="C112" s="21"/>
      <c r="D112" s="22"/>
      <c r="E112" s="22"/>
      <c r="F112" s="24"/>
      <c r="G112" s="22"/>
      <c r="H112" s="28"/>
      <c r="I112" s="22"/>
      <c r="J112" s="22"/>
      <c r="K112" s="22"/>
      <c r="L112" s="22"/>
    </row>
    <row r="113" spans="2:12" x14ac:dyDescent="0.25">
      <c r="B113" s="21"/>
      <c r="C113" s="21"/>
      <c r="D113" s="22"/>
      <c r="E113" s="22"/>
      <c r="F113" s="24"/>
      <c r="G113" s="22"/>
      <c r="H113" s="28"/>
      <c r="I113" s="22"/>
      <c r="J113" s="22"/>
      <c r="K113" s="22"/>
      <c r="L113" s="22"/>
    </row>
    <row r="114" spans="2:12" x14ac:dyDescent="0.25">
      <c r="B114" s="21"/>
      <c r="C114" s="21"/>
      <c r="D114" s="22"/>
      <c r="E114" s="22"/>
      <c r="F114" s="24"/>
      <c r="G114" s="22"/>
      <c r="H114" s="28"/>
      <c r="I114" s="22"/>
      <c r="J114" s="22"/>
      <c r="K114" s="22"/>
      <c r="L114" s="22"/>
    </row>
    <row r="115" spans="2:12" x14ac:dyDescent="0.25">
      <c r="B115" s="21"/>
      <c r="C115" s="21"/>
      <c r="D115" s="22"/>
      <c r="E115" s="22"/>
      <c r="F115" s="24"/>
      <c r="G115" s="22"/>
      <c r="H115" s="28"/>
      <c r="I115" s="22"/>
      <c r="J115" s="22"/>
      <c r="K115" s="22"/>
      <c r="L115" s="22"/>
    </row>
    <row r="116" spans="2:12" x14ac:dyDescent="0.25">
      <c r="B116" s="21"/>
      <c r="C116" s="21"/>
      <c r="D116" s="22"/>
      <c r="E116" s="22"/>
      <c r="F116" s="24"/>
      <c r="G116" s="22"/>
      <c r="H116" s="28"/>
      <c r="I116" s="22"/>
      <c r="J116" s="22"/>
      <c r="K116" s="22"/>
      <c r="L116" s="22"/>
    </row>
    <row r="117" spans="2:12" x14ac:dyDescent="0.25">
      <c r="B117" s="21"/>
      <c r="C117" s="21"/>
      <c r="D117" s="22"/>
      <c r="E117" s="22"/>
      <c r="F117" s="24"/>
      <c r="G117" s="22"/>
      <c r="H117" s="28"/>
      <c r="I117" s="22"/>
      <c r="J117" s="22"/>
      <c r="K117" s="22"/>
      <c r="L117" s="22"/>
    </row>
    <row r="118" spans="2:12" x14ac:dyDescent="0.25">
      <c r="B118" s="21"/>
      <c r="C118" s="21"/>
      <c r="D118" s="22"/>
      <c r="E118" s="22"/>
      <c r="F118" s="24"/>
      <c r="G118" s="22"/>
      <c r="H118" s="28"/>
      <c r="I118" s="22"/>
      <c r="J118" s="22"/>
      <c r="K118" s="22"/>
      <c r="L118" s="22"/>
    </row>
    <row r="119" spans="2:12" x14ac:dyDescent="0.25">
      <c r="B119" s="21"/>
      <c r="C119" s="21"/>
      <c r="D119" s="22"/>
      <c r="E119" s="22"/>
      <c r="F119" s="24"/>
      <c r="G119" s="22"/>
      <c r="H119" s="28"/>
      <c r="I119" s="22"/>
      <c r="J119" s="22"/>
      <c r="K119" s="22"/>
      <c r="L119" s="22"/>
    </row>
    <row r="120" spans="2:12" x14ac:dyDescent="0.25">
      <c r="B120" s="21"/>
      <c r="C120" s="21"/>
      <c r="D120" s="22"/>
      <c r="E120" s="22"/>
      <c r="F120" s="24"/>
      <c r="G120" s="22"/>
      <c r="H120" s="28"/>
      <c r="I120" s="22"/>
      <c r="J120" s="22"/>
      <c r="K120" s="22"/>
      <c r="L120" s="22"/>
    </row>
    <row r="121" spans="2:12" x14ac:dyDescent="0.25">
      <c r="B121" s="21"/>
      <c r="C121" s="21"/>
      <c r="D121" s="22"/>
      <c r="E121" s="22"/>
      <c r="F121" s="24"/>
      <c r="G121" s="22"/>
      <c r="H121" s="28"/>
      <c r="I121" s="22"/>
      <c r="J121" s="22"/>
      <c r="K121" s="22"/>
      <c r="L121" s="22"/>
    </row>
    <row r="122" spans="2:12" x14ac:dyDescent="0.25">
      <c r="B122" s="21"/>
      <c r="C122" s="21"/>
      <c r="D122" s="22"/>
      <c r="E122" s="22"/>
      <c r="F122" s="24"/>
      <c r="G122" s="22"/>
      <c r="H122" s="28"/>
      <c r="I122" s="22"/>
      <c r="J122" s="22"/>
      <c r="K122" s="22"/>
      <c r="L122" s="22"/>
    </row>
    <row r="123" spans="2:12" x14ac:dyDescent="0.25">
      <c r="B123" s="21"/>
      <c r="C123" s="21"/>
      <c r="D123" s="22"/>
      <c r="E123" s="22"/>
      <c r="F123" s="24"/>
      <c r="G123" s="22"/>
      <c r="H123" s="28"/>
      <c r="I123" s="22"/>
      <c r="J123" s="22"/>
      <c r="K123" s="22"/>
      <c r="L123" s="22"/>
    </row>
    <row r="124" spans="2:12" x14ac:dyDescent="0.25">
      <c r="B124" s="21"/>
      <c r="C124" s="21"/>
      <c r="D124" s="22"/>
      <c r="E124" s="22"/>
      <c r="F124" s="24"/>
      <c r="G124" s="22"/>
      <c r="H124" s="28"/>
      <c r="I124" s="22"/>
      <c r="J124" s="22"/>
      <c r="K124" s="22"/>
      <c r="L124" s="22"/>
    </row>
    <row r="125" spans="2:12" x14ac:dyDescent="0.25">
      <c r="B125" s="21"/>
      <c r="C125" s="21"/>
      <c r="D125" s="22"/>
      <c r="E125" s="22"/>
      <c r="F125" s="24"/>
      <c r="G125" s="22"/>
      <c r="H125" s="28"/>
      <c r="I125" s="22"/>
      <c r="J125" s="22"/>
      <c r="K125" s="22"/>
      <c r="L125" s="22"/>
    </row>
    <row r="126" spans="2:12" x14ac:dyDescent="0.25">
      <c r="B126" s="21"/>
      <c r="C126" s="21"/>
      <c r="D126" s="22"/>
      <c r="E126" s="22"/>
      <c r="F126" s="24"/>
      <c r="G126" s="22"/>
      <c r="H126" s="28"/>
      <c r="I126" s="22"/>
      <c r="J126" s="22"/>
      <c r="K126" s="22"/>
      <c r="L126" s="22"/>
    </row>
    <row r="127" spans="2:12" x14ac:dyDescent="0.25">
      <c r="B127" s="21"/>
      <c r="C127" s="21"/>
      <c r="D127" s="22"/>
      <c r="E127" s="22"/>
      <c r="F127" s="24"/>
      <c r="G127" s="22"/>
      <c r="H127" s="28"/>
      <c r="I127" s="22"/>
      <c r="J127" s="22"/>
      <c r="K127" s="22"/>
      <c r="L127" s="22"/>
    </row>
  </sheetData>
  <sortState ref="A2:N107">
    <sortCondition ref="A1:A1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Arkusz3</vt:lpstr>
      <vt:lpstr>Authorship Information</vt:lpstr>
      <vt:lpstr>Medium</vt:lpstr>
      <vt:lpstr>Zoo</vt:lpstr>
      <vt:lpstr>Fish_0</vt:lpstr>
      <vt:lpstr>Fish_1</vt:lpstr>
      <vt:lpstr>Selectivity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zool</cp:lastModifiedBy>
  <cp:lastPrinted>2025-01-09T21:49:51Z</cp:lastPrinted>
  <dcterms:created xsi:type="dcterms:W3CDTF">2015-06-05T18:17:20Z</dcterms:created>
  <dcterms:modified xsi:type="dcterms:W3CDTF">2025-09-06T13:11:44Z</dcterms:modified>
</cp:coreProperties>
</file>