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bamanha\aula2608\"/>
    </mc:Choice>
  </mc:AlternateContent>
  <xr:revisionPtr revIDLastSave="0" documentId="13_ncr:1_{1335D82B-C6F3-46C0-9915-E6FDECD438F9}" xr6:coauthVersionLast="47" xr6:coauthVersionMax="47" xr10:uidLastSave="{00000000-0000-0000-0000-000000000000}"/>
  <bookViews>
    <workbookView xWindow="-108" yWindow="-108" windowWidth="23256" windowHeight="12456" activeTab="4" xr2:uid="{3B8D82A5-391D-4155-BD16-4D7CF0F2BD82}"/>
  </bookViews>
  <sheets>
    <sheet name="Resumo do cenário" sheetId="2" r:id="rId1"/>
    <sheet name="Planilha1" sheetId="1" r:id="rId2"/>
    <sheet name="Planilha3" sheetId="3" r:id="rId3"/>
    <sheet name="Planilha4" sheetId="4" r:id="rId4"/>
    <sheet name="Planilha5" sheetId="5" r:id="rId5"/>
  </sheets>
  <definedNames>
    <definedName name="_xlnm._FilterDatabase" localSheetId="2" hidden="1">Planilha3!$A$1:$G$12</definedName>
    <definedName name="_xlnm.Extract" localSheetId="2">Planilha4!$A$1:$G$1</definedName>
    <definedName name="Aumento">Planilha1!$G$14</definedName>
    <definedName name="_xlnm.Criteria" localSheetId="2">Planilha3!$I$1:$J$3</definedName>
    <definedName name="Custos_Gerais">Planilha1!$B$4</definedName>
    <definedName name="Depósito">Planilha1!$B$8</definedName>
    <definedName name="Lucro_Bruto">Planilha1!$B$5</definedName>
    <definedName name="Receita_Bruta">Planilha1!$B$3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D5" i="5"/>
  <c r="D6" i="5"/>
  <c r="D7" i="5"/>
  <c r="D8" i="5"/>
  <c r="D4" i="5"/>
  <c r="G6" i="3"/>
  <c r="G9" i="3"/>
  <c r="G3" i="3"/>
  <c r="G2" i="3"/>
  <c r="G8" i="3"/>
  <c r="G10" i="3"/>
  <c r="G11" i="3"/>
  <c r="G12" i="3"/>
  <c r="G5" i="3"/>
  <c r="G7" i="3"/>
  <c r="G4" i="3"/>
  <c r="B11" i="1"/>
  <c r="B5" i="1"/>
</calcChain>
</file>

<file path=xl/sharedStrings.xml><?xml version="1.0" encoding="utf-8"?>
<sst xmlns="http://schemas.openxmlformats.org/spreadsheetml/2006/main" count="108" uniqueCount="69">
  <si>
    <t>Restaurante Popular</t>
  </si>
  <si>
    <t>Receita Bruta</t>
  </si>
  <si>
    <t>Custos Gerais</t>
  </si>
  <si>
    <t>Lucro Bruto</t>
  </si>
  <si>
    <t>Receita_Bruta</t>
  </si>
  <si>
    <t>Custos_Gerais</t>
  </si>
  <si>
    <t>Lucro_Bruto</t>
  </si>
  <si>
    <t>Pior_Caso</t>
  </si>
  <si>
    <t>Resultado horrível do restaurante do mês de agosto de 2022</t>
  </si>
  <si>
    <t>Regular_Caso</t>
  </si>
  <si>
    <t>Pequena melhora esperada - Resultado Normal</t>
  </si>
  <si>
    <t>Normal_Caso</t>
  </si>
  <si>
    <t>Caso normal seria esse.
Alterado por Marcos Moraes em 26/08/2022</t>
  </si>
  <si>
    <t>Melhor_Caso</t>
  </si>
  <si>
    <t>Temos que trabalhar para isto.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</si>
  <si>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</si>
  <si>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</si>
  <si>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</si>
  <si>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</si>
  <si>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</si>
  <si>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</si>
  <si>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</si>
  <si>
    <t>Depósito</t>
  </si>
  <si>
    <t>Aumento</t>
  </si>
  <si>
    <t>Código</t>
  </si>
  <si>
    <t>Produto</t>
  </si>
  <si>
    <t>Fornecedor</t>
  </si>
  <si>
    <t>Data Pedido</t>
  </si>
  <si>
    <t>Qtd</t>
  </si>
  <si>
    <t>Preço</t>
  </si>
  <si>
    <t>Total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</si>
  <si>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</si>
  <si>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</si>
  <si>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</si>
  <si>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</si>
  <si>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</si>
  <si>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</si>
  <si>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</si>
  <si>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</si>
  <si>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</si>
  <si>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</si>
  <si>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</si>
  <si>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Alta Vista</t>
  </si>
  <si>
    <t>CBR Brasil</t>
  </si>
  <si>
    <t>Donatelo Ltda</t>
  </si>
  <si>
    <t>Estojo</t>
  </si>
  <si>
    <t>Lápis Fabel Castel</t>
  </si>
  <si>
    <t>Borracha Branca</t>
  </si>
  <si>
    <t>Borracha Azul</t>
  </si>
  <si>
    <t>Apagador</t>
  </si>
  <si>
    <t>Tesoura</t>
  </si>
  <si>
    <t>Caneta Bic</t>
  </si>
  <si>
    <t>Caneta Faber Castel</t>
  </si>
  <si>
    <t>Lápis de Cor 24</t>
  </si>
  <si>
    <t>Lápis de Cor 36</t>
  </si>
  <si>
    <t>Papel sulfite</t>
  </si>
  <si>
    <t>&gt;200</t>
  </si>
  <si>
    <t>Disciplina: PMI</t>
  </si>
  <si>
    <t>Aluno</t>
  </si>
  <si>
    <t>Ian</t>
  </si>
  <si>
    <t>Pedro</t>
  </si>
  <si>
    <t>Luana</t>
  </si>
  <si>
    <t>Gustavo</t>
  </si>
  <si>
    <t>Guilherme</t>
  </si>
  <si>
    <t>Prova 1</t>
  </si>
  <si>
    <t>Prova 2</t>
  </si>
  <si>
    <t>Média</t>
  </si>
  <si>
    <t>Situação</t>
  </si>
  <si>
    <t>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</si>
</sst>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2" xfId="0" applyNumberFormat="1" applyFill="1" applyBorder="1" applyAlignment="1"/>
    <xf numFmtId="0" fontId="3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4" xfId="0" applyFill="1" applyBorder="1" applyAlignment="1"/>
    <xf numFmtId="0" fontId="4" fillId="3" borderId="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44" fontId="0" fillId="4" borderId="0" xfId="0" applyNumberFormat="1" applyFill="1" applyBorder="1" applyAlignment="1"/>
    <xf numFmtId="0" fontId="7" fillId="0" borderId="0" xfId="0" applyFont="1" applyFill="1" applyBorder="1" applyAlignment="1">
      <alignment vertical="top" wrapText="1"/>
    </xf>
    <xf numFmtId="14" fontId="0" fillId="0" borderId="0" xfId="0" applyNumberFormat="1"/>
    <xf numFmtId="44" fontId="9" fillId="0" borderId="0" xfId="0" applyNumberFormat="1" applyFont="1"/>
    <xf numFmtId="0" fontId="10" fillId="5" borderId="5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2" xfId="0" applyBorder="1"/>
    <xf numFmtId="9" fontId="0" fillId="0" borderId="0" xfId="0" applyNumberFormat="1" applyBorder="1"/>
  </cellXfs>
  <cellStyles count="2">
    <cellStyle name="Moeda" xfId="1" builtinId="4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577E-1A99-4414-B32D-4BF03EA6BE30}">
  <sheetPr>
    <outlinePr summaryBelow="0"/>
  </sheetPr>
  <dimension ref="B1:H12"/>
  <sheetViews>
    <sheetView showGridLines="0" workbookViewId="0">
      <selection activeCell="H4" sqref="H4"/>
    </sheetView>
  </sheetViews>
  <sheetFormatPr defaultRowHeight="14.4" outlineLevelRow="1" outlineLevelCol="1" x14ac:dyDescent="0.3"/>
  <cols>
    <col min="3" max="3" width="12.6640625" bestFit="1" customWidth="1"/>
    <col min="4" max="8" width="12.88671875" customWidth="1" outlineLevel="1"/>
  </cols>
  <sheetData>
    <row r="1" spans="2:8" ht="15" thickBot="1" x14ac:dyDescent="0.35"/>
    <row r="2" spans="2:8" ht="15.6" x14ac:dyDescent="0.3">
      <c r="B2" s="7" t="s">
        <v>15</v>
      </c>
      <c r="C2" s="7"/>
      <c r="D2" s="12"/>
      <c r="E2" s="12"/>
      <c r="F2" s="12"/>
      <c r="G2" s="12"/>
      <c r="H2" s="12"/>
    </row>
    <row r="3" spans="2:8" ht="15.6" collapsed="1" x14ac:dyDescent="0.3">
      <c r="B3" s="6"/>
      <c r="C3" s="6"/>
      <c r="D3" s="13" t="s">
        <v>17</v>
      </c>
      <c r="E3" s="13" t="s">
        <v>7</v>
      </c>
      <c r="F3" s="13" t="s">
        <v>9</v>
      </c>
      <c r="G3" s="13" t="s">
        <v>11</v>
      </c>
      <c r="H3" s="13" t="s">
        <v>13</v>
      </c>
    </row>
    <row r="4" spans="2:8" ht="51" hidden="1" outlineLevel="1" x14ac:dyDescent="0.3">
      <c r="B4" s="9"/>
      <c r="C4" s="9"/>
      <c r="D4" s="3"/>
      <c r="E4" s="15" t="s">
        <v>8</v>
      </c>
      <c r="F4" s="15" t="s">
        <v>10</v>
      </c>
      <c r="G4" s="15" t="s">
        <v>12</v>
      </c>
      <c r="H4" s="15" t="s">
        <v>14</v>
      </c>
    </row>
    <row r="5" spans="2:8" x14ac:dyDescent="0.3">
      <c r="B5" s="10" t="s">
        <v>16</v>
      </c>
      <c r="C5" s="10"/>
      <c r="D5" s="8"/>
      <c r="E5" s="8"/>
      <c r="F5" s="8"/>
      <c r="G5" s="8"/>
      <c r="H5" s="8"/>
    </row>
    <row r="6" spans="2:8" outlineLevel="1" x14ac:dyDescent="0.3">
      <c r="B6" s="9"/>
      <c r="C6" s="9" t="s">
        <v>4</v>
      </c>
      <c r="D6" s="4">
        <v>50000</v>
      </c>
      <c r="E6" s="14">
        <v>30000</v>
      </c>
      <c r="F6" s="14">
        <v>40000</v>
      </c>
      <c r="G6" s="14">
        <v>50000</v>
      </c>
      <c r="H6" s="14">
        <v>60000</v>
      </c>
    </row>
    <row r="7" spans="2:8" outlineLevel="1" x14ac:dyDescent="0.3">
      <c r="B7" s="9"/>
      <c r="C7" s="9" t="s">
        <v>5</v>
      </c>
      <c r="D7" s="4">
        <v>24000</v>
      </c>
      <c r="E7" s="14">
        <v>17200</v>
      </c>
      <c r="F7" s="14">
        <v>21500</v>
      </c>
      <c r="G7" s="14">
        <v>24000</v>
      </c>
      <c r="H7" s="14">
        <v>28000</v>
      </c>
    </row>
    <row r="8" spans="2:8" x14ac:dyDescent="0.3">
      <c r="B8" s="10" t="s">
        <v>18</v>
      </c>
      <c r="C8" s="10"/>
      <c r="D8" s="8"/>
      <c r="E8" s="8"/>
      <c r="F8" s="8"/>
      <c r="G8" s="8"/>
      <c r="H8" s="8"/>
    </row>
    <row r="9" spans="2:8" ht="15" outlineLevel="1" thickBot="1" x14ac:dyDescent="0.35">
      <c r="B9" s="11"/>
      <c r="C9" s="11" t="s">
        <v>6</v>
      </c>
      <c r="D9" s="5">
        <v>26000</v>
      </c>
      <c r="E9" s="5">
        <v>12800</v>
      </c>
      <c r="F9" s="5">
        <v>18500</v>
      </c>
      <c r="G9" s="5">
        <v>26000</v>
      </c>
      <c r="H9" s="5">
        <v>32000</v>
      </c>
    </row>
    <row r="10" spans="2:8" x14ac:dyDescent="0.3">
      <c r="B10" t="s">
        <v>19</v>
      </c>
    </row>
    <row r="11" spans="2:8" x14ac:dyDescent="0.3">
      <c r="B11" t="s">
        <v>20</v>
      </c>
    </row>
    <row r="12" spans="2:8" x14ac:dyDescent="0.3">
      <c r="B12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2AD8-C29A-43AD-967C-11C842B2577C}">
  <dimension ref="A1:G14"/>
  <sheetViews>
    <sheetView topLeftCell="A4" zoomScale="200" zoomScaleNormal="200" workbookViewId="0">
      <selection activeCell="G14" sqref="G14"/>
    </sheetView>
  </sheetViews>
  <sheetFormatPr defaultRowHeight="14.4" x14ac:dyDescent="0.3"/>
  <cols>
    <col min="1" max="1" width="14.109375" customWidth="1"/>
    <col min="2" max="2" width="13" bestFit="1" customWidth="1"/>
  </cols>
  <sheetData>
    <row r="1" spans="1:7" x14ac:dyDescent="0.3">
      <c r="A1" s="1" t="s">
        <v>0</v>
      </c>
    </row>
    <row r="3" spans="1:7" x14ac:dyDescent="0.3">
      <c r="A3" s="1" t="s">
        <v>1</v>
      </c>
      <c r="B3" s="2">
        <v>50000</v>
      </c>
    </row>
    <row r="4" spans="1:7" x14ac:dyDescent="0.3">
      <c r="A4" s="1" t="s">
        <v>2</v>
      </c>
      <c r="B4" s="2">
        <v>24000</v>
      </c>
    </row>
    <row r="5" spans="1:7" x14ac:dyDescent="0.3">
      <c r="A5" s="1" t="s">
        <v>3</v>
      </c>
      <c r="B5" s="2">
        <f>Receita_Bruta-Custos_Gerais</f>
        <v>26000</v>
      </c>
    </row>
    <row r="8" spans="1:7" x14ac:dyDescent="0.3">
      <c r="A8" s="1" t="s">
        <v>22</v>
      </c>
      <c r="B8" s="2">
        <v>15000</v>
      </c>
    </row>
    <row r="11" spans="1:7" x14ac:dyDescent="0.3">
      <c r="B11">
        <f>Depósito*5%</f>
        <v>750</v>
      </c>
    </row>
    <row r="14" spans="1:7" x14ac:dyDescent="0.3">
      <c r="B14" t="s">
        <v>23</v>
      </c>
      <c r="G14">
        <v>500</v>
      </c>
    </row>
  </sheetData>
  <scenarios current="2" show="2" sqref="B5">
    <scenario name="Pior_Caso" locked="1" count="2" user="Marcos Moraes" comment="Resultado horrível do restaurante do mês de agosto de 2022">
      <inputCells r="B3" val="30000" numFmtId="44"/>
      <inputCells r="B4" val="17200" numFmtId="44"/>
    </scenario>
    <scenario name="Regular_Caso" locked="1" count="2" user="Marcos Moraes" comment="Pequena melhora esperada - Resultado Normal">
      <inputCells r="B3" val="40000" numFmtId="44"/>
      <inputCells r="B4" val="21500" numFmtId="44"/>
    </scenario>
    <scenario name="Normal_Caso" locked="1" count="2" user="Marcos Moraes" comment="Caso normal seria esse._x000a_Alterado por Marcos Moraes em 26/08/2022">
      <inputCells r="B3" val="50000" numFmtId="44"/>
      <inputCells r="B4" val="24000" numFmtId="44"/>
    </scenario>
    <scenario name="Melhor_Caso" locked="1" count="2" user="Marcos Moraes" comment="Temos que trabalhar para isto.">
      <inputCells r="B3" val="60000" numFmtId="44"/>
      <inputCells r="B4" val="28000" numFmtId="44"/>
    </scenario>
  </scenario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F420A-486A-4570-8CAB-0E9EEFA5EFC6}">
  <dimension ref="A1:J12"/>
  <sheetViews>
    <sheetView zoomScale="170" zoomScaleNormal="170" workbookViewId="0">
      <selection activeCell="C2" sqref="C2"/>
    </sheetView>
  </sheetViews>
  <sheetFormatPr defaultRowHeight="14.4" x14ac:dyDescent="0.3"/>
  <cols>
    <col min="1" max="1" width="10.44140625" customWidth="1"/>
    <col min="2" max="2" width="19.109375" customWidth="1"/>
    <col min="3" max="3" width="18.5546875" customWidth="1"/>
    <col min="4" max="4" width="13.33203125" customWidth="1"/>
    <col min="6" max="6" width="10.77734375" customWidth="1"/>
    <col min="7" max="7" width="12" bestFit="1" customWidth="1"/>
    <col min="8" max="8" width="6" customWidth="1"/>
    <col min="9" max="9" width="10.5546875" customWidth="1"/>
  </cols>
  <sheetData>
    <row r="1" spans="1:10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I1" s="1" t="s">
        <v>26</v>
      </c>
      <c r="J1" s="1" t="s">
        <v>30</v>
      </c>
    </row>
    <row r="2" spans="1:10" x14ac:dyDescent="0.3">
      <c r="A2" t="s">
        <v>35</v>
      </c>
      <c r="B2" t="s">
        <v>49</v>
      </c>
      <c r="C2" t="s">
        <v>42</v>
      </c>
      <c r="D2" s="16">
        <v>44752</v>
      </c>
      <c r="E2">
        <v>15</v>
      </c>
      <c r="F2" s="2">
        <v>13.58</v>
      </c>
      <c r="G2" s="17">
        <f>E2*F2</f>
        <v>203.7</v>
      </c>
      <c r="I2" t="s">
        <v>42</v>
      </c>
    </row>
    <row r="3" spans="1:10" x14ac:dyDescent="0.3">
      <c r="A3" t="s">
        <v>34</v>
      </c>
      <c r="B3" t="s">
        <v>48</v>
      </c>
      <c r="C3" t="s">
        <v>42</v>
      </c>
      <c r="D3" s="16">
        <v>44722</v>
      </c>
      <c r="E3">
        <v>14</v>
      </c>
      <c r="F3" s="2">
        <v>1.95</v>
      </c>
      <c r="G3" s="17">
        <f>E3*F3</f>
        <v>27.3</v>
      </c>
      <c r="J3" t="s">
        <v>56</v>
      </c>
    </row>
    <row r="4" spans="1:10" x14ac:dyDescent="0.3">
      <c r="A4" t="s">
        <v>31</v>
      </c>
      <c r="B4" t="s">
        <v>45</v>
      </c>
      <c r="C4" t="s">
        <v>42</v>
      </c>
      <c r="D4" s="16">
        <v>44743</v>
      </c>
      <c r="E4">
        <v>12</v>
      </c>
      <c r="F4" s="2">
        <v>5</v>
      </c>
      <c r="G4" s="17">
        <f>E4*F4</f>
        <v>60</v>
      </c>
    </row>
    <row r="5" spans="1:10" x14ac:dyDescent="0.3">
      <c r="A5" t="s">
        <v>40</v>
      </c>
      <c r="B5" t="s">
        <v>54</v>
      </c>
      <c r="C5" t="s">
        <v>42</v>
      </c>
      <c r="D5" s="16">
        <v>44779</v>
      </c>
      <c r="E5">
        <v>21</v>
      </c>
      <c r="F5" s="2">
        <v>35.659999999999997</v>
      </c>
      <c r="G5" s="17">
        <f>E5*F5</f>
        <v>748.8599999999999</v>
      </c>
    </row>
    <row r="6" spans="1:10" x14ac:dyDescent="0.3">
      <c r="A6" t="s">
        <v>32</v>
      </c>
      <c r="B6" t="s">
        <v>46</v>
      </c>
      <c r="C6" t="s">
        <v>43</v>
      </c>
      <c r="D6" s="16">
        <v>44747</v>
      </c>
      <c r="E6">
        <v>18</v>
      </c>
      <c r="F6" s="2">
        <v>4.3600000000000003</v>
      </c>
      <c r="G6" s="17">
        <f>E6*F6</f>
        <v>78.48</v>
      </c>
    </row>
    <row r="7" spans="1:10" x14ac:dyDescent="0.3">
      <c r="A7" t="s">
        <v>41</v>
      </c>
      <c r="B7" t="s">
        <v>55</v>
      </c>
      <c r="C7" t="s">
        <v>43</v>
      </c>
      <c r="D7" s="16">
        <v>44691</v>
      </c>
      <c r="E7">
        <v>30</v>
      </c>
      <c r="F7" s="2">
        <v>41.88</v>
      </c>
      <c r="G7" s="17">
        <f>E7*F7</f>
        <v>1256.4000000000001</v>
      </c>
    </row>
    <row r="8" spans="1:10" x14ac:dyDescent="0.3">
      <c r="A8" t="s">
        <v>36</v>
      </c>
      <c r="B8" t="s">
        <v>50</v>
      </c>
      <c r="C8" t="s">
        <v>43</v>
      </c>
      <c r="D8" s="16">
        <v>44690</v>
      </c>
      <c r="E8">
        <v>18</v>
      </c>
      <c r="F8" s="2">
        <v>15</v>
      </c>
      <c r="G8" s="17">
        <f>E8*F8</f>
        <v>270</v>
      </c>
    </row>
    <row r="9" spans="1:10" x14ac:dyDescent="0.3">
      <c r="A9" t="s">
        <v>33</v>
      </c>
      <c r="B9" t="s">
        <v>47</v>
      </c>
      <c r="C9" t="s">
        <v>44</v>
      </c>
      <c r="D9" s="16">
        <v>44798</v>
      </c>
      <c r="E9">
        <v>12</v>
      </c>
      <c r="F9" s="2">
        <v>0.89</v>
      </c>
      <c r="G9" s="17">
        <f>E9*F9</f>
        <v>10.68</v>
      </c>
    </row>
    <row r="10" spans="1:10" x14ac:dyDescent="0.3">
      <c r="A10" t="s">
        <v>37</v>
      </c>
      <c r="B10" t="s">
        <v>51</v>
      </c>
      <c r="C10" t="s">
        <v>44</v>
      </c>
      <c r="D10" s="16">
        <v>44689</v>
      </c>
      <c r="E10">
        <v>20</v>
      </c>
      <c r="F10" s="2">
        <v>4.5</v>
      </c>
      <c r="G10" s="17">
        <f>E10*F10</f>
        <v>90</v>
      </c>
    </row>
    <row r="11" spans="1:10" x14ac:dyDescent="0.3">
      <c r="A11" t="s">
        <v>38</v>
      </c>
      <c r="B11" t="s">
        <v>52</v>
      </c>
      <c r="C11" t="s">
        <v>44</v>
      </c>
      <c r="D11" s="16">
        <v>44774</v>
      </c>
      <c r="E11">
        <v>22</v>
      </c>
      <c r="F11" s="2">
        <v>4.5</v>
      </c>
      <c r="G11" s="17">
        <f>E11*F11</f>
        <v>99</v>
      </c>
    </row>
    <row r="12" spans="1:10" x14ac:dyDescent="0.3">
      <c r="A12" t="s">
        <v>39</v>
      </c>
      <c r="B12" t="s">
        <v>53</v>
      </c>
      <c r="C12" t="s">
        <v>44</v>
      </c>
      <c r="D12" s="16">
        <v>44778</v>
      </c>
      <c r="E12">
        <v>20</v>
      </c>
      <c r="F12" s="2">
        <v>28.88</v>
      </c>
      <c r="G12" s="17">
        <f>E12*F12</f>
        <v>577.6</v>
      </c>
    </row>
  </sheetData>
  <sortState xmlns:xlrd2="http://schemas.microsoft.com/office/spreadsheetml/2017/richdata2" ref="A2:G12">
    <sortCondition ref="C2:C12"/>
    <sortCondition ref="B2:B12"/>
  </sortState>
  <phoneticPr fontId="8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ACE3-8C49-438A-A365-8B3D1615236E}">
  <dimension ref="A1:G8"/>
  <sheetViews>
    <sheetView workbookViewId="0">
      <selection sqref="A1:G8"/>
    </sheetView>
  </sheetViews>
  <sheetFormatPr defaultRowHeight="14.4" x14ac:dyDescent="0.3"/>
  <cols>
    <col min="6" max="6" width="9.33203125" bestFit="1" customWidth="1"/>
    <col min="7" max="7" width="11.88671875" bestFit="1" customWidth="1"/>
  </cols>
  <sheetData>
    <row r="1" spans="1:7" x14ac:dyDescent="0.3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3">
      <c r="A2" t="s">
        <v>35</v>
      </c>
      <c r="B2" t="s">
        <v>49</v>
      </c>
      <c r="C2" t="s">
        <v>42</v>
      </c>
      <c r="D2" s="16">
        <v>44752</v>
      </c>
      <c r="E2">
        <v>15</v>
      </c>
      <c r="F2" s="2">
        <v>13.58</v>
      </c>
      <c r="G2" s="17">
        <v>203.7</v>
      </c>
    </row>
    <row r="3" spans="1:7" x14ac:dyDescent="0.3">
      <c r="A3" t="s">
        <v>34</v>
      </c>
      <c r="B3" t="s">
        <v>48</v>
      </c>
      <c r="C3" t="s">
        <v>42</v>
      </c>
      <c r="D3" s="16">
        <v>44722</v>
      </c>
      <c r="E3">
        <v>14</v>
      </c>
      <c r="F3" s="2">
        <v>1.95</v>
      </c>
      <c r="G3" s="17">
        <v>27.3</v>
      </c>
    </row>
    <row r="4" spans="1:7" x14ac:dyDescent="0.3">
      <c r="A4" t="s">
        <v>31</v>
      </c>
      <c r="B4" t="s">
        <v>45</v>
      </c>
      <c r="C4" t="s">
        <v>42</v>
      </c>
      <c r="D4" s="16">
        <v>44743</v>
      </c>
      <c r="E4">
        <v>12</v>
      </c>
      <c r="F4" s="2">
        <v>5</v>
      </c>
      <c r="G4" s="17">
        <v>60</v>
      </c>
    </row>
    <row r="5" spans="1:7" x14ac:dyDescent="0.3">
      <c r="A5" t="s">
        <v>40</v>
      </c>
      <c r="B5" t="s">
        <v>54</v>
      </c>
      <c r="C5" t="s">
        <v>42</v>
      </c>
      <c r="D5" s="16">
        <v>44779</v>
      </c>
      <c r="E5">
        <v>21</v>
      </c>
      <c r="F5" s="2">
        <v>35.659999999999997</v>
      </c>
      <c r="G5" s="17">
        <v>748.8599999999999</v>
      </c>
    </row>
    <row r="6" spans="1:7" x14ac:dyDescent="0.3">
      <c r="A6" t="s">
        <v>41</v>
      </c>
      <c r="B6" t="s">
        <v>55</v>
      </c>
      <c r="C6" t="s">
        <v>43</v>
      </c>
      <c r="D6" s="16">
        <v>44691</v>
      </c>
      <c r="E6">
        <v>30</v>
      </c>
      <c r="F6" s="2">
        <v>41.88</v>
      </c>
      <c r="G6" s="17">
        <v>1256.4000000000001</v>
      </c>
    </row>
    <row r="7" spans="1:7" x14ac:dyDescent="0.3">
      <c r="A7" t="s">
        <v>36</v>
      </c>
      <c r="B7" t="s">
        <v>50</v>
      </c>
      <c r="C7" t="s">
        <v>43</v>
      </c>
      <c r="D7" s="16">
        <v>44690</v>
      </c>
      <c r="E7">
        <v>18</v>
      </c>
      <c r="F7" s="2">
        <v>15</v>
      </c>
      <c r="G7" s="17">
        <v>270</v>
      </c>
    </row>
    <row r="8" spans="1:7" x14ac:dyDescent="0.3">
      <c r="A8" t="s">
        <v>39</v>
      </c>
      <c r="B8" t="s">
        <v>53</v>
      </c>
      <c r="C8" t="s">
        <v>44</v>
      </c>
      <c r="D8" s="16">
        <v>44778</v>
      </c>
      <c r="E8">
        <v>20</v>
      </c>
      <c r="F8" s="2">
        <v>28.88</v>
      </c>
      <c r="G8" s="17">
        <v>577.6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E41C-927B-48DE-98B5-1157E177C84A}">
  <dimension ref="A1:F8"/>
  <sheetViews>
    <sheetView tabSelected="1" zoomScale="200" zoomScaleNormal="200" workbookViewId="0">
      <selection activeCell="H4" sqref="H4"/>
    </sheetView>
  </sheetViews>
  <sheetFormatPr defaultRowHeight="14.4" x14ac:dyDescent="0.3"/>
  <cols>
    <col min="1" max="1" width="10.5546875" customWidth="1"/>
    <col min="5" max="5" width="10.5546875" customWidth="1"/>
    <col min="6" max="6" width="10.33203125" customWidth="1"/>
    <col min="8" max="8" width="11.77734375" bestFit="1" customWidth="1"/>
  </cols>
  <sheetData>
    <row r="1" spans="1:6" ht="21" x14ac:dyDescent="0.4">
      <c r="A1" s="18" t="s">
        <v>57</v>
      </c>
      <c r="B1" s="19"/>
      <c r="C1" s="19"/>
      <c r="D1" s="19"/>
      <c r="E1" s="19"/>
      <c r="F1" s="20"/>
    </row>
    <row r="2" spans="1:6" x14ac:dyDescent="0.3">
      <c r="A2" s="21"/>
      <c r="B2" s="22"/>
      <c r="C2" s="22"/>
      <c r="D2" s="22"/>
      <c r="E2" s="22"/>
      <c r="F2" s="23"/>
    </row>
    <row r="3" spans="1:6" x14ac:dyDescent="0.3">
      <c r="A3" s="24" t="s">
        <v>58</v>
      </c>
      <c r="B3" s="25" t="s">
        <v>64</v>
      </c>
      <c r="C3" s="25" t="s">
        <v>65</v>
      </c>
      <c r="D3" s="25" t="s">
        <v>66</v>
      </c>
      <c r="E3" s="25" t="s">
        <v>68</v>
      </c>
      <c r="F3" s="26" t="s">
        <v>67</v>
      </c>
    </row>
    <row r="4" spans="1:6" x14ac:dyDescent="0.3">
      <c r="A4" s="24" t="s">
        <v>59</v>
      </c>
      <c r="B4" s="22">
        <v>3</v>
      </c>
      <c r="C4" s="22">
        <v>9</v>
      </c>
      <c r="D4" s="22">
        <f>AVERAGE(B4:C4)</f>
        <v>6</v>
      </c>
      <c r="E4" s="29">
        <v>0.8</v>
      </c>
      <c r="F4" s="23" t="str">
        <f>IF(AND(D4&gt;=6,E4&gt;=75%),"Aprovado","Reprovado")</f>
        <v>Aprovado</v>
      </c>
    </row>
    <row r="5" spans="1:6" x14ac:dyDescent="0.3">
      <c r="A5" s="24" t="s">
        <v>60</v>
      </c>
      <c r="B5" s="22">
        <v>3.5</v>
      </c>
      <c r="C5" s="22">
        <v>6</v>
      </c>
      <c r="D5" s="22">
        <f t="shared" ref="D5:D8" si="0">AVERAGE(B5:C5)</f>
        <v>4.75</v>
      </c>
      <c r="E5" s="29">
        <v>1</v>
      </c>
      <c r="F5" s="23" t="str">
        <f t="shared" ref="F5:F8" si="1">IF(AND(D5&gt;=6,E5&gt;=75%),"Aprovado","Reprovado")</f>
        <v>Reprovado</v>
      </c>
    </row>
    <row r="6" spans="1:6" x14ac:dyDescent="0.3">
      <c r="A6" s="24" t="s">
        <v>61</v>
      </c>
      <c r="B6" s="22">
        <v>10</v>
      </c>
      <c r="C6" s="22">
        <v>9</v>
      </c>
      <c r="D6" s="22">
        <f t="shared" si="0"/>
        <v>9.5</v>
      </c>
      <c r="E6" s="29">
        <v>0.75</v>
      </c>
      <c r="F6" s="23" t="str">
        <f t="shared" si="1"/>
        <v>Aprovado</v>
      </c>
    </row>
    <row r="7" spans="1:6" x14ac:dyDescent="0.3">
      <c r="A7" s="24" t="s">
        <v>62</v>
      </c>
      <c r="B7" s="22">
        <v>9</v>
      </c>
      <c r="C7" s="22">
        <v>9</v>
      </c>
      <c r="D7" s="22">
        <f t="shared" si="0"/>
        <v>9</v>
      </c>
      <c r="E7" s="29">
        <v>0.55000000000000004</v>
      </c>
      <c r="F7" s="23" t="str">
        <f t="shared" si="1"/>
        <v>Reprovado</v>
      </c>
    </row>
    <row r="8" spans="1:6" ht="15" thickBot="1" x14ac:dyDescent="0.35">
      <c r="A8" s="27" t="s">
        <v>63</v>
      </c>
      <c r="B8" s="28">
        <v>7.2</v>
      </c>
      <c r="C8" s="28">
        <v>4</v>
      </c>
      <c r="D8" s="22">
        <f t="shared" si="0"/>
        <v>5.6</v>
      </c>
      <c r="E8" s="29">
        <v>1</v>
      </c>
      <c r="F8" s="23" t="str">
        <f t="shared" si="1"/>
        <v>Reprovado</v>
      </c>
    </row>
  </sheetData>
  <mergeCells count="1">
    <mergeCell ref="A1:F1"/>
  </mergeCells>
  <conditionalFormatting sqref="F4:F8">
    <cfRule type="cellIs" dxfId="0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Resumo do cenário</vt:lpstr>
      <vt:lpstr>Planilha1</vt:lpstr>
      <vt:lpstr>Planilha3</vt:lpstr>
      <vt:lpstr>Planilha4</vt:lpstr>
      <vt:lpstr>Planilha5</vt:lpstr>
      <vt:lpstr>Planilha3!Area_de_extracao</vt:lpstr>
      <vt:lpstr>Aumento</vt:lpstr>
      <vt:lpstr>Planilha3!Criterios</vt:lpstr>
      <vt:lpstr>Custos_Gerais</vt:lpstr>
      <vt:lpstr>Depósito</vt:lpstr>
      <vt:lpstr>Lucro_Bruto</vt:lpstr>
      <vt:lpstr>Receita_Bruta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Moraes</dc:creator>
  <cp:lastModifiedBy>Marcos Moraes</cp:lastModifiedBy>
  <dcterms:created xsi:type="dcterms:W3CDTF">2022-08-26T11:12:27Z</dcterms:created>
  <dcterms:modified xsi:type="dcterms:W3CDTF">2022-08-26T14:16:30Z</dcterms:modified>
</cp:coreProperties>
</file>