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9" i="1" l="1"/>
  <c r="E40" i="1"/>
  <c r="B32" i="1"/>
  <c r="B33" i="1"/>
  <c r="B34" i="1"/>
  <c r="D20" i="1"/>
  <c r="D21" i="1"/>
  <c r="D22" i="1"/>
  <c r="D23" i="1"/>
  <c r="D24" i="1"/>
  <c r="D19" i="1"/>
  <c r="E19" i="1" s="1"/>
  <c r="C21" i="1"/>
  <c r="C22" i="1"/>
  <c r="C23" i="1"/>
  <c r="C24" i="1"/>
  <c r="C20" i="1"/>
  <c r="C19" i="1"/>
  <c r="B19" i="1"/>
  <c r="C4" i="1"/>
  <c r="B7" i="1" s="1"/>
  <c r="E20" i="1" l="1"/>
  <c r="E21" i="1" s="1"/>
  <c r="E22" i="1" s="1"/>
  <c r="E23" i="1" s="1"/>
  <c r="E24" i="1" s="1"/>
  <c r="B8" i="1"/>
  <c r="B9" i="1" s="1"/>
</calcChain>
</file>

<file path=xl/sharedStrings.xml><?xml version="1.0" encoding="utf-8"?>
<sst xmlns="http://schemas.openxmlformats.org/spreadsheetml/2006/main" count="42" uniqueCount="35">
  <si>
    <t>INVERSION</t>
  </si>
  <si>
    <t>TASA</t>
  </si>
  <si>
    <t>PERIODOS</t>
  </si>
  <si>
    <t>VALOR FUTURO</t>
  </si>
  <si>
    <t>INTERES PAGADO</t>
  </si>
  <si>
    <t>PAGO</t>
  </si>
  <si>
    <t>DEUDA</t>
  </si>
  <si>
    <t>N PAGOS</t>
  </si>
  <si>
    <t>N</t>
  </si>
  <si>
    <t>INTE</t>
  </si>
  <si>
    <t>CAPITAL</t>
  </si>
  <si>
    <t>SALDO</t>
  </si>
  <si>
    <t>INTERESES</t>
  </si>
  <si>
    <t>TASA EFECTIVA</t>
  </si>
  <si>
    <t>VENTAS 2010</t>
  </si>
  <si>
    <t>CRECIMIENTO 2011</t>
  </si>
  <si>
    <t>VENTA 2011</t>
  </si>
  <si>
    <t>INICIO</t>
  </si>
  <si>
    <t>FIN</t>
  </si>
  <si>
    <t>CEDULA</t>
  </si>
  <si>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</si>
  <si>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</si>
  <si>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</si>
  <si>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</si>
  <si>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</si>
  <si>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</si>
  <si>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</si>
  <si>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</si>
  <si>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</si>
  <si>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</si>
  <si>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</si>
  <si>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</si>
  <si>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</si>
  <si>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ALEJANDRO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</si>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</sst>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8" fontId="0" fillId="0" borderId="1" xfId="0" applyNumberFormat="1" applyBorder="1"/>
    <xf numFmtId="10" fontId="0" fillId="0" borderId="0" xfId="0" applyNumberFormat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4"/>
  <sheetViews>
    <sheetView tabSelected="1" topLeftCell="A28" workbookViewId="0">
      <selection activeCell="B48" sqref="B48"/>
    </sheetView>
  </sheetViews>
  <sheetFormatPr baseColWidth="10" defaultRowHeight="15" x14ac:dyDescent="0.25"/>
  <cols>
    <col min="1" max="1" width="17" customWidth="1"/>
    <col min="2" max="2" width="13" bestFit="1" customWidth="1"/>
  </cols>
  <sheetData>
    <row r="3" spans="1:3" x14ac:dyDescent="0.25">
      <c r="A3" t="s">
        <v>0</v>
      </c>
      <c r="B3">
        <v>60000</v>
      </c>
    </row>
    <row r="4" spans="1:3" x14ac:dyDescent="0.25">
      <c r="A4" t="s">
        <v>1</v>
      </c>
      <c r="B4" s="1">
        <v>0.24</v>
      </c>
      <c r="C4">
        <f>+B4/4</f>
        <v>0.06</v>
      </c>
    </row>
    <row r="5" spans="1:3" x14ac:dyDescent="0.25">
      <c r="A5" t="s">
        <v>2</v>
      </c>
      <c r="B5">
        <v>12</v>
      </c>
    </row>
    <row r="7" spans="1:3" x14ac:dyDescent="0.25">
      <c r="A7" t="s">
        <v>5</v>
      </c>
      <c r="B7" s="2">
        <f>PMT(C4,B5,-B3)</f>
        <v>7156.6217628398199</v>
      </c>
    </row>
    <row r="8" spans="1:3" x14ac:dyDescent="0.25">
      <c r="A8" t="s">
        <v>3</v>
      </c>
      <c r="B8" s="2">
        <f>FV(C4,B5,B7,(B3),(0))</f>
        <v>-241463.57662026634</v>
      </c>
    </row>
    <row r="9" spans="1:3" x14ac:dyDescent="0.25">
      <c r="A9" t="s">
        <v>4</v>
      </c>
      <c r="B9" s="2">
        <f>IPMT(C4,B5,B5,B3,B8,0)</f>
        <v>-13262.657822118481</v>
      </c>
    </row>
    <row r="11" spans="1:3" s="3" customFormat="1" x14ac:dyDescent="0.25"/>
    <row r="13" spans="1:3" x14ac:dyDescent="0.25">
      <c r="A13" t="s">
        <v>6</v>
      </c>
      <c r="B13">
        <v>20000</v>
      </c>
    </row>
    <row r="14" spans="1:3" x14ac:dyDescent="0.25">
      <c r="A14" t="s">
        <v>7</v>
      </c>
      <c r="B14">
        <v>24</v>
      </c>
    </row>
    <row r="15" spans="1:3" x14ac:dyDescent="0.25">
      <c r="A15" t="s">
        <v>1</v>
      </c>
      <c r="B15" s="1">
        <v>0.06</v>
      </c>
    </row>
    <row r="17" spans="1:5" x14ac:dyDescent="0.25">
      <c r="A17" s="4" t="s">
        <v>8</v>
      </c>
      <c r="B17" s="4" t="s">
        <v>5</v>
      </c>
      <c r="C17" s="4" t="s">
        <v>9</v>
      </c>
      <c r="D17" s="4" t="s">
        <v>10</v>
      </c>
      <c r="E17" s="5" t="s">
        <v>11</v>
      </c>
    </row>
    <row r="18" spans="1:5" x14ac:dyDescent="0.25">
      <c r="A18" s="4"/>
      <c r="B18" s="4"/>
      <c r="C18" s="4"/>
      <c r="D18" s="4"/>
      <c r="E18" s="5">
        <v>20000</v>
      </c>
    </row>
    <row r="19" spans="1:5" x14ac:dyDescent="0.25">
      <c r="A19" s="4">
        <v>1</v>
      </c>
      <c r="B19" s="6">
        <f>PMT(B15,B14,-B13)</f>
        <v>1593.5800996708683</v>
      </c>
      <c r="C19" s="6">
        <f>IPMT($B15,A19,$B14,-$B13)</f>
        <v>1200</v>
      </c>
      <c r="D19" s="6">
        <f>PPMT($B$15,A19,$B$14,-$B$13)</f>
        <v>393.58009967086821</v>
      </c>
      <c r="E19" s="6">
        <f>+E18-D19</f>
        <v>19606.419900329132</v>
      </c>
    </row>
    <row r="20" spans="1:5" x14ac:dyDescent="0.25">
      <c r="A20" s="4">
        <v>2</v>
      </c>
      <c r="B20" s="6">
        <v>1593.5800996708683</v>
      </c>
      <c r="C20" s="6">
        <f>IPMT($B$15,A20,$B$14,-$B$13)</f>
        <v>1176.385194019748</v>
      </c>
      <c r="D20" s="6">
        <f t="shared" ref="D20:D24" si="0">PPMT($B$15,A20,$B$14,-$B$13)</f>
        <v>417.19490565112022</v>
      </c>
      <c r="E20" s="6">
        <f t="shared" ref="E20:E24" si="1">+E19-D20</f>
        <v>19189.224994678014</v>
      </c>
    </row>
    <row r="21" spans="1:5" x14ac:dyDescent="0.25">
      <c r="A21" s="4">
        <v>3</v>
      </c>
      <c r="B21" s="6">
        <v>1593.5800996708683</v>
      </c>
      <c r="C21" s="6">
        <f t="shared" ref="C21:C24" si="2">IPMT($B$15,A21,$B$14,-$B$13)</f>
        <v>1151.3534996806809</v>
      </c>
      <c r="D21" s="6">
        <f t="shared" si="0"/>
        <v>442.22659999018737</v>
      </c>
      <c r="E21" s="6">
        <f t="shared" si="1"/>
        <v>18746.998394687827</v>
      </c>
    </row>
    <row r="22" spans="1:5" x14ac:dyDescent="0.25">
      <c r="A22" s="4">
        <v>4</v>
      </c>
      <c r="B22" s="6">
        <v>1593.5800996708683</v>
      </c>
      <c r="C22" s="6">
        <f t="shared" si="2"/>
        <v>1124.8199036812696</v>
      </c>
      <c r="D22" s="6">
        <f t="shared" si="0"/>
        <v>468.76019598959863</v>
      </c>
      <c r="E22" s="6">
        <f t="shared" si="1"/>
        <v>18278.238198698229</v>
      </c>
    </row>
    <row r="23" spans="1:5" x14ac:dyDescent="0.25">
      <c r="A23" s="4">
        <v>5</v>
      </c>
      <c r="B23" s="6">
        <v>1593.5800996708683</v>
      </c>
      <c r="C23" s="6">
        <f t="shared" si="2"/>
        <v>1096.6942919218936</v>
      </c>
      <c r="D23" s="6">
        <f t="shared" si="0"/>
        <v>496.88580774897463</v>
      </c>
      <c r="E23" s="6">
        <f t="shared" si="1"/>
        <v>17781.352390949254</v>
      </c>
    </row>
    <row r="24" spans="1:5" x14ac:dyDescent="0.25">
      <c r="A24" s="4">
        <v>6</v>
      </c>
      <c r="B24" s="6">
        <v>1593.5800996708683</v>
      </c>
      <c r="C24" s="6">
        <f t="shared" si="2"/>
        <v>1066.881143456955</v>
      </c>
      <c r="D24" s="6">
        <f t="shared" si="0"/>
        <v>526.69895621391299</v>
      </c>
      <c r="E24" s="6">
        <f t="shared" si="1"/>
        <v>17254.653434735341</v>
      </c>
    </row>
    <row r="26" spans="1:5" s="3" customFormat="1" x14ac:dyDescent="0.25"/>
    <row r="28" spans="1:5" x14ac:dyDescent="0.25">
      <c r="A28" t="s">
        <v>0</v>
      </c>
      <c r="B28">
        <v>6000</v>
      </c>
    </row>
    <row r="29" spans="1:5" x14ac:dyDescent="0.25">
      <c r="A29" t="s">
        <v>1</v>
      </c>
      <c r="B29" s="1">
        <v>0.2</v>
      </c>
    </row>
    <row r="31" spans="1:5" x14ac:dyDescent="0.25">
      <c r="A31" t="s">
        <v>5</v>
      </c>
    </row>
    <row r="32" spans="1:5" x14ac:dyDescent="0.25">
      <c r="A32" t="s">
        <v>3</v>
      </c>
      <c r="B32" s="2">
        <f>FV(B29,12,,-B28,0)</f>
        <v>53496.60268953599</v>
      </c>
    </row>
    <row r="33" spans="1:5" x14ac:dyDescent="0.25">
      <c r="A33" t="s">
        <v>12</v>
      </c>
      <c r="B33" s="2">
        <f>IPMT(B29,12,12,-B28)</f>
        <v>225.2649649037819</v>
      </c>
    </row>
    <row r="34" spans="1:5" x14ac:dyDescent="0.25">
      <c r="A34" t="s">
        <v>13</v>
      </c>
      <c r="B34">
        <f>EFFECT(B29,12)</f>
        <v>0.21939108490523185</v>
      </c>
    </row>
    <row r="36" spans="1:5" x14ac:dyDescent="0.25">
      <c r="A36" t="s">
        <v>3</v>
      </c>
    </row>
    <row r="38" spans="1:5" s="3" customFormat="1" x14ac:dyDescent="0.25"/>
    <row r="40" spans="1:5" x14ac:dyDescent="0.25">
      <c r="A40" t="s">
        <v>14</v>
      </c>
      <c r="B40">
        <v>500000</v>
      </c>
      <c r="D40" t="s">
        <v>16</v>
      </c>
      <c r="E40">
        <f>+B40*(1+B41)</f>
        <v>512499.99999999994</v>
      </c>
    </row>
    <row r="41" spans="1:5" x14ac:dyDescent="0.25">
      <c r="A41" t="s">
        <v>15</v>
      </c>
      <c r="B41" s="7">
        <v>2.5000000000000001E-2</v>
      </c>
    </row>
    <row r="44" spans="1:5" x14ac:dyDescent="0.25">
      <c r="B44">
        <v>2011</v>
      </c>
    </row>
    <row r="45" spans="1:5" x14ac:dyDescent="0.25">
      <c r="A45" s="1">
        <v>0.01</v>
      </c>
    </row>
    <row r="46" spans="1:5" x14ac:dyDescent="0.25">
      <c r="A46" s="7">
        <v>1.4999999999999999E-2</v>
      </c>
    </row>
    <row r="47" spans="1:5" x14ac:dyDescent="0.25">
      <c r="A47" s="1">
        <v>0.02</v>
      </c>
    </row>
    <row r="48" spans="1:5" x14ac:dyDescent="0.25">
      <c r="A48" s="7">
        <v>2.5000000000000001E-2</v>
      </c>
    </row>
    <row r="49" spans="1:2" x14ac:dyDescent="0.25">
      <c r="A49" s="1">
        <v>0.03</v>
      </c>
    </row>
    <row r="50" spans="1:2" x14ac:dyDescent="0.25">
      <c r="A50" s="7">
        <v>3.5000000000000003E-2</v>
      </c>
    </row>
    <row r="51" spans="1:2" x14ac:dyDescent="0.25">
      <c r="A51" s="1">
        <v>0.04</v>
      </c>
    </row>
    <row r="53" spans="1:2" s="3" customFormat="1" x14ac:dyDescent="0.25"/>
    <row r="56" spans="1:2" x14ac:dyDescent="0.25">
      <c r="A56" t="s">
        <v>17</v>
      </c>
      <c r="B56" s="8">
        <v>39964</v>
      </c>
    </row>
    <row r="57" spans="1:2" x14ac:dyDescent="0.25">
      <c r="A57" t="s">
        <v>18</v>
      </c>
      <c r="B57" s="8">
        <v>41994</v>
      </c>
    </row>
    <row r="59" spans="1:2" x14ac:dyDescent="0.25">
      <c r="B59">
        <f>YEARFRAC(B56,B57,3)</f>
        <v>5.5616438356164384</v>
      </c>
    </row>
    <row r="62" spans="1:2" s="3" customFormat="1" x14ac:dyDescent="0.25"/>
    <row r="65" spans="1:3" x14ac:dyDescent="0.25">
      <c r="A65" s="9">
        <v>42219.375844907408</v>
      </c>
      <c r="B65" s="11"/>
      <c r="C65" s="11"/>
    </row>
    <row r="66" spans="1:3" x14ac:dyDescent="0.25">
      <c r="A66" s="9">
        <v>42219.530069444445</v>
      </c>
      <c r="B66" s="11"/>
      <c r="C66" s="11"/>
    </row>
    <row r="67" spans="1:3" x14ac:dyDescent="0.25">
      <c r="A67" s="9">
        <v>42219.105034722219</v>
      </c>
      <c r="B67" s="11"/>
      <c r="C67" s="11"/>
    </row>
    <row r="68" spans="1:3" x14ac:dyDescent="0.25">
      <c r="A68" s="9">
        <v>42219.792048611111</v>
      </c>
      <c r="B68" s="10"/>
      <c r="C68" s="11"/>
    </row>
    <row r="70" spans="1:3" s="3" customFormat="1" x14ac:dyDescent="0.25"/>
    <row r="73" spans="1:3" x14ac:dyDescent="0.25">
      <c r="A73" t="s">
        <v>19</v>
      </c>
      <c r="B73" t="s">
        <v>20</v>
      </c>
    </row>
    <row r="74" spans="1:3" x14ac:dyDescent="0.25">
      <c r="A74">
        <v>1718048232</v>
      </c>
      <c r="B74" t="s">
        <v>21</v>
      </c>
    </row>
    <row r="75" spans="1:3" x14ac:dyDescent="0.25">
      <c r="A75">
        <v>1716987076</v>
      </c>
      <c r="B75" t="s">
        <v>22</v>
      </c>
    </row>
    <row r="76" spans="1:3" x14ac:dyDescent="0.25">
      <c r="A76">
        <v>1724495435</v>
      </c>
      <c r="B76" t="s">
        <v>23</v>
      </c>
    </row>
    <row r="77" spans="1:3" x14ac:dyDescent="0.25">
      <c r="A77">
        <v>1718048233</v>
      </c>
      <c r="B77" t="s">
        <v>24</v>
      </c>
    </row>
    <row r="78" spans="1:3" x14ac:dyDescent="0.25">
      <c r="A78">
        <v>1716987077</v>
      </c>
      <c r="B78" t="s">
        <v>25</v>
      </c>
    </row>
    <row r="79" spans="1:3" x14ac:dyDescent="0.25">
      <c r="A79">
        <v>1724495436</v>
      </c>
      <c r="B79" t="s">
        <v>26</v>
      </c>
    </row>
    <row r="80" spans="1:3" x14ac:dyDescent="0.25">
      <c r="A80">
        <v>1718048234</v>
      </c>
      <c r="B80" t="s">
        <v>27</v>
      </c>
    </row>
    <row r="81" spans="1:2" x14ac:dyDescent="0.25">
      <c r="A81">
        <v>1716987078</v>
      </c>
      <c r="B81" t="s">
        <v>28</v>
      </c>
    </row>
    <row r="82" spans="1:2" x14ac:dyDescent="0.25">
      <c r="A82">
        <v>1724495437</v>
      </c>
      <c r="B82" t="s">
        <v>29</v>
      </c>
    </row>
    <row r="83" spans="1:2" x14ac:dyDescent="0.25">
      <c r="A83">
        <v>1722455161</v>
      </c>
      <c r="B83" t="s">
        <v>30</v>
      </c>
    </row>
    <row r="84" spans="1:2" x14ac:dyDescent="0.25">
      <c r="A84">
        <v>1716987079</v>
      </c>
      <c r="B84" t="s">
        <v>31</v>
      </c>
    </row>
    <row r="85" spans="1:2" x14ac:dyDescent="0.25">
      <c r="A85">
        <v>1724495438</v>
      </c>
      <c r="B85" t="s">
        <v>32</v>
      </c>
    </row>
    <row r="86" spans="1:2" x14ac:dyDescent="0.25">
      <c r="A86">
        <v>1718048236</v>
      </c>
      <c r="B86" t="s">
        <v>33</v>
      </c>
    </row>
    <row r="87" spans="1:2" x14ac:dyDescent="0.25">
      <c r="A87">
        <v>1716987080</v>
      </c>
      <c r="B87" t="s">
        <v>34</v>
      </c>
    </row>
    <row r="89" spans="1:2" s="3" customFormat="1" x14ac:dyDescent="0.25"/>
    <row r="91" spans="1:2" x14ac:dyDescent="0.25">
      <c r="A91">
        <v>1716987034</v>
      </c>
    </row>
    <row r="92" spans="1:2" x14ac:dyDescent="0.25">
      <c r="A92">
        <v>1724495437</v>
      </c>
    </row>
    <row r="93" spans="1:2" x14ac:dyDescent="0.25">
      <c r="A93">
        <v>1722455161</v>
      </c>
    </row>
    <row r="94" spans="1:2" x14ac:dyDescent="0.25">
      <c r="A94">
        <v>1720488307</v>
      </c>
    </row>
    <row r="95" spans="1:2" x14ac:dyDescent="0.25">
      <c r="A95">
        <v>1724495438</v>
      </c>
    </row>
    <row r="96" spans="1:2" x14ac:dyDescent="0.25">
      <c r="A96">
        <v>1029040139</v>
      </c>
    </row>
    <row r="97" spans="1:1" x14ac:dyDescent="0.25">
      <c r="A97">
        <v>1716987080</v>
      </c>
    </row>
    <row r="98" spans="1:1" x14ac:dyDescent="0.25">
      <c r="A98">
        <v>1724495439</v>
      </c>
    </row>
    <row r="99" spans="1:1" x14ac:dyDescent="0.25">
      <c r="A99">
        <v>1724495410</v>
      </c>
    </row>
    <row r="100" spans="1:1" x14ac:dyDescent="0.25">
      <c r="A100">
        <v>1204954410</v>
      </c>
    </row>
    <row r="101" spans="1:1" x14ac:dyDescent="0.25">
      <c r="A101">
        <v>1724495440</v>
      </c>
    </row>
    <row r="102" spans="1:1" x14ac:dyDescent="0.25">
      <c r="A102">
        <v>1716987035</v>
      </c>
    </row>
    <row r="103" spans="1:1" x14ac:dyDescent="0.25">
      <c r="A103">
        <v>1029040913</v>
      </c>
    </row>
    <row r="104" spans="1:1" x14ac:dyDescent="0.25">
      <c r="A104">
        <v>1029010913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2015-07-01T00:20:36Z</dcterms:created>
  <dcterms:modified xsi:type="dcterms:W3CDTF">2015-07-01T01:20:40Z</dcterms:modified>
</cp:coreProperties>
</file>