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9630" windowHeight="4635" tabRatio="672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5" i="2" l="1"/>
  <c r="B15" i="2"/>
  <c r="F22" i="2" l="1"/>
  <c r="F26" i="2"/>
  <c r="F13" i="2"/>
  <c r="F4" i="2" l="1"/>
  <c r="F6" i="2" s="1"/>
  <c r="B22" i="2"/>
  <c r="B23" i="2" s="1"/>
  <c r="B14" i="2" l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<sst xmlns="http://schemas.openxmlformats.org/spreadsheetml/2006/main" count="255" uniqueCount="179">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</sst>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3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10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9" fontId="0" fillId="0" borderId="31" xfId="0" applyNumberFormat="1" applyBorder="1"/>
    <xf numFmtId="9" fontId="1" fillId="0" borderId="29" xfId="2" applyBorder="1"/>
    <xf numFmtId="10" fontId="1" fillId="0" borderId="29" xfId="2" applyNumberFormat="1" applyBorder="1"/>
    <xf numFmtId="8" fontId="0" fillId="0" borderId="29" xfId="0" applyNumberFormat="1" applyBorder="1"/>
    <xf numFmtId="0" fontId="0" fillId="0" borderId="31" xfId="0" applyBorder="1"/>
    <xf numFmtId="0" fontId="0" fillId="0" borderId="26" xfId="0" applyBorder="1"/>
    <xf numFmtId="9" fontId="0" fillId="0" borderId="29" xfId="0" applyNumberFormat="1" applyBorder="1"/>
    <xf numFmtId="8" fontId="0" fillId="0" borderId="31" xfId="0" applyNumberFormat="1" applyBorder="1"/>
    <xf numFmtId="2" fontId="1" fillId="0" borderId="29" xfId="2" applyNumberFormat="1" applyBorder="1"/>
    <xf numFmtId="10" fontId="0" fillId="0" borderId="29" xfId="0" applyNumberFormat="1" applyBorder="1"/>
    <xf numFmtId="10" fontId="1" fillId="0" borderId="31" xfId="2" applyNumberFormat="1" applyBorder="1"/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T1" zoomScale="120" zoomScaleNormal="120" workbookViewId="0">
      <selection activeCell="AC3" sqref="AC3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97" t="s">
        <v>0</v>
      </c>
      <c r="AU1" s="97"/>
      <c r="AV1" s="97"/>
      <c r="AW1" s="97"/>
      <c r="AX1" s="97"/>
    </row>
    <row r="2" spans="2:64">
      <c r="AT2" s="1"/>
      <c r="AW2" s="2"/>
      <c r="AX2" s="3"/>
    </row>
    <row r="3" spans="2:64">
      <c r="AH3" s="99" t="s">
        <v>1</v>
      </c>
      <c r="AI3" s="99"/>
      <c r="AJ3" s="99"/>
      <c r="AK3" s="99"/>
      <c r="AL3" s="99"/>
      <c r="AM3" s="99"/>
      <c r="AN3" s="99"/>
      <c r="AO3" s="99"/>
      <c r="AT3" s="1" t="s">
        <v>2</v>
      </c>
      <c r="AU3">
        <v>15000</v>
      </c>
      <c r="AW3" s="2"/>
      <c r="AX3" s="3"/>
      <c r="BA3" s="103" t="s">
        <v>3</v>
      </c>
      <c r="BB3" s="103"/>
      <c r="BC3" s="103"/>
      <c r="BF3" s="103" t="s">
        <v>4</v>
      </c>
      <c r="BG3" s="103"/>
      <c r="BH3" s="103"/>
      <c r="BJ3" s="103" t="s">
        <v>5</v>
      </c>
      <c r="BK3" s="103"/>
      <c r="BL3" s="103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10" t="s">
        <v>11</v>
      </c>
      <c r="C5" s="110"/>
      <c r="D5" s="110"/>
      <c r="E5" s="110"/>
      <c r="F5" s="110"/>
      <c r="G5" s="110"/>
      <c r="H5" s="110"/>
      <c r="J5" s="110" t="s">
        <v>12</v>
      </c>
      <c r="K5" s="110"/>
      <c r="L5" s="110"/>
      <c r="M5" s="110"/>
      <c r="N5" s="110"/>
      <c r="O5" s="110"/>
      <c r="P5" s="110"/>
      <c r="Q5" s="110"/>
      <c r="R5" s="110"/>
      <c r="U5" s="110" t="s">
        <v>13</v>
      </c>
      <c r="V5" s="110"/>
      <c r="W5" s="110"/>
      <c r="X5" s="110"/>
      <c r="Y5" s="110"/>
      <c r="Z5" s="110"/>
      <c r="AA5" s="110"/>
      <c r="AB5" s="110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01" t="s">
        <v>18</v>
      </c>
      <c r="AK6" s="101"/>
      <c r="AL6" s="101"/>
      <c r="AM6" s="101"/>
      <c r="AN6" s="101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11" t="s">
        <v>28</v>
      </c>
      <c r="AK7" s="111"/>
      <c r="AL7" s="111"/>
      <c r="AM7" s="111"/>
      <c r="AN7" s="111"/>
      <c r="AO7" s="111"/>
      <c r="AT7" s="109" t="s">
        <v>29</v>
      </c>
      <c r="AU7" s="109"/>
      <c r="AV7" s="109"/>
      <c r="AW7" s="109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11"/>
      <c r="AK8" s="111"/>
      <c r="AL8" s="111"/>
      <c r="AM8" s="111"/>
      <c r="AN8" s="111"/>
      <c r="AO8" s="111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101" t="s">
        <v>41</v>
      </c>
      <c r="W13" s="101"/>
      <c r="X13" s="101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01" t="s">
        <v>47</v>
      </c>
      <c r="C16" s="101"/>
      <c r="D16" s="101"/>
      <c r="E16" s="101"/>
      <c r="F16" s="101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91" t="s">
        <v>48</v>
      </c>
      <c r="AO16" s="91"/>
      <c r="AP16" s="91"/>
      <c r="AQ16" s="91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97" t="s">
        <v>49</v>
      </c>
      <c r="AI17" s="97"/>
      <c r="AJ17" s="97"/>
      <c r="AK17" s="97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3" t="s">
        <v>66</v>
      </c>
      <c r="M21" s="93"/>
      <c r="N21" s="93"/>
      <c r="O21" s="93"/>
      <c r="P21" s="93"/>
      <c r="Q21" s="93"/>
      <c r="R21" s="93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07" t="s">
        <v>71</v>
      </c>
      <c r="M22" s="107"/>
      <c r="N22" s="107"/>
      <c r="O22" s="107"/>
      <c r="P22" s="107"/>
      <c r="Q22" s="107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97" t="s">
        <v>76</v>
      </c>
      <c r="C26" s="97"/>
      <c r="D26" s="97"/>
      <c r="E26" s="97"/>
      <c r="F26" s="97"/>
      <c r="G26" s="97"/>
      <c r="H26" s="97"/>
      <c r="I26" s="97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05" t="s">
        <v>78</v>
      </c>
      <c r="D27" s="105"/>
      <c r="E27" s="105"/>
      <c r="F27" s="105"/>
      <c r="I27" s="3"/>
      <c r="U27" s="1" t="s">
        <v>79</v>
      </c>
      <c r="V27">
        <v>5000</v>
      </c>
      <c r="AF27" s="3"/>
      <c r="AH27" s="108" t="s">
        <v>80</v>
      </c>
      <c r="AI27" s="108"/>
      <c r="AJ27" s="108"/>
      <c r="AK27" s="108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05" t="s">
        <v>82</v>
      </c>
      <c r="E28" s="105"/>
      <c r="F28" s="105"/>
      <c r="G28" s="105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06" t="s">
        <v>88</v>
      </c>
      <c r="AU28" s="106"/>
      <c r="AV28" s="27" t="s">
        <v>89</v>
      </c>
      <c r="AX28" s="3"/>
    </row>
    <row r="29" spans="2:63">
      <c r="B29" s="1" t="s">
        <v>90</v>
      </c>
      <c r="C29" s="11">
        <v>42155</v>
      </c>
      <c r="D29" s="105" t="s">
        <v>91</v>
      </c>
      <c r="E29" s="105"/>
      <c r="F29" s="105"/>
      <c r="G29" s="105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06" t="s">
        <v>92</v>
      </c>
      <c r="AU29" s="106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06" t="s">
        <v>88</v>
      </c>
      <c r="AU30" s="106"/>
      <c r="AV30" s="5">
        <v>0.13</v>
      </c>
      <c r="AX30" s="3"/>
    </row>
    <row r="31" spans="2:63">
      <c r="B31" s="1" t="s">
        <v>45</v>
      </c>
      <c r="C31">
        <v>2</v>
      </c>
      <c r="D31" s="101" t="s">
        <v>47</v>
      </c>
      <c r="E31" s="101"/>
      <c r="F31" s="101"/>
      <c r="G31" s="101"/>
      <c r="H31" s="101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02" t="s">
        <v>100</v>
      </c>
      <c r="C34" s="102"/>
      <c r="D34" s="102"/>
      <c r="E34" s="102"/>
      <c r="F34" s="102"/>
      <c r="G34" s="102"/>
      <c r="H34" s="102"/>
      <c r="I34" s="102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02" t="s">
        <v>102</v>
      </c>
      <c r="C35" s="102"/>
      <c r="D35" s="102"/>
      <c r="E35" s="102"/>
      <c r="F35" s="102"/>
      <c r="G35" s="102"/>
      <c r="H35" s="102"/>
      <c r="I35" s="102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103" t="s">
        <v>105</v>
      </c>
      <c r="AU39" s="103"/>
      <c r="AV39" s="103"/>
      <c r="AW39" s="103"/>
      <c r="AX39" s="103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04" t="s">
        <v>106</v>
      </c>
      <c r="E43" s="104"/>
      <c r="F43" s="104"/>
      <c r="G43" s="13"/>
      <c r="H43" s="13"/>
      <c r="I43" s="14"/>
      <c r="AT43" s="1"/>
      <c r="AX43" s="3"/>
    </row>
    <row r="44" spans="2:50">
      <c r="U44" s="99" t="s">
        <v>107</v>
      </c>
      <c r="V44" s="99"/>
      <c r="W44" s="99"/>
      <c r="X44" s="99"/>
      <c r="Y44" s="99"/>
      <c r="Z44" s="99"/>
      <c r="AA44" s="99"/>
      <c r="AB44" s="99"/>
      <c r="AC44" s="99"/>
      <c r="AD44" s="99"/>
      <c r="AT44" s="1"/>
      <c r="AX44" s="3"/>
    </row>
    <row r="45" spans="2:50">
      <c r="U45" s="1"/>
      <c r="AD45" s="3"/>
      <c r="AH45" s="97" t="s">
        <v>108</v>
      </c>
      <c r="AI45" s="97"/>
      <c r="AJ45" s="97"/>
      <c r="AK45" s="97"/>
      <c r="AL45" s="97"/>
      <c r="AM45" s="97"/>
      <c r="AN45" s="97"/>
      <c r="AT45" s="1"/>
      <c r="AX45" s="3"/>
    </row>
    <row r="46" spans="2:50">
      <c r="U46" s="92" t="s">
        <v>109</v>
      </c>
      <c r="V46" s="92"/>
      <c r="W46" s="5">
        <v>5.1999999999999998E-2</v>
      </c>
      <c r="AD46" s="3"/>
      <c r="AH46" s="1"/>
      <c r="AN46" s="3"/>
      <c r="AO46" s="97" t="s">
        <v>110</v>
      </c>
      <c r="AP46" s="97"/>
      <c r="AQ46" s="97"/>
      <c r="AR46" s="97"/>
      <c r="AT46" s="100" t="s">
        <v>111</v>
      </c>
      <c r="AU46" s="100"/>
      <c r="AV46" s="100"/>
      <c r="AW46" s="100"/>
      <c r="AX46" s="3"/>
    </row>
    <row r="47" spans="2:50">
      <c r="U47" s="92" t="s">
        <v>112</v>
      </c>
      <c r="V47" s="92"/>
      <c r="W47">
        <v>2</v>
      </c>
      <c r="X47" s="93" t="s">
        <v>113</v>
      </c>
      <c r="Y47" s="93"/>
      <c r="Z47" s="93"/>
      <c r="AA47" s="93"/>
      <c r="AB47" s="93"/>
      <c r="AC47" s="93"/>
      <c r="AD47" s="93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94" t="s">
        <v>122</v>
      </c>
      <c r="AW48" s="94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95" t="s">
        <v>128</v>
      </c>
      <c r="V51" s="95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96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96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97" t="s">
        <v>143</v>
      </c>
      <c r="V56" s="97"/>
      <c r="W56" s="97"/>
      <c r="X56" s="97"/>
      <c r="Y56" s="97"/>
      <c r="Z56" s="97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96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2" t="s">
        <v>6</v>
      </c>
      <c r="V57" s="92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96"/>
      <c r="AQ57" s="45" t="s">
        <v>157</v>
      </c>
      <c r="AR57" s="51"/>
      <c r="AT57" s="1"/>
      <c r="AX57" s="3"/>
    </row>
    <row r="58" spans="21:50">
      <c r="U58" s="92" t="s">
        <v>145</v>
      </c>
      <c r="V58" s="92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96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92" t="s">
        <v>147</v>
      </c>
      <c r="V59" s="92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96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96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96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98" t="s">
        <v>152</v>
      </c>
      <c r="AA62" s="98"/>
      <c r="AB62" s="98"/>
      <c r="AC62" s="98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96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96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96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96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91" t="s">
        <v>153</v>
      </c>
      <c r="AP71" s="91"/>
      <c r="AQ71" s="91"/>
      <c r="AR71" s="91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selection activeCell="K21" sqref="K21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4.5703125" bestFit="1" customWidth="1"/>
    <col min="7" max="1025" width="8.5703125"/>
  </cols>
  <sheetData>
    <row r="1" spans="1:6">
      <c r="A1" s="112">
        <v>1</v>
      </c>
      <c r="B1" s="113"/>
      <c r="E1" s="85">
        <v>9</v>
      </c>
      <c r="F1" s="76"/>
    </row>
    <row r="2" spans="1:6">
      <c r="A2" s="69" t="s">
        <v>17</v>
      </c>
      <c r="B2" s="70">
        <v>1000</v>
      </c>
      <c r="E2" s="77" t="s">
        <v>159</v>
      </c>
      <c r="F2" s="78">
        <v>40</v>
      </c>
    </row>
    <row r="3" spans="1:6">
      <c r="A3" s="69" t="s">
        <v>159</v>
      </c>
      <c r="B3" s="70">
        <v>9</v>
      </c>
      <c r="E3" s="77" t="s">
        <v>172</v>
      </c>
      <c r="F3" s="86">
        <v>0.28000000000000003</v>
      </c>
    </row>
    <row r="4" spans="1:6">
      <c r="A4" s="69" t="s">
        <v>160</v>
      </c>
      <c r="B4" s="71">
        <v>0.22</v>
      </c>
      <c r="E4" s="77" t="s">
        <v>173</v>
      </c>
      <c r="F4" s="82">
        <f>F3/12</f>
        <v>2.3333333333333334E-2</v>
      </c>
    </row>
    <row r="5" spans="1:6">
      <c r="A5" s="69" t="s">
        <v>125</v>
      </c>
      <c r="B5" s="72">
        <f>B4/12</f>
        <v>1.8333333333333333E-2</v>
      </c>
      <c r="E5" s="77" t="s">
        <v>14</v>
      </c>
      <c r="F5" s="78">
        <v>1600</v>
      </c>
    </row>
    <row r="6" spans="1:6" ht="15.75" thickBot="1">
      <c r="A6" s="73" t="s">
        <v>161</v>
      </c>
      <c r="B6" s="74">
        <f>FV(B5,B3,-B2)</f>
        <v>9689.0241596536216</v>
      </c>
      <c r="E6" s="77" t="s">
        <v>27</v>
      </c>
      <c r="F6" s="83">
        <f>FV(F4,F2,-F5)</f>
        <v>103944.03426516861</v>
      </c>
    </row>
    <row r="7" spans="1:6">
      <c r="E7" s="79" t="s">
        <v>17</v>
      </c>
      <c r="F7" s="87"/>
    </row>
    <row r="9" spans="1:6" ht="15.75" thickBot="1"/>
    <row r="10" spans="1:6">
      <c r="A10" s="112">
        <v>2</v>
      </c>
      <c r="B10" s="113"/>
      <c r="E10" s="85">
        <v>10</v>
      </c>
      <c r="F10" s="76"/>
    </row>
    <row r="11" spans="1:6">
      <c r="A11" s="69" t="s">
        <v>17</v>
      </c>
      <c r="B11" s="70">
        <v>100000</v>
      </c>
      <c r="E11" s="77" t="s">
        <v>17</v>
      </c>
      <c r="F11" s="78">
        <v>2000</v>
      </c>
    </row>
    <row r="12" spans="1:6">
      <c r="A12" s="69" t="s">
        <v>159</v>
      </c>
      <c r="B12" s="70">
        <v>6</v>
      </c>
      <c r="E12" s="77" t="s">
        <v>164</v>
      </c>
      <c r="F12" s="82">
        <v>0.3</v>
      </c>
    </row>
    <row r="13" spans="1:6">
      <c r="A13" s="69" t="s">
        <v>160</v>
      </c>
      <c r="B13" s="71">
        <v>0.24</v>
      </c>
      <c r="E13" s="77" t="s">
        <v>174</v>
      </c>
      <c r="F13" s="82">
        <f>F12/12</f>
        <v>2.4999999999999998E-2</v>
      </c>
    </row>
    <row r="14" spans="1:6">
      <c r="A14" s="69" t="s">
        <v>162</v>
      </c>
      <c r="B14" s="72">
        <f>B13/4</f>
        <v>0.06</v>
      </c>
      <c r="E14" s="77" t="s">
        <v>159</v>
      </c>
      <c r="F14" s="88">
        <v>12</v>
      </c>
    </row>
    <row r="15" spans="1:6" ht="15.75" thickBot="1">
      <c r="A15" s="73" t="s">
        <v>163</v>
      </c>
      <c r="B15" s="74">
        <f>FV(B14,B12,-B11)</f>
        <v>697531.8537600009</v>
      </c>
      <c r="E15" s="77" t="s">
        <v>27</v>
      </c>
      <c r="F15" s="83">
        <f>FV(F13,F14,-F11)</f>
        <v>27591.105939703804</v>
      </c>
    </row>
    <row r="16" spans="1:6">
      <c r="E16" s="79" t="s">
        <v>175</v>
      </c>
      <c r="F16" s="84"/>
    </row>
    <row r="18" spans="1:6">
      <c r="A18" s="75">
        <v>7</v>
      </c>
      <c r="B18" s="76"/>
    </row>
    <row r="19" spans="1:6">
      <c r="A19" s="77" t="s">
        <v>114</v>
      </c>
      <c r="B19" s="78">
        <v>80000</v>
      </c>
      <c r="E19" s="85">
        <v>11</v>
      </c>
      <c r="F19" s="76"/>
    </row>
    <row r="20" spans="1:6">
      <c r="A20" s="77" t="s">
        <v>159</v>
      </c>
      <c r="B20" s="78">
        <v>8</v>
      </c>
      <c r="E20" s="77" t="s">
        <v>53</v>
      </c>
      <c r="F20" s="86">
        <v>0.02</v>
      </c>
    </row>
    <row r="21" spans="1:6">
      <c r="A21" s="77" t="s">
        <v>164</v>
      </c>
      <c r="B21" s="81">
        <v>0.3</v>
      </c>
      <c r="E21" s="77" t="s">
        <v>176</v>
      </c>
      <c r="F21" s="78">
        <v>36</v>
      </c>
    </row>
    <row r="22" spans="1:6">
      <c r="A22" s="77" t="s">
        <v>165</v>
      </c>
      <c r="B22" s="82">
        <f>B21/12</f>
        <v>2.4999999999999998E-2</v>
      </c>
      <c r="E22" s="77" t="s">
        <v>73</v>
      </c>
      <c r="F22" s="82">
        <f>NOMINAL(F20,F21)</f>
        <v>1.9808074740070403E-2</v>
      </c>
    </row>
    <row r="23" spans="1:6">
      <c r="A23" s="77" t="s">
        <v>166</v>
      </c>
      <c r="B23" s="83">
        <f>PV(B22,B20,B24,-B19)</f>
        <v>65659.725665047357</v>
      </c>
      <c r="E23" s="77"/>
      <c r="F23" s="78"/>
    </row>
    <row r="24" spans="1:6">
      <c r="A24" s="79" t="s">
        <v>14</v>
      </c>
      <c r="B24" s="84">
        <v>0</v>
      </c>
      <c r="E24" s="77" t="s">
        <v>53</v>
      </c>
      <c r="F24" s="89">
        <v>2.5000000000000001E-2</v>
      </c>
    </row>
    <row r="25" spans="1:6">
      <c r="E25" s="77" t="s">
        <v>176</v>
      </c>
      <c r="F25" s="78">
        <v>28</v>
      </c>
    </row>
    <row r="26" spans="1:6">
      <c r="E26" s="79" t="s">
        <v>73</v>
      </c>
      <c r="F26" s="90">
        <f>NOMINAL(F24,F25)</f>
        <v>2.4703503740206578E-2</v>
      </c>
    </row>
    <row r="27" spans="1:6">
      <c r="A27" s="75">
        <v>8</v>
      </c>
      <c r="B27" s="76"/>
    </row>
    <row r="28" spans="1:6">
      <c r="A28" s="77" t="s">
        <v>167</v>
      </c>
      <c r="B28" s="78">
        <v>2699.38</v>
      </c>
    </row>
    <row r="29" spans="1:6">
      <c r="A29" s="77" t="s">
        <v>168</v>
      </c>
      <c r="B29" s="78">
        <v>360</v>
      </c>
      <c r="E29" s="85">
        <v>12</v>
      </c>
      <c r="F29" s="76"/>
    </row>
    <row r="30" spans="1:6">
      <c r="A30" s="77" t="s">
        <v>169</v>
      </c>
      <c r="B30" s="78">
        <v>2000</v>
      </c>
      <c r="E30" s="77" t="s">
        <v>177</v>
      </c>
      <c r="F30" s="78">
        <v>20000</v>
      </c>
    </row>
    <row r="31" spans="1:6">
      <c r="A31" s="77" t="s">
        <v>170</v>
      </c>
      <c r="B31" s="78">
        <v>0</v>
      </c>
      <c r="E31" s="77" t="s">
        <v>159</v>
      </c>
      <c r="F31" s="78">
        <v>12</v>
      </c>
    </row>
    <row r="32" spans="1:6">
      <c r="A32" s="79" t="s">
        <v>171</v>
      </c>
      <c r="B32" s="80"/>
      <c r="E32" s="77" t="s">
        <v>178</v>
      </c>
      <c r="F32" s="86">
        <v>0.08</v>
      </c>
    </row>
    <row r="33" spans="5:6">
      <c r="E33" s="77" t="s">
        <v>14</v>
      </c>
      <c r="F33" s="78">
        <v>2</v>
      </c>
    </row>
    <row r="34" spans="5:6">
      <c r="E34" s="79"/>
      <c r="F34" s="84"/>
    </row>
  </sheetData>
  <mergeCells count="2">
    <mergeCell ref="A1:B1"/>
    <mergeCell ref="A10:B10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</dc:creator>
  <cp:lastModifiedBy>Usuario de Windows</cp:lastModifiedBy>
  <cp:revision>0</cp:revision>
  <dcterms:created xsi:type="dcterms:W3CDTF">2006-09-16T00:00:00Z</dcterms:created>
  <dcterms:modified xsi:type="dcterms:W3CDTF">2015-06-30T15:37:11Z</dcterms:modified>
  <dc:language>es-EC</dc:language>
</cp:coreProperties>
</file>