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D39" i="2" l="1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36" i="2"/>
  <c r="D37" i="2"/>
  <c r="D38" i="2"/>
  <c r="D35" i="2"/>
  <c r="B27" i="2"/>
  <c r="C33" i="2" l="1"/>
  <c r="C21" i="2"/>
  <c r="C11" i="2"/>
  <c r="F11" i="2" s="1"/>
  <c r="C12" i="2"/>
  <c r="F12" i="2" s="1"/>
  <c r="D12" i="2"/>
  <c r="E12" i="2"/>
  <c r="C13" i="2"/>
  <c r="D13" i="2"/>
  <c r="E13" i="2"/>
  <c r="F13" i="2" s="1"/>
  <c r="C14" i="2"/>
  <c r="F14" i="2" s="1"/>
  <c r="D14" i="2"/>
  <c r="E14" i="2"/>
  <c r="E11" i="2"/>
  <c r="D11" i="2"/>
  <c r="C5" i="2"/>
  <c r="B18" i="1"/>
  <c r="B35" i="1"/>
  <c r="B31" i="1"/>
  <c r="B33" i="1" s="1"/>
  <c r="B28" i="1"/>
  <c r="B26" i="1"/>
  <c r="B20" i="1"/>
  <c r="B22" i="1"/>
  <c r="B16" i="1"/>
  <c r="B12" i="1"/>
  <c r="B2" i="1"/>
  <c r="B43" i="1" s="1"/>
  <c r="B40" i="1"/>
  <c r="G11" i="2" l="1"/>
  <c r="B37" i="1"/>
  <c r="B4" i="1"/>
  <c r="B14" i="1"/>
  <c r="B10" i="1"/>
  <c r="B8" i="1"/>
  <c r="B24" i="1" s="1"/>
</calcChain>
</file>

<file path=xl/sharedStrings.xml><?xml version="1.0" encoding="utf-8"?>
<sst xmlns="http://schemas.openxmlformats.org/spreadsheetml/2006/main" count="32" uniqueCount="32">
  <si>
    <t>AHORA</t>
  </si>
  <si>
    <t>AÑO</t>
  </si>
  <si>
    <t>DíA</t>
  </si>
  <si>
    <t>DIA.LAB</t>
  </si>
  <si>
    <t>DIAS.LAB</t>
  </si>
  <si>
    <t>DIAS360</t>
  </si>
  <si>
    <t>DIASEM</t>
  </si>
  <si>
    <t>FECHA</t>
  </si>
  <si>
    <t>FECHA.MES</t>
  </si>
  <si>
    <t>FECHANUMERO</t>
  </si>
  <si>
    <t>FIN.MES</t>
  </si>
  <si>
    <t>FRAC.AÑO</t>
  </si>
  <si>
    <t>HORA</t>
  </si>
  <si>
    <t>HORANUMERO</t>
  </si>
  <si>
    <t>HOY</t>
  </si>
  <si>
    <t>MES</t>
  </si>
  <si>
    <t>MINUTO</t>
  </si>
  <si>
    <t>NSHORA</t>
  </si>
  <si>
    <t>NUM.DE.SEMANA</t>
  </si>
  <si>
    <t>SEGUNDO</t>
  </si>
  <si>
    <t>Fecha Nacimiento</t>
  </si>
  <si>
    <t>Edad</t>
  </si>
  <si>
    <t>Fecha ingreso</t>
  </si>
  <si>
    <t>Fecha salida</t>
  </si>
  <si>
    <t>Valor de hora</t>
  </si>
  <si>
    <t>Gano en la empresa</t>
  </si>
  <si>
    <t xml:space="preserve">Fecha inicio </t>
  </si>
  <si>
    <t>Fecha final</t>
  </si>
  <si>
    <t>Hora</t>
  </si>
  <si>
    <t>Minuto</t>
  </si>
  <si>
    <t>Segundo</t>
  </si>
  <si>
    <t>Horas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</si>
</sst>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$&quot;\ #,##0_);[Red]\(&quot;$&quot;\ #,##0\)"/>
    <numFmt numFmtId="165" formatCode="_(&quot;$&quot;\ * #,##0.00_);_(&quot;$&quot;\ * \(#,##0.00\);_(&quot;$&quot;\ * &quot;-&quot;??_);_(@_)"/>
    <numFmt numFmtId="166" formatCode="dd/mm/yy\ hh:mm"/>
    <numFmt numFmtId="167" formatCode="dd/mm/yy"/>
    <numFmt numFmtId="168" formatCode="0.000"/>
    <numFmt numFmtId="169" formatCode="hh:mm:ss"/>
    <numFmt numFmtId="170" formatCode="yyyy\-mm\-dd"/>
    <numFmt numFmtId="171" formatCode="dd/mm/yyyy;@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Border="0" applyAlignment="0" applyProtection="0"/>
  </cellStyleXfs>
  <cellXfs count="28">
    <xf numFmtId="0" fontId="0" fillId="0" borderId="0" xfId="0"/>
    <xf numFmtId="0" fontId="2" fillId="0" borderId="0" xfId="0" applyFon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applyFont="1"/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170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22" fontId="0" fillId="0" borderId="0" xfId="0" applyNumberFormat="1" applyFill="1" applyBorder="1" applyAlignment="1">
      <alignment horizontal="center"/>
    </xf>
    <xf numFmtId="18" fontId="0" fillId="0" borderId="0" xfId="0" applyNumberForma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5" fontId="1" fillId="0" borderId="0" xfId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NumberFormat="1" applyFont="1" applyFill="1" applyBorder="1" applyAlignment="1"/>
    <xf numFmtId="18" fontId="0" fillId="0" borderId="0" xfId="0" applyNumberFormat="1" applyFill="1" applyBorder="1" applyAlignment="1">
      <alignment horizontal="center" vertical="center"/>
    </xf>
    <xf numFmtId="171" fontId="0" fillId="2" borderId="0" xfId="0" applyNumberFormat="1" applyFill="1"/>
    <xf numFmtId="0" fontId="0" fillId="2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opLeftCell="A22" zoomScaleNormal="100" workbookViewId="0">
      <selection activeCell="B38" sqref="B38"/>
    </sheetView>
  </sheetViews>
  <sheetFormatPr baseColWidth="10" defaultColWidth="9.140625" defaultRowHeight="15" x14ac:dyDescent="0.25"/>
  <cols>
    <col min="1" max="1" width="17.42578125"/>
    <col min="2" max="2" width="14.7109375"/>
  </cols>
  <sheetData>
    <row r="2" spans="1:2" x14ac:dyDescent="0.25">
      <c r="A2" s="1" t="s">
        <v>0</v>
      </c>
      <c r="B2" s="2">
        <f ca="1">NOW()</f>
        <v>42166.006781944445</v>
      </c>
    </row>
    <row r="3" spans="1:2" x14ac:dyDescent="0.25">
      <c r="A3" s="1"/>
    </row>
    <row r="4" spans="1:2" x14ac:dyDescent="0.25">
      <c r="A4" s="1" t="s">
        <v>1</v>
      </c>
      <c r="B4">
        <f ca="1">YEAR(B2)</f>
        <v>2015</v>
      </c>
    </row>
    <row r="5" spans="1:2" x14ac:dyDescent="0.25">
      <c r="A5" s="1"/>
    </row>
    <row r="6" spans="1:2" x14ac:dyDescent="0.25">
      <c r="A6" s="1" t="s">
        <v>2</v>
      </c>
      <c r="B6">
        <v>10</v>
      </c>
    </row>
    <row r="7" spans="1:2" x14ac:dyDescent="0.25">
      <c r="A7" s="1"/>
    </row>
    <row r="8" spans="1:2" x14ac:dyDescent="0.25">
      <c r="A8" s="1" t="s">
        <v>3</v>
      </c>
      <c r="B8" s="3">
        <f ca="1">WORKDAY(B2,20)</f>
        <v>42194</v>
      </c>
    </row>
    <row r="9" spans="1:2" x14ac:dyDescent="0.25">
      <c r="A9" s="1"/>
    </row>
    <row r="10" spans="1:2" x14ac:dyDescent="0.25">
      <c r="A10" s="1" t="s">
        <v>4</v>
      </c>
      <c r="B10">
        <f ca="1">NETWORKDAYS("2015-05-05",B2)</f>
        <v>28</v>
      </c>
    </row>
    <row r="11" spans="1:2" x14ac:dyDescent="0.25">
      <c r="A11" s="1"/>
    </row>
    <row r="12" spans="1:2" x14ac:dyDescent="0.25">
      <c r="A12" s="1" t="s">
        <v>5</v>
      </c>
      <c r="B12">
        <f>DAYS360(B1,"2015-04-04")</f>
        <v>41494</v>
      </c>
    </row>
    <row r="13" spans="1:2" x14ac:dyDescent="0.25">
      <c r="A13" s="1"/>
    </row>
    <row r="14" spans="1:2" x14ac:dyDescent="0.25">
      <c r="A14" s="1" t="s">
        <v>6</v>
      </c>
      <c r="B14">
        <f ca="1">WEEKDAY(B2)</f>
        <v>5</v>
      </c>
    </row>
    <row r="15" spans="1:2" x14ac:dyDescent="0.25">
      <c r="A15" s="1"/>
    </row>
    <row r="16" spans="1:2" x14ac:dyDescent="0.25">
      <c r="A16" s="1" t="s">
        <v>7</v>
      </c>
      <c r="B16" s="3">
        <f>DATE("2014","02","02")</f>
        <v>41672</v>
      </c>
    </row>
    <row r="17" spans="1:2" x14ac:dyDescent="0.25">
      <c r="A17" s="1"/>
    </row>
    <row r="18" spans="1:2" x14ac:dyDescent="0.25">
      <c r="A18" s="1" t="s">
        <v>8</v>
      </c>
      <c r="B18" s="3">
        <f>EDATE(B16,2)</f>
        <v>41731</v>
      </c>
    </row>
    <row r="19" spans="1:2" x14ac:dyDescent="0.25">
      <c r="A19" s="1"/>
    </row>
    <row r="20" spans="1:2" x14ac:dyDescent="0.25">
      <c r="A20" s="1" t="s">
        <v>9</v>
      </c>
      <c r="B20" s="3">
        <f>DATEVALUE("2011-04-01")</f>
        <v>40634</v>
      </c>
    </row>
    <row r="21" spans="1:2" x14ac:dyDescent="0.25">
      <c r="A21" s="1"/>
    </row>
    <row r="22" spans="1:2" x14ac:dyDescent="0.25">
      <c r="A22" s="1" t="s">
        <v>10</v>
      </c>
      <c r="B22" s="3">
        <f>EOMONTH(B18,0)</f>
        <v>41759</v>
      </c>
    </row>
    <row r="23" spans="1:2" x14ac:dyDescent="0.25">
      <c r="A23" s="1"/>
    </row>
    <row r="24" spans="1:2" x14ac:dyDescent="0.25">
      <c r="A24" s="1" t="s">
        <v>11</v>
      </c>
      <c r="B24">
        <f ca="1">INT(YEARFRAC(B20,B8))</f>
        <v>4</v>
      </c>
    </row>
    <row r="25" spans="1:2" x14ac:dyDescent="0.25">
      <c r="A25" s="1"/>
    </row>
    <row r="26" spans="1:2" x14ac:dyDescent="0.25">
      <c r="A26" s="1" t="s">
        <v>12</v>
      </c>
      <c r="B26" s="4">
        <f>HOUR("19:41")</f>
        <v>19</v>
      </c>
    </row>
    <row r="27" spans="1:2" x14ac:dyDescent="0.25">
      <c r="A27" s="1"/>
    </row>
    <row r="28" spans="1:2" x14ac:dyDescent="0.25">
      <c r="A28" s="1" t="s">
        <v>13</v>
      </c>
      <c r="B28" s="5">
        <f>TIMEVALUE("21:07:00")</f>
        <v>0.87986111111111109</v>
      </c>
    </row>
    <row r="29" spans="1:2" x14ac:dyDescent="0.25">
      <c r="A29" s="1"/>
    </row>
    <row r="30" spans="1:2" x14ac:dyDescent="0.25">
      <c r="A30" s="1"/>
    </row>
    <row r="31" spans="1:2" x14ac:dyDescent="0.25">
      <c r="A31" s="1" t="s">
        <v>14</v>
      </c>
      <c r="B31" s="3">
        <f ca="1">TODAY()</f>
        <v>42166</v>
      </c>
    </row>
    <row r="32" spans="1:2" x14ac:dyDescent="0.25">
      <c r="A32" s="1"/>
    </row>
    <row r="33" spans="1:2" x14ac:dyDescent="0.25">
      <c r="A33" s="1" t="s">
        <v>15</v>
      </c>
      <c r="B33">
        <f ca="1">MONTH(B31)</f>
        <v>6</v>
      </c>
    </row>
    <row r="34" spans="1:2" x14ac:dyDescent="0.25">
      <c r="A34" s="1"/>
    </row>
    <row r="35" spans="1:2" x14ac:dyDescent="0.25">
      <c r="A35" s="1" t="s">
        <v>16</v>
      </c>
      <c r="B35">
        <f>MINUTE("19:07:05")</f>
        <v>7</v>
      </c>
    </row>
    <row r="36" spans="1:2" x14ac:dyDescent="0.25">
      <c r="A36" s="1"/>
    </row>
    <row r="37" spans="1:2" x14ac:dyDescent="0.25">
      <c r="A37" s="1" t="s">
        <v>17</v>
      </c>
      <c r="B37" s="6">
        <f ca="1">TIME(HOUR(B2),MINUTE(B2),SECOND(B2))</f>
        <v>6.782407407407408E-3</v>
      </c>
    </row>
    <row r="38" spans="1:2" x14ac:dyDescent="0.25">
      <c r="A38" s="1"/>
    </row>
    <row r="39" spans="1:2" x14ac:dyDescent="0.25">
      <c r="A39" s="1"/>
    </row>
    <row r="40" spans="1:2" x14ac:dyDescent="0.25">
      <c r="A40" s="1" t="s">
        <v>18</v>
      </c>
      <c r="B40" t="e">
        <f ca="1">num.de.semana(B2,2)</f>
        <v>#NAME?</v>
      </c>
    </row>
    <row r="41" spans="1:2" x14ac:dyDescent="0.25">
      <c r="A41" s="1"/>
    </row>
    <row r="42" spans="1:2" x14ac:dyDescent="0.25">
      <c r="A42" s="1"/>
    </row>
    <row r="43" spans="1:2" x14ac:dyDescent="0.25">
      <c r="A43" s="1" t="s">
        <v>19</v>
      </c>
      <c r="B43" s="7">
        <f ca="1">SECOND(B2)</f>
        <v>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86" zoomScaleNormal="100" workbookViewId="0">
      <selection activeCell="F100" sqref="F100"/>
    </sheetView>
  </sheetViews>
  <sheetFormatPr baseColWidth="10" defaultColWidth="9.140625" defaultRowHeight="15" x14ac:dyDescent="0.25"/>
  <cols>
    <col min="2" max="2" width="26.7109375" customWidth="1"/>
    <col min="3" max="3" width="12.140625" customWidth="1"/>
    <col min="4" max="4" width="10.7109375" bestFit="1" customWidth="1"/>
    <col min="7" max="7" width="16" customWidth="1"/>
  </cols>
  <sheetData>
    <row r="1" spans="1:7" x14ac:dyDescent="0.25">
      <c r="A1" s="9"/>
      <c r="B1" s="9"/>
      <c r="C1" s="9"/>
      <c r="D1" s="9"/>
      <c r="E1" s="9"/>
      <c r="F1" s="9"/>
      <c r="G1" s="9"/>
    </row>
    <row r="2" spans="1:7" ht="13.9" customHeight="1" x14ac:dyDescent="0.25">
      <c r="A2" s="9"/>
      <c r="B2" s="22">
        <v>1</v>
      </c>
      <c r="C2" s="22"/>
      <c r="D2" s="9"/>
      <c r="E2" s="9"/>
      <c r="F2" s="9"/>
      <c r="G2" s="9"/>
    </row>
    <row r="3" spans="1:7" ht="13.9" customHeight="1" x14ac:dyDescent="0.25">
      <c r="A3" s="9"/>
      <c r="B3" s="9"/>
      <c r="C3" s="9"/>
      <c r="D3" s="9"/>
      <c r="E3" s="9"/>
      <c r="F3" s="9"/>
      <c r="G3" s="9"/>
    </row>
    <row r="4" spans="1:7" ht="13.9" customHeight="1" x14ac:dyDescent="0.25">
      <c r="A4" s="9"/>
      <c r="B4" s="10" t="s">
        <v>20</v>
      </c>
      <c r="C4" s="11">
        <v>32093</v>
      </c>
      <c r="D4" s="9"/>
      <c r="E4" s="9"/>
      <c r="F4" s="9"/>
      <c r="G4" s="9"/>
    </row>
    <row r="5" spans="1:7" ht="13.9" customHeight="1" x14ac:dyDescent="0.25">
      <c r="A5" s="9"/>
      <c r="B5" s="10" t="s">
        <v>21</v>
      </c>
      <c r="C5" s="12">
        <f ca="1">INT(YEARFRAC(NOW(),C4))</f>
        <v>27</v>
      </c>
      <c r="D5" s="9"/>
      <c r="E5" s="9"/>
      <c r="F5" s="9"/>
      <c r="G5" s="9"/>
    </row>
    <row r="6" spans="1:7" ht="13.9" customHeight="1" x14ac:dyDescent="0.25">
      <c r="A6" s="9"/>
      <c r="B6" s="9"/>
      <c r="C6" s="9"/>
      <c r="D6" s="9"/>
      <c r="E6" s="9"/>
      <c r="F6" s="9"/>
      <c r="G6" s="9"/>
    </row>
    <row r="7" spans="1:7" x14ac:dyDescent="0.25">
      <c r="A7" s="9"/>
      <c r="B7" s="9"/>
      <c r="C7" s="9"/>
      <c r="D7" s="9"/>
      <c r="E7" s="9"/>
      <c r="F7" s="9"/>
      <c r="G7" s="9"/>
    </row>
    <row r="8" spans="1:7" x14ac:dyDescent="0.25">
      <c r="A8" s="9"/>
      <c r="B8" s="23">
        <v>2</v>
      </c>
      <c r="C8" s="23"/>
      <c r="D8" s="23"/>
      <c r="E8" s="23"/>
      <c r="F8" s="23"/>
      <c r="G8" s="23"/>
    </row>
    <row r="9" spans="1:7" x14ac:dyDescent="0.25">
      <c r="A9" s="9"/>
      <c r="B9" s="13"/>
      <c r="C9" s="13"/>
      <c r="D9" s="13"/>
      <c r="E9" s="13"/>
      <c r="F9" s="13"/>
      <c r="G9" s="13"/>
    </row>
    <row r="10" spans="1:7" x14ac:dyDescent="0.25">
      <c r="A10" s="9"/>
      <c r="B10" s="12"/>
      <c r="C10" s="13" t="s">
        <v>28</v>
      </c>
      <c r="D10" s="13" t="s">
        <v>29</v>
      </c>
      <c r="E10" s="13" t="s">
        <v>30</v>
      </c>
      <c r="F10" s="13"/>
      <c r="G10" s="14" t="s">
        <v>31</v>
      </c>
    </row>
    <row r="11" spans="1:7" x14ac:dyDescent="0.25">
      <c r="A11" s="9"/>
      <c r="B11" s="15">
        <v>42190.375844907408</v>
      </c>
      <c r="C11" s="12">
        <f>HOUR(B11)</f>
        <v>9</v>
      </c>
      <c r="D11" s="12">
        <f>MINUTE(B11)</f>
        <v>1</v>
      </c>
      <c r="E11" s="12">
        <f>SECOND(B11)</f>
        <v>13</v>
      </c>
      <c r="F11" s="16">
        <f>TIME(C11,D11,E11)</f>
        <v>0.37584490740740745</v>
      </c>
      <c r="G11" s="25">
        <f>SUM(F12-F11,F14-F13)</f>
        <v>0.34123842592592574</v>
      </c>
    </row>
    <row r="12" spans="1:7" x14ac:dyDescent="0.25">
      <c r="A12" s="9"/>
      <c r="B12" s="15">
        <v>42190.530069444445</v>
      </c>
      <c r="C12" s="12">
        <f t="shared" ref="C12:C14" si="0">HOUR(B12)</f>
        <v>12</v>
      </c>
      <c r="D12" s="12">
        <f t="shared" ref="D12:D14" si="1">MINUTE(B12)</f>
        <v>43</v>
      </c>
      <c r="E12" s="12">
        <f t="shared" ref="E12:E14" si="2">SECOND(B12)</f>
        <v>18</v>
      </c>
      <c r="F12" s="16">
        <f t="shared" ref="F12:F14" si="3">TIME(C12,D12,E12)</f>
        <v>0.53006944444444437</v>
      </c>
      <c r="G12" s="25"/>
    </row>
    <row r="13" spans="1:7" x14ac:dyDescent="0.25">
      <c r="A13" s="9"/>
      <c r="B13" s="15">
        <v>42190.605034722219</v>
      </c>
      <c r="C13" s="12">
        <f t="shared" si="0"/>
        <v>14</v>
      </c>
      <c r="D13" s="12">
        <f t="shared" si="1"/>
        <v>31</v>
      </c>
      <c r="E13" s="12">
        <f t="shared" si="2"/>
        <v>15</v>
      </c>
      <c r="F13" s="16">
        <f t="shared" si="3"/>
        <v>0.60503472222222221</v>
      </c>
      <c r="G13" s="25"/>
    </row>
    <row r="14" spans="1:7" x14ac:dyDescent="0.25">
      <c r="A14" s="9"/>
      <c r="B14" s="15">
        <v>42190.792048611111</v>
      </c>
      <c r="C14" s="12">
        <f t="shared" si="0"/>
        <v>19</v>
      </c>
      <c r="D14" s="12">
        <f t="shared" si="1"/>
        <v>0</v>
      </c>
      <c r="E14" s="12">
        <f t="shared" si="2"/>
        <v>33</v>
      </c>
      <c r="F14" s="16">
        <f t="shared" si="3"/>
        <v>0.79204861111111102</v>
      </c>
      <c r="G14" s="25"/>
    </row>
    <row r="15" spans="1:7" x14ac:dyDescent="0.25">
      <c r="A15" s="9"/>
      <c r="B15" s="9"/>
      <c r="C15" s="9"/>
      <c r="D15" s="9"/>
      <c r="E15" s="9"/>
      <c r="F15" s="9"/>
      <c r="G15" s="9"/>
    </row>
    <row r="16" spans="1:7" x14ac:dyDescent="0.25">
      <c r="A16" s="9"/>
      <c r="B16" s="24">
        <v>3</v>
      </c>
      <c r="C16" s="24"/>
      <c r="D16" s="9"/>
      <c r="E16" s="9"/>
      <c r="F16" s="9"/>
      <c r="G16" s="9"/>
    </row>
    <row r="17" spans="1:7" x14ac:dyDescent="0.25">
      <c r="A17" s="9"/>
      <c r="B17" s="8"/>
      <c r="C17" s="9"/>
      <c r="D17" s="9"/>
      <c r="E17" s="9"/>
      <c r="F17" s="9"/>
      <c r="G17" s="9"/>
    </row>
    <row r="18" spans="1:7" x14ac:dyDescent="0.25">
      <c r="A18" s="9"/>
      <c r="B18" s="17" t="s">
        <v>22</v>
      </c>
      <c r="C18" s="18">
        <v>40664</v>
      </c>
      <c r="D18" s="9"/>
      <c r="E18" s="9"/>
      <c r="F18" s="9"/>
      <c r="G18" s="9"/>
    </row>
    <row r="19" spans="1:7" x14ac:dyDescent="0.25">
      <c r="A19" s="9"/>
      <c r="B19" s="17" t="s">
        <v>23</v>
      </c>
      <c r="C19" s="18">
        <v>41639</v>
      </c>
      <c r="D19" s="9"/>
      <c r="E19" s="9"/>
      <c r="F19" s="9"/>
      <c r="G19" s="9"/>
    </row>
    <row r="20" spans="1:7" x14ac:dyDescent="0.25">
      <c r="A20" s="9"/>
      <c r="B20" s="17" t="s">
        <v>24</v>
      </c>
      <c r="C20" s="19">
        <v>8</v>
      </c>
      <c r="D20" s="9"/>
      <c r="E20" s="9"/>
      <c r="F20" s="9"/>
      <c r="G20" s="9"/>
    </row>
    <row r="21" spans="1:7" x14ac:dyDescent="0.25">
      <c r="A21" s="9"/>
      <c r="B21" s="13" t="s">
        <v>25</v>
      </c>
      <c r="C21" s="20">
        <f>NETWORKDAYS(C18,C19)*8*8</f>
        <v>44608</v>
      </c>
      <c r="D21" s="9"/>
      <c r="E21" s="9"/>
      <c r="F21" s="9"/>
      <c r="G21" s="9"/>
    </row>
    <row r="22" spans="1:7" x14ac:dyDescent="0.25">
      <c r="A22" s="9"/>
      <c r="B22" s="9"/>
      <c r="C22" s="9"/>
      <c r="D22" s="9"/>
      <c r="E22" s="9"/>
      <c r="F22" s="9"/>
      <c r="G22" s="9"/>
    </row>
    <row r="23" spans="1:7" x14ac:dyDescent="0.25">
      <c r="A23" s="9"/>
      <c r="B23" s="13">
        <v>4</v>
      </c>
      <c r="C23" s="9"/>
      <c r="D23" s="9"/>
      <c r="E23" s="9"/>
      <c r="F23" s="9"/>
      <c r="G23" s="9"/>
    </row>
    <row r="24" spans="1:7" x14ac:dyDescent="0.25">
      <c r="A24" s="9"/>
      <c r="B24" s="12"/>
      <c r="C24" s="9"/>
      <c r="D24" s="9"/>
      <c r="E24" s="9"/>
      <c r="F24" s="9"/>
      <c r="G24" s="9"/>
    </row>
    <row r="25" spans="1:7" x14ac:dyDescent="0.25">
      <c r="A25" s="9"/>
      <c r="B25" s="18">
        <v>40668</v>
      </c>
      <c r="C25" s="9"/>
      <c r="D25" s="9"/>
      <c r="E25" s="9"/>
      <c r="F25" s="9"/>
      <c r="G25" s="9"/>
    </row>
    <row r="26" spans="1:7" x14ac:dyDescent="0.25">
      <c r="A26" s="9"/>
      <c r="B26" s="18">
        <v>36985</v>
      </c>
      <c r="C26" s="9"/>
      <c r="D26" s="9"/>
      <c r="E26" s="9"/>
      <c r="F26" s="9"/>
      <c r="G26" s="9"/>
    </row>
    <row r="27" spans="1:7" x14ac:dyDescent="0.25">
      <c r="A27" s="9"/>
      <c r="B27" s="12">
        <f>INT(YEARFRAC(B25,B26))</f>
        <v>10</v>
      </c>
      <c r="C27" s="9"/>
      <c r="D27" s="9"/>
      <c r="E27" s="9"/>
      <c r="F27" s="9"/>
      <c r="G27" s="9"/>
    </row>
    <row r="28" spans="1:7" x14ac:dyDescent="0.25">
      <c r="A28" s="9"/>
      <c r="B28" s="9"/>
      <c r="C28" s="9"/>
      <c r="D28" s="9"/>
      <c r="E28" s="9"/>
      <c r="F28" s="9"/>
      <c r="G28" s="9"/>
    </row>
    <row r="29" spans="1:7" x14ac:dyDescent="0.25">
      <c r="A29" s="9"/>
      <c r="B29" s="14">
        <v>5</v>
      </c>
      <c r="C29" s="9"/>
      <c r="D29" s="9"/>
      <c r="E29" s="9"/>
      <c r="F29" s="9"/>
      <c r="G29" s="9"/>
    </row>
    <row r="30" spans="1:7" x14ac:dyDescent="0.25">
      <c r="A30" s="9"/>
      <c r="B30" s="14"/>
      <c r="C30" s="9"/>
      <c r="D30" s="9"/>
      <c r="E30" s="9"/>
      <c r="F30" s="9"/>
      <c r="G30" s="9"/>
    </row>
    <row r="31" spans="1:7" x14ac:dyDescent="0.25">
      <c r="A31" s="9"/>
      <c r="B31" s="13" t="s">
        <v>26</v>
      </c>
      <c r="C31" s="18">
        <v>39691</v>
      </c>
      <c r="D31" s="9"/>
      <c r="E31" s="9"/>
      <c r="F31" s="9"/>
      <c r="G31" s="9"/>
    </row>
    <row r="32" spans="1:7" x14ac:dyDescent="0.25">
      <c r="A32" s="9"/>
      <c r="B32" s="13" t="s">
        <v>27</v>
      </c>
      <c r="C32" s="18">
        <v>41629</v>
      </c>
      <c r="D32" s="9"/>
      <c r="E32" s="9"/>
      <c r="F32" s="9"/>
      <c r="G32" s="9"/>
    </row>
    <row r="33" spans="1:7" x14ac:dyDescent="0.25">
      <c r="A33" s="9"/>
      <c r="B33" s="12"/>
      <c r="C33" s="8">
        <f>INT(YEARFRAC(C31,C32)*12)</f>
        <v>63</v>
      </c>
      <c r="D33" s="9"/>
      <c r="E33" s="9"/>
      <c r="F33" s="9"/>
      <c r="G33" s="9"/>
    </row>
    <row r="34" spans="1:7" x14ac:dyDescent="0.25">
      <c r="A34" s="9"/>
      <c r="B34" s="9"/>
      <c r="C34" s="9"/>
      <c r="D34" s="9"/>
      <c r="E34" s="9"/>
      <c r="F34" s="9"/>
      <c r="G34" s="9"/>
    </row>
    <row r="35" spans="1:7" x14ac:dyDescent="0.25">
      <c r="A35" s="21"/>
      <c r="B35" s="21"/>
      <c r="C35" s="27">
        <v>0</v>
      </c>
      <c r="D35" s="26">
        <f>EDATE($C$31,C35)</f>
        <v>39691</v>
      </c>
      <c r="E35" s="21"/>
      <c r="F35" s="21"/>
      <c r="G35" s="21"/>
    </row>
    <row r="36" spans="1:7" x14ac:dyDescent="0.25">
      <c r="C36" s="27">
        <v>1</v>
      </c>
      <c r="D36" s="26">
        <f t="shared" ref="D36:D98" si="4">EDATE($C$31,C36)</f>
        <v>39721</v>
      </c>
    </row>
    <row r="37" spans="1:7" x14ac:dyDescent="0.25">
      <c r="C37" s="27">
        <v>2</v>
      </c>
      <c r="D37" s="26">
        <f t="shared" si="4"/>
        <v>39752</v>
      </c>
    </row>
    <row r="38" spans="1:7" x14ac:dyDescent="0.25">
      <c r="C38" s="27">
        <v>3</v>
      </c>
      <c r="D38" s="26">
        <f t="shared" si="4"/>
        <v>39782</v>
      </c>
    </row>
    <row r="39" spans="1:7" x14ac:dyDescent="0.25">
      <c r="C39" s="27">
        <v>4</v>
      </c>
      <c r="D39" s="26">
        <f t="shared" si="4"/>
        <v>39813</v>
      </c>
    </row>
    <row r="40" spans="1:7" x14ac:dyDescent="0.25">
      <c r="C40" s="27">
        <v>5</v>
      </c>
      <c r="D40" s="26">
        <f t="shared" si="4"/>
        <v>39844</v>
      </c>
    </row>
    <row r="41" spans="1:7" x14ac:dyDescent="0.25">
      <c r="C41" s="27">
        <v>6</v>
      </c>
      <c r="D41" s="26">
        <f t="shared" si="4"/>
        <v>39872</v>
      </c>
    </row>
    <row r="42" spans="1:7" x14ac:dyDescent="0.25">
      <c r="C42" s="27">
        <v>7</v>
      </c>
      <c r="D42" s="26">
        <f t="shared" si="4"/>
        <v>39903</v>
      </c>
    </row>
    <row r="43" spans="1:7" x14ac:dyDescent="0.25">
      <c r="C43" s="27">
        <v>8</v>
      </c>
      <c r="D43" s="26">
        <f t="shared" si="4"/>
        <v>39933</v>
      </c>
    </row>
    <row r="44" spans="1:7" x14ac:dyDescent="0.25">
      <c r="C44" s="27">
        <v>9</v>
      </c>
      <c r="D44" s="26">
        <f t="shared" si="4"/>
        <v>39964</v>
      </c>
    </row>
    <row r="45" spans="1:7" x14ac:dyDescent="0.25">
      <c r="C45" s="27">
        <v>10</v>
      </c>
      <c r="D45" s="26">
        <f t="shared" si="4"/>
        <v>39994</v>
      </c>
    </row>
    <row r="46" spans="1:7" x14ac:dyDescent="0.25">
      <c r="C46" s="27">
        <v>11</v>
      </c>
      <c r="D46" s="26">
        <f t="shared" si="4"/>
        <v>40025</v>
      </c>
    </row>
    <row r="47" spans="1:7" x14ac:dyDescent="0.25">
      <c r="C47" s="27">
        <v>12</v>
      </c>
      <c r="D47" s="26">
        <f t="shared" si="4"/>
        <v>40056</v>
      </c>
    </row>
    <row r="48" spans="1:7" x14ac:dyDescent="0.25">
      <c r="C48" s="27">
        <v>13</v>
      </c>
      <c r="D48" s="26">
        <f t="shared" si="4"/>
        <v>40086</v>
      </c>
    </row>
    <row r="49" spans="3:4" x14ac:dyDescent="0.25">
      <c r="C49" s="27">
        <v>14</v>
      </c>
      <c r="D49" s="26">
        <f t="shared" si="4"/>
        <v>40117</v>
      </c>
    </row>
    <row r="50" spans="3:4" x14ac:dyDescent="0.25">
      <c r="C50" s="27">
        <v>15</v>
      </c>
      <c r="D50" s="26">
        <f t="shared" si="4"/>
        <v>40147</v>
      </c>
    </row>
    <row r="51" spans="3:4" x14ac:dyDescent="0.25">
      <c r="C51" s="27">
        <v>16</v>
      </c>
      <c r="D51" s="26">
        <f t="shared" si="4"/>
        <v>40178</v>
      </c>
    </row>
    <row r="52" spans="3:4" x14ac:dyDescent="0.25">
      <c r="C52" s="27">
        <v>17</v>
      </c>
      <c r="D52" s="26">
        <f t="shared" si="4"/>
        <v>40209</v>
      </c>
    </row>
    <row r="53" spans="3:4" x14ac:dyDescent="0.25">
      <c r="C53" s="27">
        <v>18</v>
      </c>
      <c r="D53" s="26">
        <f t="shared" si="4"/>
        <v>40237</v>
      </c>
    </row>
    <row r="54" spans="3:4" x14ac:dyDescent="0.25">
      <c r="C54" s="27">
        <v>19</v>
      </c>
      <c r="D54" s="26">
        <f t="shared" si="4"/>
        <v>40268</v>
      </c>
    </row>
    <row r="55" spans="3:4" x14ac:dyDescent="0.25">
      <c r="C55" s="27">
        <v>20</v>
      </c>
      <c r="D55" s="26">
        <f t="shared" si="4"/>
        <v>40298</v>
      </c>
    </row>
    <row r="56" spans="3:4" x14ac:dyDescent="0.25">
      <c r="C56" s="27">
        <v>21</v>
      </c>
      <c r="D56" s="26">
        <f t="shared" si="4"/>
        <v>40329</v>
      </c>
    </row>
    <row r="57" spans="3:4" x14ac:dyDescent="0.25">
      <c r="C57" s="27">
        <v>22</v>
      </c>
      <c r="D57" s="26">
        <f t="shared" si="4"/>
        <v>40359</v>
      </c>
    </row>
    <row r="58" spans="3:4" x14ac:dyDescent="0.25">
      <c r="C58" s="27">
        <v>23</v>
      </c>
      <c r="D58" s="26">
        <f t="shared" si="4"/>
        <v>40390</v>
      </c>
    </row>
    <row r="59" spans="3:4" x14ac:dyDescent="0.25">
      <c r="C59" s="27">
        <v>24</v>
      </c>
      <c r="D59" s="26">
        <f t="shared" si="4"/>
        <v>40421</v>
      </c>
    </row>
    <row r="60" spans="3:4" x14ac:dyDescent="0.25">
      <c r="C60" s="27">
        <v>25</v>
      </c>
      <c r="D60" s="26">
        <f t="shared" si="4"/>
        <v>40451</v>
      </c>
    </row>
    <row r="61" spans="3:4" x14ac:dyDescent="0.25">
      <c r="C61" s="27">
        <v>26</v>
      </c>
      <c r="D61" s="26">
        <f t="shared" si="4"/>
        <v>40482</v>
      </c>
    </row>
    <row r="62" spans="3:4" x14ac:dyDescent="0.25">
      <c r="C62" s="27">
        <v>27</v>
      </c>
      <c r="D62" s="26">
        <f t="shared" si="4"/>
        <v>40512</v>
      </c>
    </row>
    <row r="63" spans="3:4" x14ac:dyDescent="0.25">
      <c r="C63" s="27">
        <v>28</v>
      </c>
      <c r="D63" s="26">
        <f t="shared" si="4"/>
        <v>40543</v>
      </c>
    </row>
    <row r="64" spans="3:4" x14ac:dyDescent="0.25">
      <c r="C64" s="27">
        <v>29</v>
      </c>
      <c r="D64" s="26">
        <f t="shared" si="4"/>
        <v>40574</v>
      </c>
    </row>
    <row r="65" spans="3:4" x14ac:dyDescent="0.25">
      <c r="C65" s="27">
        <v>30</v>
      </c>
      <c r="D65" s="26">
        <f t="shared" si="4"/>
        <v>40602</v>
      </c>
    </row>
    <row r="66" spans="3:4" x14ac:dyDescent="0.25">
      <c r="C66" s="27">
        <v>31</v>
      </c>
      <c r="D66" s="26">
        <f t="shared" si="4"/>
        <v>40633</v>
      </c>
    </row>
    <row r="67" spans="3:4" x14ac:dyDescent="0.25">
      <c r="C67" s="27">
        <v>32</v>
      </c>
      <c r="D67" s="26">
        <f t="shared" si="4"/>
        <v>40663</v>
      </c>
    </row>
    <row r="68" spans="3:4" x14ac:dyDescent="0.25">
      <c r="C68" s="27">
        <v>33</v>
      </c>
      <c r="D68" s="26">
        <f t="shared" si="4"/>
        <v>40694</v>
      </c>
    </row>
    <row r="69" spans="3:4" x14ac:dyDescent="0.25">
      <c r="C69" s="27">
        <v>34</v>
      </c>
      <c r="D69" s="26">
        <f t="shared" si="4"/>
        <v>40724</v>
      </c>
    </row>
    <row r="70" spans="3:4" x14ac:dyDescent="0.25">
      <c r="C70" s="27">
        <v>35</v>
      </c>
      <c r="D70" s="26">
        <f t="shared" si="4"/>
        <v>40755</v>
      </c>
    </row>
    <row r="71" spans="3:4" x14ac:dyDescent="0.25">
      <c r="C71" s="27">
        <v>36</v>
      </c>
      <c r="D71" s="26">
        <f t="shared" si="4"/>
        <v>40786</v>
      </c>
    </row>
    <row r="72" spans="3:4" x14ac:dyDescent="0.25">
      <c r="C72" s="27">
        <v>37</v>
      </c>
      <c r="D72" s="26">
        <f t="shared" si="4"/>
        <v>40816</v>
      </c>
    </row>
    <row r="73" spans="3:4" x14ac:dyDescent="0.25">
      <c r="C73" s="27">
        <v>38</v>
      </c>
      <c r="D73" s="26">
        <f t="shared" si="4"/>
        <v>40847</v>
      </c>
    </row>
    <row r="74" spans="3:4" x14ac:dyDescent="0.25">
      <c r="C74" s="27">
        <v>39</v>
      </c>
      <c r="D74" s="26">
        <f t="shared" si="4"/>
        <v>40877</v>
      </c>
    </row>
    <row r="75" spans="3:4" x14ac:dyDescent="0.25">
      <c r="C75" s="27">
        <v>40</v>
      </c>
      <c r="D75" s="26">
        <f t="shared" si="4"/>
        <v>40908</v>
      </c>
    </row>
    <row r="76" spans="3:4" x14ac:dyDescent="0.25">
      <c r="C76" s="27">
        <v>41</v>
      </c>
      <c r="D76" s="26">
        <f t="shared" si="4"/>
        <v>40939</v>
      </c>
    </row>
    <row r="77" spans="3:4" x14ac:dyDescent="0.25">
      <c r="C77" s="27">
        <v>42</v>
      </c>
      <c r="D77" s="26">
        <f t="shared" si="4"/>
        <v>40968</v>
      </c>
    </row>
    <row r="78" spans="3:4" x14ac:dyDescent="0.25">
      <c r="C78" s="27">
        <v>43</v>
      </c>
      <c r="D78" s="26">
        <f t="shared" si="4"/>
        <v>40999</v>
      </c>
    </row>
    <row r="79" spans="3:4" x14ac:dyDescent="0.25">
      <c r="C79" s="27">
        <v>44</v>
      </c>
      <c r="D79" s="26">
        <f t="shared" si="4"/>
        <v>41029</v>
      </c>
    </row>
    <row r="80" spans="3:4" x14ac:dyDescent="0.25">
      <c r="C80" s="27">
        <v>45</v>
      </c>
      <c r="D80" s="26">
        <f t="shared" si="4"/>
        <v>41060</v>
      </c>
    </row>
    <row r="81" spans="3:4" x14ac:dyDescent="0.25">
      <c r="C81" s="27">
        <v>46</v>
      </c>
      <c r="D81" s="26">
        <f t="shared" si="4"/>
        <v>41090</v>
      </c>
    </row>
    <row r="82" spans="3:4" x14ac:dyDescent="0.25">
      <c r="C82" s="27">
        <v>47</v>
      </c>
      <c r="D82" s="26">
        <f t="shared" si="4"/>
        <v>41121</v>
      </c>
    </row>
    <row r="83" spans="3:4" x14ac:dyDescent="0.25">
      <c r="C83" s="27">
        <v>48</v>
      </c>
      <c r="D83" s="26">
        <f t="shared" si="4"/>
        <v>41152</v>
      </c>
    </row>
    <row r="84" spans="3:4" x14ac:dyDescent="0.25">
      <c r="C84" s="27">
        <v>49</v>
      </c>
      <c r="D84" s="26">
        <f t="shared" si="4"/>
        <v>41182</v>
      </c>
    </row>
    <row r="85" spans="3:4" x14ac:dyDescent="0.25">
      <c r="C85" s="27">
        <v>50</v>
      </c>
      <c r="D85" s="26">
        <f t="shared" si="4"/>
        <v>41213</v>
      </c>
    </row>
    <row r="86" spans="3:4" x14ac:dyDescent="0.25">
      <c r="C86" s="27">
        <v>51</v>
      </c>
      <c r="D86" s="26">
        <f t="shared" si="4"/>
        <v>41243</v>
      </c>
    </row>
    <row r="87" spans="3:4" x14ac:dyDescent="0.25">
      <c r="C87" s="27">
        <v>52</v>
      </c>
      <c r="D87" s="26">
        <f t="shared" si="4"/>
        <v>41274</v>
      </c>
    </row>
    <row r="88" spans="3:4" x14ac:dyDescent="0.25">
      <c r="C88" s="27">
        <v>53</v>
      </c>
      <c r="D88" s="26">
        <f t="shared" si="4"/>
        <v>41305</v>
      </c>
    </row>
    <row r="89" spans="3:4" x14ac:dyDescent="0.25">
      <c r="C89" s="27">
        <v>54</v>
      </c>
      <c r="D89" s="26">
        <f t="shared" si="4"/>
        <v>41333</v>
      </c>
    </row>
    <row r="90" spans="3:4" x14ac:dyDescent="0.25">
      <c r="C90" s="27">
        <v>55</v>
      </c>
      <c r="D90" s="26">
        <f t="shared" si="4"/>
        <v>41364</v>
      </c>
    </row>
    <row r="91" spans="3:4" x14ac:dyDescent="0.25">
      <c r="C91" s="27">
        <v>56</v>
      </c>
      <c r="D91" s="26">
        <f t="shared" si="4"/>
        <v>41394</v>
      </c>
    </row>
    <row r="92" spans="3:4" x14ac:dyDescent="0.25">
      <c r="C92" s="27">
        <v>57</v>
      </c>
      <c r="D92" s="26">
        <f t="shared" si="4"/>
        <v>41425</v>
      </c>
    </row>
    <row r="93" spans="3:4" x14ac:dyDescent="0.25">
      <c r="C93" s="27">
        <v>58</v>
      </c>
      <c r="D93" s="26">
        <f t="shared" si="4"/>
        <v>41455</v>
      </c>
    </row>
    <row r="94" spans="3:4" x14ac:dyDescent="0.25">
      <c r="C94" s="27">
        <v>59</v>
      </c>
      <c r="D94" s="26">
        <f t="shared" si="4"/>
        <v>41486</v>
      </c>
    </row>
    <row r="95" spans="3:4" x14ac:dyDescent="0.25">
      <c r="C95" s="27">
        <v>60</v>
      </c>
      <c r="D95" s="26">
        <f t="shared" si="4"/>
        <v>41517</v>
      </c>
    </row>
    <row r="96" spans="3:4" x14ac:dyDescent="0.25">
      <c r="C96" s="27">
        <v>61</v>
      </c>
      <c r="D96" s="26">
        <f t="shared" si="4"/>
        <v>41547</v>
      </c>
    </row>
    <row r="97" spans="3:4" x14ac:dyDescent="0.25">
      <c r="C97" s="27">
        <v>62</v>
      </c>
      <c r="D97" s="26">
        <f t="shared" si="4"/>
        <v>41578</v>
      </c>
    </row>
    <row r="98" spans="3:4" x14ac:dyDescent="0.25">
      <c r="C98" s="27">
        <v>63</v>
      </c>
      <c r="D98" s="26">
        <f t="shared" si="4"/>
        <v>41608</v>
      </c>
    </row>
  </sheetData>
  <mergeCells count="1">
    <mergeCell ref="G11:G14"/>
  </mergeCells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Laboratoro 4</dc:creator>
  <cp:lastModifiedBy>Invitado</cp:lastModifiedBy>
  <cp:revision>0</cp:revision>
  <dcterms:created xsi:type="dcterms:W3CDTF">2006-09-16T00:00:00Z</dcterms:created>
  <dcterms:modified xsi:type="dcterms:W3CDTF">2015-06-11T05:10:11Z</dcterms:modified>
  <dc:language>es-EC</dc:language>
</cp:coreProperties>
</file>