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activeTab="1"/>
  </bookViews>
  <sheets>
    <sheet name="clase" sheetId="1" r:id="rId1"/>
    <sheet name="practica" sheetId="2" r:id="rId2"/>
    <sheet name="Hoja3" sheetId="3" r:id="rId3"/>
  </sheets>
  <calcPr calcId="145621" iterateDelta="1E-4"/>
</workbook>
</file>

<file path=xl/calcChain.xml><?xml version="1.0" encoding="utf-8"?>
<calcChain xmlns="http://schemas.openxmlformats.org/spreadsheetml/2006/main">
  <c r="C36" i="2" l="1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35" i="2"/>
  <c r="B30" i="2"/>
  <c r="B29" i="2"/>
  <c r="F12" i="2"/>
  <c r="B23" i="2"/>
  <c r="B18" i="2"/>
  <c r="F11" i="2"/>
  <c r="F10" i="2"/>
  <c r="F9" i="2"/>
  <c r="F8" i="2"/>
  <c r="E11" i="2"/>
  <c r="D11" i="2"/>
  <c r="C11" i="2"/>
  <c r="E10" i="2"/>
  <c r="D10" i="2"/>
  <c r="C10" i="2"/>
  <c r="E9" i="2"/>
  <c r="D9" i="2"/>
  <c r="C9" i="2"/>
  <c r="E8" i="2"/>
  <c r="D8" i="2"/>
  <c r="C8" i="2"/>
  <c r="C48" i="1"/>
  <c r="E51" i="1"/>
  <c r="E50" i="1"/>
  <c r="E49" i="1"/>
  <c r="E48" i="1"/>
  <c r="D51" i="1"/>
  <c r="D50" i="1"/>
  <c r="D49" i="1"/>
  <c r="D48" i="1"/>
  <c r="C51" i="1"/>
  <c r="C50" i="1"/>
  <c r="C49" i="1"/>
  <c r="B4" i="2"/>
  <c r="B35" i="1"/>
  <c r="B31" i="1"/>
  <c r="B33" i="1" s="1"/>
  <c r="B28" i="1"/>
  <c r="B26" i="1"/>
  <c r="B20" i="1"/>
  <c r="B18" i="1"/>
  <c r="B22" i="1" s="1"/>
  <c r="B16" i="1"/>
  <c r="B12" i="1"/>
  <c r="B2" i="1"/>
  <c r="B43" i="1" s="1"/>
  <c r="B10" i="1" l="1"/>
  <c r="B40" i="1"/>
  <c r="B37" i="1"/>
  <c r="B4" i="1"/>
  <c r="B6" i="1"/>
  <c r="B14" i="1"/>
  <c r="B8" i="1"/>
  <c r="B24" i="1" s="1"/>
</calcChain>
</file>

<file path=xl/sharedStrings.xml><?xml version="1.0" encoding="utf-8"?>
<sst xmlns="http://schemas.openxmlformats.org/spreadsheetml/2006/main" count="36" uniqueCount="30">
  <si>
    <t>AHORA</t>
  </si>
  <si>
    <t>AÑO</t>
  </si>
  <si>
    <t>DíA</t>
  </si>
  <si>
    <t>DIA.LAB</t>
  </si>
  <si>
    <t>DIAS.LAB</t>
  </si>
  <si>
    <t>DIAS360</t>
  </si>
  <si>
    <t>DIASEM</t>
  </si>
  <si>
    <t>FECHA</t>
  </si>
  <si>
    <t>FECHA.MES</t>
  </si>
  <si>
    <t>FECHANUMERO</t>
  </si>
  <si>
    <t>FIN.MES</t>
  </si>
  <si>
    <t>FRAC.AÑO</t>
  </si>
  <si>
    <t>HORA</t>
  </si>
  <si>
    <t>HORANUMERO</t>
  </si>
  <si>
    <t>HOY</t>
  </si>
  <si>
    <t>MES</t>
  </si>
  <si>
    <t>MINUTO</t>
  </si>
  <si>
    <t>NSHORA</t>
  </si>
  <si>
    <t>NUM.DE.SEMANA</t>
  </si>
  <si>
    <t>SEGUNDO</t>
  </si>
  <si>
    <t>Fecha Nacimiento</t>
  </si>
  <si>
    <t>Edad</t>
  </si>
  <si>
    <t>HORAS</t>
  </si>
  <si>
    <t>Fecha de nacimiento</t>
  </si>
  <si>
    <t>Fecha de inicio</t>
  </si>
  <si>
    <t>Fecha de salida</t>
  </si>
  <si>
    <t>Fecha inicial</t>
  </si>
  <si>
    <t>Fecha Final</t>
  </si>
  <si>
    <t>Fecha inical</t>
  </si>
  <si>
    <t>Fecha fin seguro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</si>
</sst>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dd/mm/yy\ hh:mm"/>
    <numFmt numFmtId="165" formatCode="dd/mm/yy"/>
    <numFmt numFmtId="166" formatCode="0.000"/>
    <numFmt numFmtId="167" formatCode="hh:mm:ss"/>
    <numFmt numFmtId="168" formatCode="yyyy\-mm\-dd"/>
    <numFmt numFmtId="177" formatCode="0.0"/>
  </numFmts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0" fillId="0" borderId="0" xfId="0" applyFont="1"/>
    <xf numFmtId="14" fontId="0" fillId="0" borderId="0" xfId="0" applyNumberFormat="1"/>
    <xf numFmtId="19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9" fontId="0" fillId="0" borderId="0" xfId="0" applyNumberFormat="1" applyBorder="1"/>
    <xf numFmtId="0" fontId="0" fillId="0" borderId="0" xfId="0" applyBorder="1"/>
    <xf numFmtId="19" fontId="0" fillId="0" borderId="5" xfId="0" applyNumberFormat="1" applyBorder="1"/>
    <xf numFmtId="0" fontId="0" fillId="0" borderId="6" xfId="0" applyBorder="1"/>
    <xf numFmtId="0" fontId="0" fillId="0" borderId="7" xfId="0" applyBorder="1"/>
    <xf numFmtId="19" fontId="0" fillId="0" borderId="8" xfId="0" applyNumberFormat="1" applyBorder="1"/>
    <xf numFmtId="0" fontId="1" fillId="0" borderId="1" xfId="0" applyFont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1" fillId="0" borderId="4" xfId="0" applyFont="1" applyBorder="1"/>
    <xf numFmtId="168" fontId="0" fillId="0" borderId="5" xfId="0" applyNumberFormat="1" applyBorder="1"/>
    <xf numFmtId="0" fontId="0" fillId="0" borderId="8" xfId="0" applyBorder="1"/>
    <xf numFmtId="14" fontId="0" fillId="0" borderId="0" xfId="0" applyNumberFormat="1" applyBorder="1"/>
    <xf numFmtId="2" fontId="0" fillId="0" borderId="7" xfId="0" applyNumberFormat="1" applyBorder="1"/>
    <xf numFmtId="1" fontId="0" fillId="0" borderId="0" xfId="0" applyNumberFormat="1" applyBorder="1"/>
    <xf numFmtId="177" fontId="0" fillId="0" borderId="0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51"/>
  <sheetViews>
    <sheetView topLeftCell="A34" zoomScaleNormal="100" workbookViewId="0">
      <selection activeCell="A47" sqref="A47:E51"/>
    </sheetView>
  </sheetViews>
  <sheetFormatPr baseColWidth="10" defaultColWidth="9.140625" defaultRowHeight="15" x14ac:dyDescent="0.25"/>
  <cols>
    <col min="1" max="1" width="17.42578125"/>
    <col min="2" max="2" width="14.7109375"/>
    <col min="3" max="3" width="10.42578125" customWidth="1"/>
    <col min="4" max="4" width="12.42578125" customWidth="1"/>
    <col min="5" max="5" width="10.7109375" customWidth="1"/>
  </cols>
  <sheetData>
    <row r="2" spans="1:2" x14ac:dyDescent="0.25">
      <c r="A2" s="1" t="s">
        <v>0</v>
      </c>
      <c r="B2" s="2">
        <f ca="1">NOW()</f>
        <v>42165.361275810188</v>
      </c>
    </row>
    <row r="3" spans="1:2" x14ac:dyDescent="0.25">
      <c r="A3" s="1"/>
    </row>
    <row r="4" spans="1:2" x14ac:dyDescent="0.25">
      <c r="A4" s="1" t="s">
        <v>1</v>
      </c>
      <c r="B4">
        <f ca="1">YEAR(B2)</f>
        <v>2015</v>
      </c>
    </row>
    <row r="5" spans="1:2" x14ac:dyDescent="0.25">
      <c r="A5" s="1"/>
    </row>
    <row r="6" spans="1:2" x14ac:dyDescent="0.25">
      <c r="A6" s="1" t="s">
        <v>2</v>
      </c>
      <c r="B6">
        <f ca="1">DAY(B2)</f>
        <v>10</v>
      </c>
    </row>
    <row r="7" spans="1:2" x14ac:dyDescent="0.25">
      <c r="A7" s="1"/>
    </row>
    <row r="8" spans="1:2" x14ac:dyDescent="0.25">
      <c r="A8" s="1" t="s">
        <v>3</v>
      </c>
      <c r="B8" s="3">
        <f ca="1">WORKDAY(B2,20)</f>
        <v>42193</v>
      </c>
    </row>
    <row r="9" spans="1:2" x14ac:dyDescent="0.25">
      <c r="A9" s="1"/>
    </row>
    <row r="10" spans="1:2" x14ac:dyDescent="0.25">
      <c r="A10" s="1" t="s">
        <v>4</v>
      </c>
      <c r="B10">
        <f ca="1">NETWORKDAYS("2015-05-05",B2)</f>
        <v>27</v>
      </c>
    </row>
    <row r="11" spans="1:2" x14ac:dyDescent="0.25">
      <c r="A11" s="1"/>
    </row>
    <row r="12" spans="1:2" x14ac:dyDescent="0.25">
      <c r="A12" s="1" t="s">
        <v>5</v>
      </c>
      <c r="B12">
        <f>DAYS360(B1,"2015-04-04")</f>
        <v>41494</v>
      </c>
    </row>
    <row r="13" spans="1:2" x14ac:dyDescent="0.25">
      <c r="A13" s="1"/>
    </row>
    <row r="14" spans="1:2" x14ac:dyDescent="0.25">
      <c r="A14" s="1" t="s">
        <v>6</v>
      </c>
      <c r="B14">
        <f ca="1">WEEKDAY(B2)</f>
        <v>4</v>
      </c>
    </row>
    <row r="15" spans="1:2" x14ac:dyDescent="0.25">
      <c r="A15" s="1"/>
    </row>
    <row r="16" spans="1:2" x14ac:dyDescent="0.25">
      <c r="A16" s="1" t="s">
        <v>7</v>
      </c>
      <c r="B16" s="3">
        <f>DATE("2014","02","02")</f>
        <v>41672</v>
      </c>
    </row>
    <row r="17" spans="1:2" x14ac:dyDescent="0.25">
      <c r="A17" s="1"/>
    </row>
    <row r="18" spans="1:2" x14ac:dyDescent="0.25">
      <c r="A18" s="1" t="s">
        <v>8</v>
      </c>
      <c r="B18" s="3">
        <f>EDATE(B16,2)</f>
        <v>41731</v>
      </c>
    </row>
    <row r="19" spans="1:2" x14ac:dyDescent="0.25">
      <c r="A19" s="1"/>
    </row>
    <row r="20" spans="1:2" x14ac:dyDescent="0.25">
      <c r="A20" s="1" t="s">
        <v>9</v>
      </c>
      <c r="B20" s="3">
        <f>DATEVALUE("2011-04-01")</f>
        <v>40634</v>
      </c>
    </row>
    <row r="21" spans="1:2" x14ac:dyDescent="0.25">
      <c r="A21" s="1"/>
    </row>
    <row r="22" spans="1:2" x14ac:dyDescent="0.25">
      <c r="A22" s="1" t="s">
        <v>10</v>
      </c>
      <c r="B22" s="3">
        <f>EOMONTH(B18,0)</f>
        <v>41759</v>
      </c>
    </row>
    <row r="23" spans="1:2" x14ac:dyDescent="0.25">
      <c r="A23" s="1"/>
    </row>
    <row r="24" spans="1:2" x14ac:dyDescent="0.25">
      <c r="A24" s="1" t="s">
        <v>11</v>
      </c>
      <c r="B24">
        <f ca="1">INT(YEARFRAC(B20,B8))</f>
        <v>4</v>
      </c>
    </row>
    <row r="25" spans="1:2" x14ac:dyDescent="0.25">
      <c r="A25" s="1"/>
    </row>
    <row r="26" spans="1:2" x14ac:dyDescent="0.25">
      <c r="A26" s="1" t="s">
        <v>12</v>
      </c>
      <c r="B26" s="4">
        <f>HOUR("19:41")</f>
        <v>19</v>
      </c>
    </row>
    <row r="27" spans="1:2" x14ac:dyDescent="0.25">
      <c r="A27" s="1"/>
    </row>
    <row r="28" spans="1:2" x14ac:dyDescent="0.25">
      <c r="A28" s="1" t="s">
        <v>13</v>
      </c>
      <c r="B28" s="5">
        <f>TIMEVALUE("21:07:00")</f>
        <v>0.87986111111111109</v>
      </c>
    </row>
    <row r="29" spans="1:2" x14ac:dyDescent="0.25">
      <c r="A29" s="1"/>
    </row>
    <row r="30" spans="1:2" x14ac:dyDescent="0.25">
      <c r="A30" s="1"/>
    </row>
    <row r="31" spans="1:2" x14ac:dyDescent="0.25">
      <c r="A31" s="1" t="s">
        <v>14</v>
      </c>
      <c r="B31" s="3">
        <f ca="1">TODAY()</f>
        <v>42165</v>
      </c>
    </row>
    <row r="32" spans="1:2" x14ac:dyDescent="0.25">
      <c r="A32" s="1"/>
    </row>
    <row r="33" spans="1:5" x14ac:dyDescent="0.25">
      <c r="A33" s="1" t="s">
        <v>15</v>
      </c>
      <c r="B33">
        <f ca="1">MONTH(B31)</f>
        <v>6</v>
      </c>
    </row>
    <row r="34" spans="1:5" x14ac:dyDescent="0.25">
      <c r="A34" s="1"/>
    </row>
    <row r="35" spans="1:5" x14ac:dyDescent="0.25">
      <c r="A35" s="1" t="s">
        <v>16</v>
      </c>
      <c r="B35">
        <f>MINUTE("19:07:05")</f>
        <v>7</v>
      </c>
    </row>
    <row r="36" spans="1:5" x14ac:dyDescent="0.25">
      <c r="A36" s="1"/>
    </row>
    <row r="37" spans="1:5" x14ac:dyDescent="0.25">
      <c r="A37" s="1" t="s">
        <v>17</v>
      </c>
      <c r="B37" s="6">
        <f ca="1">TIME(HOUR(B2),MINUTE(B2),SECOND(B2))</f>
        <v>0.36127314814814815</v>
      </c>
    </row>
    <row r="38" spans="1:5" x14ac:dyDescent="0.25">
      <c r="A38" s="1"/>
    </row>
    <row r="39" spans="1:5" x14ac:dyDescent="0.25">
      <c r="A39" s="1"/>
    </row>
    <row r="40" spans="1:5" x14ac:dyDescent="0.25">
      <c r="A40" s="1" t="s">
        <v>18</v>
      </c>
      <c r="B40">
        <f ca="1">WEEKNUM(B2,2)</f>
        <v>24</v>
      </c>
    </row>
    <row r="41" spans="1:5" x14ac:dyDescent="0.25">
      <c r="A41" s="1"/>
    </row>
    <row r="42" spans="1:5" x14ac:dyDescent="0.25">
      <c r="A42" s="1"/>
    </row>
    <row r="43" spans="1:5" x14ac:dyDescent="0.25">
      <c r="A43" s="1" t="s">
        <v>19</v>
      </c>
      <c r="B43" s="7">
        <f ca="1">SECOND(B2)</f>
        <v>14</v>
      </c>
    </row>
    <row r="45" spans="1:5" x14ac:dyDescent="0.25">
      <c r="A45" t="s">
        <v>23</v>
      </c>
      <c r="B45" s="8">
        <v>32093</v>
      </c>
    </row>
    <row r="46" spans="1:5" x14ac:dyDescent="0.25">
      <c r="A46" t="s">
        <v>21</v>
      </c>
      <c r="B46" s="8">
        <v>27</v>
      </c>
      <c r="D46" s="8"/>
    </row>
    <row r="47" spans="1:5" x14ac:dyDescent="0.25">
      <c r="B47">
        <v>2</v>
      </c>
      <c r="C47" t="s">
        <v>22</v>
      </c>
      <c r="D47" t="s">
        <v>16</v>
      </c>
      <c r="E47" t="s">
        <v>19</v>
      </c>
    </row>
    <row r="48" spans="1:5" x14ac:dyDescent="0.25">
      <c r="A48" s="8">
        <v>42190</v>
      </c>
      <c r="B48" s="9">
        <v>0.37584490740740745</v>
      </c>
      <c r="C48">
        <f>HOUR(B48)</f>
        <v>9</v>
      </c>
      <c r="D48">
        <f>MINUTE(B48)</f>
        <v>1</v>
      </c>
      <c r="E48">
        <f>SECOND(B48)</f>
        <v>13</v>
      </c>
    </row>
    <row r="49" spans="1:5" x14ac:dyDescent="0.25">
      <c r="A49" s="8">
        <v>42190</v>
      </c>
      <c r="B49" s="9">
        <v>0.53006944444444437</v>
      </c>
      <c r="C49">
        <f>HOUR(B49)</f>
        <v>12</v>
      </c>
      <c r="D49">
        <f>MINUTE(B49)</f>
        <v>43</v>
      </c>
      <c r="E49">
        <f>SECOND(B49)</f>
        <v>18</v>
      </c>
    </row>
    <row r="50" spans="1:5" x14ac:dyDescent="0.25">
      <c r="A50" s="8">
        <v>42190</v>
      </c>
      <c r="B50" s="9">
        <v>0.60503472222222221</v>
      </c>
      <c r="C50">
        <f>HOUR(B50)</f>
        <v>14</v>
      </c>
      <c r="D50">
        <f>MINUTE(B50)</f>
        <v>31</v>
      </c>
      <c r="E50">
        <f>SECOND(B50)</f>
        <v>15</v>
      </c>
    </row>
    <row r="51" spans="1:5" x14ac:dyDescent="0.25">
      <c r="A51" s="8">
        <v>42190</v>
      </c>
      <c r="B51" s="9">
        <v>0.79204861111111102</v>
      </c>
      <c r="C51">
        <f>HOUR(B51)</f>
        <v>19</v>
      </c>
      <c r="D51">
        <f>MINUTE(B51)</f>
        <v>0</v>
      </c>
      <c r="E51">
        <f>SECOND(B51)</f>
        <v>33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7"/>
  <sheetViews>
    <sheetView tabSelected="1" topLeftCell="A94" zoomScaleNormal="100" workbookViewId="0">
      <selection activeCell="C35" sqref="C35"/>
    </sheetView>
  </sheetViews>
  <sheetFormatPr baseColWidth="10" defaultColWidth="9.140625" defaultRowHeight="15" x14ac:dyDescent="0.25"/>
  <cols>
    <col min="1" max="1" width="17.7109375"/>
    <col min="2" max="2" width="12.140625"/>
    <col min="3" max="3" width="11.42578125" customWidth="1"/>
    <col min="6" max="6" width="11.42578125" bestFit="1" customWidth="1"/>
  </cols>
  <sheetData>
    <row r="1" spans="1:6" ht="13.9" customHeight="1" x14ac:dyDescent="0.25">
      <c r="A1" s="20">
        <v>1</v>
      </c>
      <c r="B1" s="12"/>
    </row>
    <row r="2" spans="1:6" ht="13.9" customHeight="1" x14ac:dyDescent="0.25">
      <c r="A2" s="21"/>
      <c r="B2" s="22"/>
    </row>
    <row r="3" spans="1:6" ht="13.9" customHeight="1" x14ac:dyDescent="0.25">
      <c r="A3" s="23" t="s">
        <v>20</v>
      </c>
      <c r="B3" s="24">
        <v>32093</v>
      </c>
    </row>
    <row r="4" spans="1:6" ht="13.9" customHeight="1" x14ac:dyDescent="0.25">
      <c r="A4" s="23" t="s">
        <v>21</v>
      </c>
      <c r="B4" s="22">
        <f ca="1">INT(YEARFRAC(NOW(),B3))</f>
        <v>27</v>
      </c>
    </row>
    <row r="5" spans="1:6" ht="13.9" customHeight="1" thickBot="1" x14ac:dyDescent="0.3">
      <c r="A5" s="17"/>
      <c r="B5" s="25"/>
    </row>
    <row r="6" spans="1:6" ht="15.75" thickBot="1" x14ac:dyDescent="0.3"/>
    <row r="7" spans="1:6" x14ac:dyDescent="0.25">
      <c r="A7" s="10">
        <v>2</v>
      </c>
      <c r="B7" s="11"/>
      <c r="C7" s="11" t="s">
        <v>22</v>
      </c>
      <c r="D7" s="11" t="s">
        <v>16</v>
      </c>
      <c r="E7" s="11" t="s">
        <v>19</v>
      </c>
      <c r="F7" s="12"/>
    </row>
    <row r="8" spans="1:6" x14ac:dyDescent="0.25">
      <c r="A8" s="13">
        <v>42190</v>
      </c>
      <c r="B8" s="14">
        <v>0.37584490740740745</v>
      </c>
      <c r="C8" s="15">
        <f>HOUR(B8)</f>
        <v>9</v>
      </c>
      <c r="D8" s="15">
        <f>MINUTE(B8)</f>
        <v>1</v>
      </c>
      <c r="E8" s="15">
        <f>SECOND(B8)</f>
        <v>13</v>
      </c>
      <c r="F8" s="16">
        <f>SUM(B8)</f>
        <v>0.37584490740740745</v>
      </c>
    </row>
    <row r="9" spans="1:6" x14ac:dyDescent="0.25">
      <c r="A9" s="13">
        <v>42190</v>
      </c>
      <c r="B9" s="14">
        <v>0.53006944444444437</v>
      </c>
      <c r="C9" s="15">
        <f>HOUR(B9)</f>
        <v>12</v>
      </c>
      <c r="D9" s="15">
        <f>MINUTE(B9)</f>
        <v>43</v>
      </c>
      <c r="E9" s="15">
        <f>SECOND(B9)</f>
        <v>18</v>
      </c>
      <c r="F9" s="16">
        <f>SUM(B9)</f>
        <v>0.53006944444444437</v>
      </c>
    </row>
    <row r="10" spans="1:6" x14ac:dyDescent="0.25">
      <c r="A10" s="13">
        <v>42190</v>
      </c>
      <c r="B10" s="14">
        <v>0.60503472222222221</v>
      </c>
      <c r="C10" s="15">
        <f>HOUR(B10)</f>
        <v>14</v>
      </c>
      <c r="D10" s="15">
        <f>MINUTE(B10)</f>
        <v>31</v>
      </c>
      <c r="E10" s="15">
        <f>SECOND(B10)</f>
        <v>15</v>
      </c>
      <c r="F10" s="16">
        <f>SUM(B10)</f>
        <v>0.60503472222222221</v>
      </c>
    </row>
    <row r="11" spans="1:6" x14ac:dyDescent="0.25">
      <c r="A11" s="13">
        <v>42190</v>
      </c>
      <c r="B11" s="14">
        <v>0.79204861111111102</v>
      </c>
      <c r="C11" s="15">
        <f>HOUR(B11)</f>
        <v>19</v>
      </c>
      <c r="D11" s="15">
        <f>MINUTE(B11)</f>
        <v>0</v>
      </c>
      <c r="E11" s="15">
        <f>SECOND(B11)</f>
        <v>33</v>
      </c>
      <c r="F11" s="16">
        <f>SUM(B11)</f>
        <v>0.79204861111111102</v>
      </c>
    </row>
    <row r="12" spans="1:6" ht="15.75" thickBot="1" x14ac:dyDescent="0.3">
      <c r="A12" s="17"/>
      <c r="B12" s="18"/>
      <c r="C12" s="18"/>
      <c r="D12" s="18"/>
      <c r="E12" s="18"/>
      <c r="F12" s="19">
        <f>SUM(F9-F8,F11-F10)</f>
        <v>0.34123842592592574</v>
      </c>
    </row>
    <row r="14" spans="1:6" ht="15.75" thickBot="1" x14ac:dyDescent="0.3"/>
    <row r="15" spans="1:6" x14ac:dyDescent="0.25">
      <c r="A15" s="10">
        <v>3</v>
      </c>
      <c r="B15" s="11"/>
      <c r="C15" s="12"/>
    </row>
    <row r="16" spans="1:6" x14ac:dyDescent="0.25">
      <c r="A16" s="13" t="s">
        <v>24</v>
      </c>
      <c r="B16" s="26">
        <v>40664</v>
      </c>
      <c r="C16" s="22"/>
    </row>
    <row r="17" spans="1:3" x14ac:dyDescent="0.25">
      <c r="A17" s="13" t="s">
        <v>25</v>
      </c>
      <c r="B17" s="26">
        <v>41639</v>
      </c>
      <c r="C17" s="22"/>
    </row>
    <row r="18" spans="1:3" ht="15.75" thickBot="1" x14ac:dyDescent="0.3">
      <c r="A18" s="17"/>
      <c r="B18" s="27">
        <f>NETWORKDAYS(B16,B17)*8*8</f>
        <v>44608</v>
      </c>
      <c r="C18" s="25"/>
    </row>
    <row r="19" spans="1:3" ht="15.75" thickBot="1" x14ac:dyDescent="0.3"/>
    <row r="20" spans="1:3" x14ac:dyDescent="0.25">
      <c r="A20" s="10">
        <v>4</v>
      </c>
      <c r="B20" s="11"/>
      <c r="C20" s="12"/>
    </row>
    <row r="21" spans="1:3" x14ac:dyDescent="0.25">
      <c r="A21" s="21" t="s">
        <v>26</v>
      </c>
      <c r="B21" s="26">
        <v>40668</v>
      </c>
      <c r="C21" s="22"/>
    </row>
    <row r="22" spans="1:3" x14ac:dyDescent="0.25">
      <c r="A22" s="21" t="s">
        <v>27</v>
      </c>
      <c r="B22" s="26">
        <v>36985</v>
      </c>
      <c r="C22" s="22"/>
    </row>
    <row r="23" spans="1:3" x14ac:dyDescent="0.25">
      <c r="A23" s="21"/>
      <c r="B23" s="28">
        <f>YEARFRAC(B21,B22)</f>
        <v>10.08611111111111</v>
      </c>
      <c r="C23" s="22"/>
    </row>
    <row r="24" spans="1:3" ht="15.75" thickBot="1" x14ac:dyDescent="0.3">
      <c r="A24" s="17"/>
      <c r="B24" s="18"/>
      <c r="C24" s="25"/>
    </row>
    <row r="25" spans="1:3" ht="15.75" thickBot="1" x14ac:dyDescent="0.3"/>
    <row r="26" spans="1:3" x14ac:dyDescent="0.25">
      <c r="A26" s="10">
        <v>5</v>
      </c>
      <c r="B26" s="11"/>
      <c r="C26" s="12"/>
    </row>
    <row r="27" spans="1:3" x14ac:dyDescent="0.25">
      <c r="A27" s="21" t="s">
        <v>28</v>
      </c>
      <c r="B27" s="26">
        <v>39691</v>
      </c>
      <c r="C27" s="22"/>
    </row>
    <row r="28" spans="1:3" x14ac:dyDescent="0.25">
      <c r="A28" s="21" t="s">
        <v>29</v>
      </c>
      <c r="B28" s="26">
        <v>41629</v>
      </c>
      <c r="C28" s="22"/>
    </row>
    <row r="29" spans="1:3" x14ac:dyDescent="0.25">
      <c r="A29" s="21"/>
      <c r="B29" s="29">
        <f>YEARFRAC(B27,B28)*12</f>
        <v>63.7</v>
      </c>
      <c r="C29" s="22"/>
    </row>
    <row r="30" spans="1:3" x14ac:dyDescent="0.25">
      <c r="A30" s="21"/>
      <c r="B30" s="28">
        <f>INT(B29)</f>
        <v>63</v>
      </c>
      <c r="C30" s="22"/>
    </row>
    <row r="31" spans="1:3" ht="15.75" thickBot="1" x14ac:dyDescent="0.3">
      <c r="A31" s="17"/>
      <c r="B31" s="18"/>
      <c r="C31" s="25"/>
    </row>
    <row r="35" spans="2:3" x14ac:dyDescent="0.25">
      <c r="B35">
        <v>1</v>
      </c>
      <c r="C35" s="8">
        <f>EDATE($B$27,B35)</f>
        <v>39721</v>
      </c>
    </row>
    <row r="36" spans="2:3" x14ac:dyDescent="0.25">
      <c r="B36">
        <v>2</v>
      </c>
      <c r="C36" s="8">
        <f t="shared" ref="C36:C97" si="0">EDATE($B$27,B36)</f>
        <v>39752</v>
      </c>
    </row>
    <row r="37" spans="2:3" x14ac:dyDescent="0.25">
      <c r="B37">
        <v>3</v>
      </c>
      <c r="C37" s="8">
        <f t="shared" si="0"/>
        <v>39782</v>
      </c>
    </row>
    <row r="38" spans="2:3" x14ac:dyDescent="0.25">
      <c r="B38">
        <v>4</v>
      </c>
      <c r="C38" s="8">
        <f t="shared" si="0"/>
        <v>39813</v>
      </c>
    </row>
    <row r="39" spans="2:3" x14ac:dyDescent="0.25">
      <c r="B39">
        <v>5</v>
      </c>
      <c r="C39" s="8">
        <f t="shared" si="0"/>
        <v>39844</v>
      </c>
    </row>
    <row r="40" spans="2:3" x14ac:dyDescent="0.25">
      <c r="B40">
        <v>6</v>
      </c>
      <c r="C40" s="8">
        <f t="shared" si="0"/>
        <v>39872</v>
      </c>
    </row>
    <row r="41" spans="2:3" x14ac:dyDescent="0.25">
      <c r="B41">
        <v>7</v>
      </c>
      <c r="C41" s="8">
        <f t="shared" si="0"/>
        <v>39903</v>
      </c>
    </row>
    <row r="42" spans="2:3" x14ac:dyDescent="0.25">
      <c r="B42">
        <v>8</v>
      </c>
      <c r="C42" s="8">
        <f t="shared" si="0"/>
        <v>39933</v>
      </c>
    </row>
    <row r="43" spans="2:3" x14ac:dyDescent="0.25">
      <c r="B43">
        <v>9</v>
      </c>
      <c r="C43" s="8">
        <f t="shared" si="0"/>
        <v>39964</v>
      </c>
    </row>
    <row r="44" spans="2:3" x14ac:dyDescent="0.25">
      <c r="B44">
        <v>10</v>
      </c>
      <c r="C44" s="8">
        <f t="shared" si="0"/>
        <v>39994</v>
      </c>
    </row>
    <row r="45" spans="2:3" x14ac:dyDescent="0.25">
      <c r="B45">
        <v>11</v>
      </c>
      <c r="C45" s="8">
        <f t="shared" si="0"/>
        <v>40025</v>
      </c>
    </row>
    <row r="46" spans="2:3" x14ac:dyDescent="0.25">
      <c r="B46">
        <v>12</v>
      </c>
      <c r="C46" s="8">
        <f t="shared" si="0"/>
        <v>40056</v>
      </c>
    </row>
    <row r="47" spans="2:3" x14ac:dyDescent="0.25">
      <c r="B47">
        <v>13</v>
      </c>
      <c r="C47" s="8">
        <f t="shared" si="0"/>
        <v>40086</v>
      </c>
    </row>
    <row r="48" spans="2:3" x14ac:dyDescent="0.25">
      <c r="B48">
        <v>14</v>
      </c>
      <c r="C48" s="8">
        <f t="shared" si="0"/>
        <v>40117</v>
      </c>
    </row>
    <row r="49" spans="2:3" x14ac:dyDescent="0.25">
      <c r="B49">
        <v>15</v>
      </c>
      <c r="C49" s="8">
        <f t="shared" si="0"/>
        <v>40147</v>
      </c>
    </row>
    <row r="50" spans="2:3" x14ac:dyDescent="0.25">
      <c r="B50">
        <v>16</v>
      </c>
      <c r="C50" s="8">
        <f t="shared" si="0"/>
        <v>40178</v>
      </c>
    </row>
    <row r="51" spans="2:3" x14ac:dyDescent="0.25">
      <c r="B51">
        <v>17</v>
      </c>
      <c r="C51" s="8">
        <f t="shared" si="0"/>
        <v>40209</v>
      </c>
    </row>
    <row r="52" spans="2:3" x14ac:dyDescent="0.25">
      <c r="B52">
        <v>18</v>
      </c>
      <c r="C52" s="8">
        <f t="shared" si="0"/>
        <v>40237</v>
      </c>
    </row>
    <row r="53" spans="2:3" x14ac:dyDescent="0.25">
      <c r="B53">
        <v>19</v>
      </c>
      <c r="C53" s="8">
        <f t="shared" si="0"/>
        <v>40268</v>
      </c>
    </row>
    <row r="54" spans="2:3" x14ac:dyDescent="0.25">
      <c r="B54">
        <v>20</v>
      </c>
      <c r="C54" s="8">
        <f t="shared" si="0"/>
        <v>40298</v>
      </c>
    </row>
    <row r="55" spans="2:3" x14ac:dyDescent="0.25">
      <c r="B55">
        <v>21</v>
      </c>
      <c r="C55" s="8">
        <f t="shared" si="0"/>
        <v>40329</v>
      </c>
    </row>
    <row r="56" spans="2:3" x14ac:dyDescent="0.25">
      <c r="B56">
        <v>22</v>
      </c>
      <c r="C56" s="8">
        <f t="shared" si="0"/>
        <v>40359</v>
      </c>
    </row>
    <row r="57" spans="2:3" x14ac:dyDescent="0.25">
      <c r="B57">
        <v>23</v>
      </c>
      <c r="C57" s="8">
        <f t="shared" si="0"/>
        <v>40390</v>
      </c>
    </row>
    <row r="58" spans="2:3" x14ac:dyDescent="0.25">
      <c r="B58">
        <v>24</v>
      </c>
      <c r="C58" s="8">
        <f t="shared" si="0"/>
        <v>40421</v>
      </c>
    </row>
    <row r="59" spans="2:3" x14ac:dyDescent="0.25">
      <c r="B59">
        <v>25</v>
      </c>
      <c r="C59" s="8">
        <f t="shared" si="0"/>
        <v>40451</v>
      </c>
    </row>
    <row r="60" spans="2:3" x14ac:dyDescent="0.25">
      <c r="B60">
        <v>26</v>
      </c>
      <c r="C60" s="8">
        <f t="shared" si="0"/>
        <v>40482</v>
      </c>
    </row>
    <row r="61" spans="2:3" x14ac:dyDescent="0.25">
      <c r="B61">
        <v>27</v>
      </c>
      <c r="C61" s="8">
        <f t="shared" si="0"/>
        <v>40512</v>
      </c>
    </row>
    <row r="62" spans="2:3" x14ac:dyDescent="0.25">
      <c r="B62">
        <v>28</v>
      </c>
      <c r="C62" s="8">
        <f t="shared" si="0"/>
        <v>40543</v>
      </c>
    </row>
    <row r="63" spans="2:3" x14ac:dyDescent="0.25">
      <c r="B63">
        <v>29</v>
      </c>
      <c r="C63" s="8">
        <f t="shared" si="0"/>
        <v>40574</v>
      </c>
    </row>
    <row r="64" spans="2:3" x14ac:dyDescent="0.25">
      <c r="B64">
        <v>30</v>
      </c>
      <c r="C64" s="8">
        <f t="shared" si="0"/>
        <v>40602</v>
      </c>
    </row>
    <row r="65" spans="2:3" x14ac:dyDescent="0.25">
      <c r="B65">
        <v>31</v>
      </c>
      <c r="C65" s="8">
        <f t="shared" si="0"/>
        <v>40633</v>
      </c>
    </row>
    <row r="66" spans="2:3" x14ac:dyDescent="0.25">
      <c r="B66">
        <v>32</v>
      </c>
      <c r="C66" s="8">
        <f t="shared" si="0"/>
        <v>40663</v>
      </c>
    </row>
    <row r="67" spans="2:3" x14ac:dyDescent="0.25">
      <c r="B67">
        <v>33</v>
      </c>
      <c r="C67" s="8">
        <f t="shared" si="0"/>
        <v>40694</v>
      </c>
    </row>
    <row r="68" spans="2:3" x14ac:dyDescent="0.25">
      <c r="B68">
        <v>34</v>
      </c>
      <c r="C68" s="8">
        <f t="shared" si="0"/>
        <v>40724</v>
      </c>
    </row>
    <row r="69" spans="2:3" x14ac:dyDescent="0.25">
      <c r="B69">
        <v>35</v>
      </c>
      <c r="C69" s="8">
        <f t="shared" si="0"/>
        <v>40755</v>
      </c>
    </row>
    <row r="70" spans="2:3" x14ac:dyDescent="0.25">
      <c r="B70">
        <v>36</v>
      </c>
      <c r="C70" s="8">
        <f t="shared" si="0"/>
        <v>40786</v>
      </c>
    </row>
    <row r="71" spans="2:3" x14ac:dyDescent="0.25">
      <c r="B71">
        <v>37</v>
      </c>
      <c r="C71" s="8">
        <f t="shared" si="0"/>
        <v>40816</v>
      </c>
    </row>
    <row r="72" spans="2:3" x14ac:dyDescent="0.25">
      <c r="B72">
        <v>38</v>
      </c>
      <c r="C72" s="8">
        <f t="shared" si="0"/>
        <v>40847</v>
      </c>
    </row>
    <row r="73" spans="2:3" x14ac:dyDescent="0.25">
      <c r="B73">
        <v>39</v>
      </c>
      <c r="C73" s="8">
        <f t="shared" si="0"/>
        <v>40877</v>
      </c>
    </row>
    <row r="74" spans="2:3" x14ac:dyDescent="0.25">
      <c r="B74">
        <v>40</v>
      </c>
      <c r="C74" s="8">
        <f t="shared" si="0"/>
        <v>40908</v>
      </c>
    </row>
    <row r="75" spans="2:3" x14ac:dyDescent="0.25">
      <c r="B75">
        <v>41</v>
      </c>
      <c r="C75" s="8">
        <f t="shared" si="0"/>
        <v>40939</v>
      </c>
    </row>
    <row r="76" spans="2:3" x14ac:dyDescent="0.25">
      <c r="B76">
        <v>42</v>
      </c>
      <c r="C76" s="8">
        <f t="shared" si="0"/>
        <v>40968</v>
      </c>
    </row>
    <row r="77" spans="2:3" x14ac:dyDescent="0.25">
      <c r="B77">
        <v>43</v>
      </c>
      <c r="C77" s="8">
        <f t="shared" si="0"/>
        <v>40999</v>
      </c>
    </row>
    <row r="78" spans="2:3" x14ac:dyDescent="0.25">
      <c r="B78">
        <v>44</v>
      </c>
      <c r="C78" s="8">
        <f t="shared" si="0"/>
        <v>41029</v>
      </c>
    </row>
    <row r="79" spans="2:3" x14ac:dyDescent="0.25">
      <c r="B79">
        <v>45</v>
      </c>
      <c r="C79" s="8">
        <f t="shared" si="0"/>
        <v>41060</v>
      </c>
    </row>
    <row r="80" spans="2:3" x14ac:dyDescent="0.25">
      <c r="B80">
        <v>46</v>
      </c>
      <c r="C80" s="8">
        <f t="shared" si="0"/>
        <v>41090</v>
      </c>
    </row>
    <row r="81" spans="2:3" x14ac:dyDescent="0.25">
      <c r="B81">
        <v>47</v>
      </c>
      <c r="C81" s="8">
        <f t="shared" si="0"/>
        <v>41121</v>
      </c>
    </row>
    <row r="82" spans="2:3" x14ac:dyDescent="0.25">
      <c r="B82">
        <v>48</v>
      </c>
      <c r="C82" s="8">
        <f t="shared" si="0"/>
        <v>41152</v>
      </c>
    </row>
    <row r="83" spans="2:3" x14ac:dyDescent="0.25">
      <c r="B83">
        <v>49</v>
      </c>
      <c r="C83" s="8">
        <f t="shared" si="0"/>
        <v>41182</v>
      </c>
    </row>
    <row r="84" spans="2:3" x14ac:dyDescent="0.25">
      <c r="B84">
        <v>50</v>
      </c>
      <c r="C84" s="8">
        <f t="shared" si="0"/>
        <v>41213</v>
      </c>
    </row>
    <row r="85" spans="2:3" x14ac:dyDescent="0.25">
      <c r="B85">
        <v>51</v>
      </c>
      <c r="C85" s="8">
        <f t="shared" si="0"/>
        <v>41243</v>
      </c>
    </row>
    <row r="86" spans="2:3" x14ac:dyDescent="0.25">
      <c r="B86">
        <v>52</v>
      </c>
      <c r="C86" s="8">
        <f t="shared" si="0"/>
        <v>41274</v>
      </c>
    </row>
    <row r="87" spans="2:3" x14ac:dyDescent="0.25">
      <c r="B87">
        <v>53</v>
      </c>
      <c r="C87" s="8">
        <f t="shared" si="0"/>
        <v>41305</v>
      </c>
    </row>
    <row r="88" spans="2:3" x14ac:dyDescent="0.25">
      <c r="B88">
        <v>54</v>
      </c>
      <c r="C88" s="8">
        <f t="shared" si="0"/>
        <v>41333</v>
      </c>
    </row>
    <row r="89" spans="2:3" x14ac:dyDescent="0.25">
      <c r="B89">
        <v>55</v>
      </c>
      <c r="C89" s="8">
        <f t="shared" si="0"/>
        <v>41364</v>
      </c>
    </row>
    <row r="90" spans="2:3" x14ac:dyDescent="0.25">
      <c r="B90">
        <v>56</v>
      </c>
      <c r="C90" s="8">
        <f t="shared" si="0"/>
        <v>41394</v>
      </c>
    </row>
    <row r="91" spans="2:3" x14ac:dyDescent="0.25">
      <c r="B91">
        <v>57</v>
      </c>
      <c r="C91" s="8">
        <f t="shared" si="0"/>
        <v>41425</v>
      </c>
    </row>
    <row r="92" spans="2:3" x14ac:dyDescent="0.25">
      <c r="B92">
        <v>58</v>
      </c>
      <c r="C92" s="8">
        <f t="shared" si="0"/>
        <v>41455</v>
      </c>
    </row>
    <row r="93" spans="2:3" x14ac:dyDescent="0.25">
      <c r="B93">
        <v>59</v>
      </c>
      <c r="C93" s="8">
        <f t="shared" si="0"/>
        <v>41486</v>
      </c>
    </row>
    <row r="94" spans="2:3" x14ac:dyDescent="0.25">
      <c r="B94">
        <v>60</v>
      </c>
      <c r="C94" s="8">
        <f t="shared" si="0"/>
        <v>41517</v>
      </c>
    </row>
    <row r="95" spans="2:3" x14ac:dyDescent="0.25">
      <c r="B95">
        <v>61</v>
      </c>
      <c r="C95" s="8">
        <f t="shared" si="0"/>
        <v>41547</v>
      </c>
    </row>
    <row r="96" spans="2:3" x14ac:dyDescent="0.25">
      <c r="B96">
        <v>62</v>
      </c>
      <c r="C96" s="8">
        <f t="shared" si="0"/>
        <v>41578</v>
      </c>
    </row>
    <row r="97" spans="2:3" x14ac:dyDescent="0.25">
      <c r="B97">
        <v>63</v>
      </c>
      <c r="C97" s="8">
        <f t="shared" si="0"/>
        <v>41608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baseColWidth="10" defaultColWidth="9.140625" defaultRowHeight="15" x14ac:dyDescent="0.25"/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clase</vt:lpstr>
      <vt:lpstr>practica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Laboratorio 4</dc:creator>
  <cp:lastModifiedBy>Laboratorio 4</cp:lastModifiedBy>
  <cp:revision>0</cp:revision>
  <dcterms:created xsi:type="dcterms:W3CDTF">2006-09-16T00:00:00Z</dcterms:created>
  <dcterms:modified xsi:type="dcterms:W3CDTF">2015-06-10T13:40:28Z</dcterms:modified>
  <dc:language>es-EC</dc:language>
</cp:coreProperties>
</file>