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4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D26" i="1" s="1"/>
  <c r="G14" i="1"/>
  <c r="D29" i="1" s="1"/>
  <c r="E29" i="1" s="1"/>
  <c r="F29" i="1" s="1"/>
  <c r="I23" i="1" s="1"/>
  <c r="G15" i="1"/>
  <c r="D30" i="1" s="1"/>
  <c r="E30" i="1" s="1"/>
  <c r="F30" i="1" s="1"/>
  <c r="I24" i="1" s="1"/>
  <c r="G5" i="1"/>
  <c r="D20" i="1" s="1"/>
  <c r="D21" i="1"/>
  <c r="D22" i="1"/>
  <c r="E22" i="1" s="1"/>
  <c r="F22" i="1" s="1"/>
  <c r="I22" i="1" s="1"/>
  <c r="D23" i="1"/>
  <c r="D24" i="1"/>
  <c r="D25" i="1"/>
  <c r="D27" i="1"/>
  <c r="D28" i="1"/>
  <c r="C21" i="1"/>
  <c r="C22" i="1"/>
  <c r="C23" i="1"/>
  <c r="C24" i="1"/>
  <c r="C25" i="1"/>
  <c r="C26" i="1"/>
  <c r="C27" i="1"/>
  <c r="C28" i="1"/>
  <c r="C29" i="1"/>
  <c r="C30" i="1"/>
  <c r="C20" i="1"/>
  <c r="E23" i="1" l="1"/>
  <c r="F23" i="1" s="1"/>
  <c r="I21" i="1" s="1"/>
  <c r="E20" i="1"/>
  <c r="F20" i="1" s="1"/>
  <c r="I20" i="1" s="1"/>
  <c r="D31" i="1"/>
  <c r="F6" i="1"/>
  <c r="F15" i="1"/>
  <c r="F14" i="1"/>
  <c r="F11" i="1"/>
  <c r="F10" i="1"/>
  <c r="F9" i="1"/>
  <c r="F8" i="1"/>
  <c r="F7" i="1"/>
  <c r="F5" i="1"/>
  <c r="J6" i="1"/>
  <c r="J7" i="1"/>
  <c r="J8" i="1"/>
  <c r="J9" i="1"/>
  <c r="J10" i="1"/>
  <c r="J11" i="1"/>
  <c r="J12" i="1"/>
  <c r="J13" i="1"/>
  <c r="J14" i="1"/>
  <c r="J15" i="1"/>
  <c r="J5" i="1"/>
</calcChain>
</file>

<file path=xl/sharedStrings.xml><?xml version="1.0" encoding="utf-8"?>
<sst xmlns="http://schemas.openxmlformats.org/spreadsheetml/2006/main" count="74" uniqueCount="42">
  <si>
    <t>Nombre</t>
  </si>
  <si>
    <t>Apellido</t>
  </si>
  <si>
    <t>Nombre Completo</t>
  </si>
  <si>
    <t>clase 1</t>
  </si>
  <si>
    <t>clase 2</t>
  </si>
  <si>
    <t>clase 3</t>
  </si>
  <si>
    <t>clase 4</t>
  </si>
  <si>
    <t>clase 5</t>
  </si>
  <si>
    <t>Cristina Belen</t>
  </si>
  <si>
    <t>Hidalgo Campoverde</t>
  </si>
  <si>
    <t>ok</t>
  </si>
  <si>
    <t>Alan Ramon</t>
  </si>
  <si>
    <t>Heredia Godoy</t>
  </si>
  <si>
    <t>Jorge Luis</t>
  </si>
  <si>
    <t>Guerrero Gaona</t>
  </si>
  <si>
    <t>Alvaro Omar</t>
  </si>
  <si>
    <t>Quito Vera</t>
  </si>
  <si>
    <t>Danessa Magdalena</t>
  </si>
  <si>
    <t>Serrano Robles</t>
  </si>
  <si>
    <t>David Fernando</t>
  </si>
  <si>
    <t>Carmona Valarezo</t>
  </si>
  <si>
    <t>Claudia Dennise</t>
  </si>
  <si>
    <t>Saens</t>
  </si>
  <si>
    <t>Estefany Michelle</t>
  </si>
  <si>
    <t>Rodriguez Solano</t>
  </si>
  <si>
    <t>Cristian Mauricio</t>
  </si>
  <si>
    <t>Ochoa Blacio</t>
  </si>
  <si>
    <t>Kleber Fabricio</t>
  </si>
  <si>
    <t>Zumba Villalba</t>
  </si>
  <si>
    <t>Gabriel Fernando</t>
  </si>
  <si>
    <t>Aguilar Cherrez</t>
  </si>
  <si>
    <t>Falta</t>
  </si>
  <si>
    <t>Fecha Nacimiento</t>
  </si>
  <si>
    <t>No</t>
  </si>
  <si>
    <t>Edad</t>
  </si>
  <si>
    <t>Fecha:</t>
  </si>
  <si>
    <t>Cedula</t>
  </si>
  <si>
    <t>0706348227</t>
  </si>
  <si>
    <t>Sueldo</t>
  </si>
  <si>
    <t>Iva</t>
  </si>
  <si>
    <t>Grupo Edades Estudiantes</t>
  </si>
  <si>
    <t>Frecuencia 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</si>
</sst>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\ #,##0.0000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Gloucester MT Extra Condensed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theme="6" tint="0.399945066682943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1" xfId="0" applyBorder="1"/>
    <xf numFmtId="49" fontId="0" fillId="0" borderId="1" xfId="0" quotePrefix="1" applyNumberFormat="1" applyBorder="1"/>
    <xf numFmtId="0" fontId="1" fillId="0" borderId="1" xfId="0" applyFont="1" applyBorder="1" applyAlignment="1">
      <alignment horizontal="left" vertical="top" indent="2" shrinkToFit="1"/>
    </xf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8" xfId="0" quotePrefix="1" applyNumberFormat="1" applyBorder="1"/>
    <xf numFmtId="0" fontId="1" fillId="0" borderId="8" xfId="0" applyFont="1" applyBorder="1" applyAlignment="1">
      <alignment horizontal="left" vertical="top" indent="2" shrinkToFit="1"/>
    </xf>
    <xf numFmtId="0" fontId="0" fillId="0" borderId="8" xfId="0" applyBorder="1"/>
    <xf numFmtId="14" fontId="0" fillId="0" borderId="8" xfId="0" applyNumberFormat="1" applyBorder="1"/>
    <xf numFmtId="164" fontId="0" fillId="0" borderId="8" xfId="0" applyNumberFormat="1" applyBorder="1"/>
    <xf numFmtId="10" fontId="0" fillId="0" borderId="8" xfId="0" applyNumberFormat="1" applyBorder="1"/>
    <xf numFmtId="0" fontId="0" fillId="0" borderId="9" xfId="0" applyBorder="1"/>
    <xf numFmtId="0" fontId="2" fillId="2" borderId="3" xfId="0" applyFont="1" applyFill="1" applyBorder="1"/>
    <xf numFmtId="0" fontId="4" fillId="0" borderId="0" xfId="0" applyFon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9" fontId="0" fillId="0" borderId="6" xfId="0" applyNumberFormat="1" applyBorder="1"/>
    <xf numFmtId="9" fontId="0" fillId="0" borderId="9" xfId="0" applyNumberFormat="1" applyBorder="1"/>
    <xf numFmtId="0" fontId="4" fillId="0" borderId="2" xfId="0" applyFont="1" applyBorder="1"/>
    <xf numFmtId="0" fontId="4" fillId="0" borderId="4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Edad</c:v>
                </c:pt>
              </c:strCache>
            </c:strRef>
          </c:tx>
          <c:marker>
            <c:symbol val="none"/>
          </c:marker>
          <c:cat>
            <c:strRef>
              <c:f>Hoja1!$D$5:$D$15</c:f>
              <c:strCache>
                <c:ptCount val="11"/>
                <c:pt idx="0">
                  <c:v>Hidalgo Campoverde</c:v>
                </c:pt>
                <c:pt idx="1">
                  <c:v>Heredia Godoy</c:v>
                </c:pt>
                <c:pt idx="2">
                  <c:v>Guerrero Gaona</c:v>
                </c:pt>
                <c:pt idx="3">
                  <c:v>Quito Vera</c:v>
                </c:pt>
                <c:pt idx="4">
                  <c:v>Serrano Robles</c:v>
                </c:pt>
                <c:pt idx="5">
                  <c:v>Carmona Valarezo</c:v>
                </c:pt>
                <c:pt idx="6">
                  <c:v>Saens</c:v>
                </c:pt>
                <c:pt idx="7">
                  <c:v>Rodriguez Solano</c:v>
                </c:pt>
                <c:pt idx="8">
                  <c:v>Ochoa Blacio</c:v>
                </c:pt>
                <c:pt idx="9">
                  <c:v>Zumba Villalba</c:v>
                </c:pt>
                <c:pt idx="10">
                  <c:v>Aguilar Cherrez</c:v>
                </c:pt>
              </c:strCache>
            </c:strRef>
          </c:cat>
          <c:val>
            <c:numRef>
              <c:f>Hoja1!$G$5:$G$15</c:f>
              <c:numCache>
                <c:formatCode>General</c:formatCode>
                <c:ptCount val="11"/>
                <c:pt idx="0">
                  <c:v>21</c:v>
                </c:pt>
                <c:pt idx="1">
                  <c:v>20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9">
                  <c:v>26</c:v>
                </c:pt>
                <c:pt idx="10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25056"/>
        <c:axId val="110539136"/>
      </c:lineChart>
      <c:catAx>
        <c:axId val="1105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39136"/>
        <c:crosses val="autoZero"/>
        <c:auto val="1"/>
        <c:lblAlgn val="ctr"/>
        <c:lblOffset val="100"/>
        <c:noMultiLvlLbl val="0"/>
      </c:catAx>
      <c:valAx>
        <c:axId val="1105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2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Hoja1!$I$19</c:f>
              <c:strCache>
                <c:ptCount val="1"/>
                <c:pt idx="0">
                  <c:v>Frecuencia Edades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Hoja1!$H$20:$H$24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Hoja1!$I$20:$I$23</c:f>
              <c:numCache>
                <c:formatCode>0%</c:formatCode>
                <c:ptCount val="4"/>
                <c:pt idx="0">
                  <c:v>0.33</c:v>
                </c:pt>
                <c:pt idx="1">
                  <c:v>0.22</c:v>
                </c:pt>
                <c:pt idx="2">
                  <c:v>0.22</c:v>
                </c:pt>
                <c:pt idx="3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17</xdr:row>
      <xdr:rowOff>9525</xdr:rowOff>
    </xdr:from>
    <xdr:to>
      <xdr:col>17</xdr:col>
      <xdr:colOff>276225</xdr:colOff>
      <xdr:row>31</xdr:row>
      <xdr:rowOff>95250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1543050</xdr:colOff>
      <xdr:row>24</xdr:row>
      <xdr:rowOff>161925</xdr:rowOff>
    </xdr:from>
    <xdr:to>
      <xdr:col>10</xdr:col>
      <xdr:colOff>390525</xdr:colOff>
      <xdr:row>39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48576"/>
  <sheetViews>
    <sheetView tabSelected="1" workbookViewId="0">
      <selection activeCell="G5" sqref="G5"/>
    </sheetView>
  </sheetViews>
  <sheetFormatPr baseColWidth="10" defaultRowHeight="15" x14ac:dyDescent="0.25"/>
  <cols>
    <col min="2" max="2" width="25.140625" customWidth="1"/>
    <col min="3" max="3" width="25.85546875" customWidth="1"/>
    <col min="4" max="7" width="22.140625" customWidth="1"/>
    <col min="8" max="8" width="24.140625" bestFit="1" customWidth="1"/>
    <col min="9" max="9" width="22.140625" customWidth="1"/>
    <col min="10" max="10" width="39.5703125" customWidth="1"/>
  </cols>
  <sheetData>
    <row r="2" spans="1:15" x14ac:dyDescent="0.25">
      <c r="A2" t="s">
        <v>35</v>
      </c>
      <c r="C2" s="1">
        <v>42138</v>
      </c>
    </row>
    <row r="3" spans="1:15" ht="15.75" thickBot="1" x14ac:dyDescent="0.3"/>
    <row r="4" spans="1:15" x14ac:dyDescent="0.25">
      <c r="A4" s="9" t="s">
        <v>33</v>
      </c>
      <c r="B4" s="22" t="s">
        <v>36</v>
      </c>
      <c r="C4" s="10" t="s">
        <v>0</v>
      </c>
      <c r="D4" s="10" t="s">
        <v>1</v>
      </c>
      <c r="E4" s="10" t="s">
        <v>32</v>
      </c>
      <c r="F4" s="10"/>
      <c r="G4" s="10" t="s">
        <v>34</v>
      </c>
      <c r="H4" s="10" t="s">
        <v>38</v>
      </c>
      <c r="I4" s="10" t="s">
        <v>39</v>
      </c>
      <c r="J4" s="10" t="s">
        <v>2</v>
      </c>
      <c r="K4" s="10" t="s">
        <v>3</v>
      </c>
      <c r="L4" s="11" t="s">
        <v>4</v>
      </c>
      <c r="M4" t="s">
        <v>5</v>
      </c>
      <c r="N4" t="s">
        <v>6</v>
      </c>
      <c r="O4" t="s">
        <v>7</v>
      </c>
    </row>
    <row r="5" spans="1:15" x14ac:dyDescent="0.25">
      <c r="A5" s="12">
        <v>1</v>
      </c>
      <c r="B5" s="3" t="s">
        <v>37</v>
      </c>
      <c r="C5" s="4" t="s">
        <v>8</v>
      </c>
      <c r="D5" s="2" t="s">
        <v>9</v>
      </c>
      <c r="E5" s="5">
        <v>34357</v>
      </c>
      <c r="F5" s="5" t="str">
        <f>IF(DAY(E5)&lt;15,"comienzo mes","fin de mes")</f>
        <v>fin de mes</v>
      </c>
      <c r="G5" s="6">
        <f>INT(YEARFRAC(E5,$C$2))</f>
        <v>21</v>
      </c>
      <c r="H5" s="7">
        <v>500</v>
      </c>
      <c r="I5" s="8">
        <v>0.12</v>
      </c>
      <c r="J5" s="2" t="str">
        <f t="shared" ref="J5:J15" si="0">CONCATENATE(D5," ",C5)</f>
        <v>Hidalgo Campoverde Cristina Belen</v>
      </c>
      <c r="K5" s="2" t="s">
        <v>10</v>
      </c>
      <c r="L5" s="13" t="s">
        <v>10</v>
      </c>
    </row>
    <row r="6" spans="1:15" x14ac:dyDescent="0.25">
      <c r="A6" s="12">
        <v>2</v>
      </c>
      <c r="B6" s="3" t="s">
        <v>37</v>
      </c>
      <c r="C6" s="4" t="s">
        <v>11</v>
      </c>
      <c r="D6" s="2" t="s">
        <v>12</v>
      </c>
      <c r="E6" s="5">
        <v>34596</v>
      </c>
      <c r="F6" s="5" t="str">
        <f>IF(DAY(E6)&lt;15,"comienzo mes","fin de mes")</f>
        <v>fin de mes</v>
      </c>
      <c r="G6" s="6">
        <f t="shared" ref="G6:G15" si="1">INT(YEARFRAC(E6,$C$2))</f>
        <v>20</v>
      </c>
      <c r="H6" s="7">
        <v>450.53</v>
      </c>
      <c r="I6" s="8">
        <v>0.12</v>
      </c>
      <c r="J6" s="2" t="str">
        <f t="shared" si="0"/>
        <v>Heredia Godoy Alan Ramon</v>
      </c>
      <c r="K6" s="2" t="s">
        <v>10</v>
      </c>
      <c r="L6" s="13" t="s">
        <v>10</v>
      </c>
    </row>
    <row r="7" spans="1:15" x14ac:dyDescent="0.25">
      <c r="A7" s="12">
        <v>3</v>
      </c>
      <c r="B7" s="3" t="s">
        <v>37</v>
      </c>
      <c r="C7" s="4" t="s">
        <v>13</v>
      </c>
      <c r="D7" s="2" t="s">
        <v>14</v>
      </c>
      <c r="E7" s="5">
        <v>33854</v>
      </c>
      <c r="F7" s="5" t="str">
        <f t="shared" ref="F7:F15" si="2">IF(DAY(E7)&lt;15,"comienzo mes","fin de mes")</f>
        <v>comienzo mes</v>
      </c>
      <c r="G7" s="6">
        <f t="shared" si="1"/>
        <v>22</v>
      </c>
      <c r="H7" s="7">
        <v>430.34</v>
      </c>
      <c r="I7" s="8">
        <v>0.12</v>
      </c>
      <c r="J7" s="2" t="str">
        <f t="shared" si="0"/>
        <v>Guerrero Gaona Jorge Luis</v>
      </c>
      <c r="K7" s="2" t="s">
        <v>10</v>
      </c>
      <c r="L7" s="13" t="s">
        <v>10</v>
      </c>
    </row>
    <row r="8" spans="1:15" x14ac:dyDescent="0.25">
      <c r="A8" s="12">
        <v>4</v>
      </c>
      <c r="B8" s="3" t="s">
        <v>37</v>
      </c>
      <c r="C8" s="4" t="s">
        <v>15</v>
      </c>
      <c r="D8" s="2" t="s">
        <v>16</v>
      </c>
      <c r="E8" s="5">
        <v>34160</v>
      </c>
      <c r="F8" s="5" t="str">
        <f t="shared" si="2"/>
        <v>comienzo mes</v>
      </c>
      <c r="G8" s="6">
        <f t="shared" si="1"/>
        <v>21</v>
      </c>
      <c r="H8" s="7">
        <v>1043.4855</v>
      </c>
      <c r="I8" s="8">
        <v>0.12</v>
      </c>
      <c r="J8" s="2" t="str">
        <f t="shared" si="0"/>
        <v>Quito Vera Alvaro Omar</v>
      </c>
      <c r="K8" s="2" t="s">
        <v>10</v>
      </c>
      <c r="L8" s="13" t="s">
        <v>10</v>
      </c>
    </row>
    <row r="9" spans="1:15" x14ac:dyDescent="0.25">
      <c r="A9" s="12">
        <v>5</v>
      </c>
      <c r="B9" s="3" t="s">
        <v>37</v>
      </c>
      <c r="C9" s="4" t="s">
        <v>17</v>
      </c>
      <c r="D9" s="2" t="s">
        <v>18</v>
      </c>
      <c r="E9" s="5">
        <v>34538</v>
      </c>
      <c r="F9" s="5" t="str">
        <f t="shared" si="2"/>
        <v>fin de mes</v>
      </c>
      <c r="G9" s="6">
        <f t="shared" si="1"/>
        <v>20</v>
      </c>
      <c r="H9" s="7">
        <v>500</v>
      </c>
      <c r="I9" s="8">
        <v>0.12</v>
      </c>
      <c r="J9" s="2" t="str">
        <f t="shared" si="0"/>
        <v>Serrano Robles Danessa Magdalena</v>
      </c>
      <c r="K9" s="2" t="s">
        <v>10</v>
      </c>
      <c r="L9" s="13" t="s">
        <v>10</v>
      </c>
    </row>
    <row r="10" spans="1:15" x14ac:dyDescent="0.25">
      <c r="A10" s="12">
        <v>6</v>
      </c>
      <c r="B10" s="3" t="s">
        <v>37</v>
      </c>
      <c r="C10" s="4" t="s">
        <v>19</v>
      </c>
      <c r="D10" s="2" t="s">
        <v>20</v>
      </c>
      <c r="E10" s="5">
        <v>34003</v>
      </c>
      <c r="F10" s="5" t="str">
        <f t="shared" si="2"/>
        <v>comienzo mes</v>
      </c>
      <c r="G10" s="6">
        <f t="shared" si="1"/>
        <v>22</v>
      </c>
      <c r="H10" s="7">
        <v>500</v>
      </c>
      <c r="I10" s="8">
        <v>0.12</v>
      </c>
      <c r="J10" s="2" t="str">
        <f t="shared" si="0"/>
        <v>Carmona Valarezo David Fernando</v>
      </c>
      <c r="K10" s="2" t="s">
        <v>10</v>
      </c>
      <c r="L10" s="13" t="s">
        <v>10</v>
      </c>
    </row>
    <row r="11" spans="1:15" x14ac:dyDescent="0.25">
      <c r="A11" s="12">
        <v>7</v>
      </c>
      <c r="B11" s="3" t="s">
        <v>37</v>
      </c>
      <c r="C11" s="4" t="s">
        <v>21</v>
      </c>
      <c r="D11" s="2" t="s">
        <v>22</v>
      </c>
      <c r="E11" s="5">
        <v>34427</v>
      </c>
      <c r="F11" s="5" t="str">
        <f t="shared" si="2"/>
        <v>comienzo mes</v>
      </c>
      <c r="G11" s="6">
        <f t="shared" si="1"/>
        <v>21</v>
      </c>
      <c r="H11" s="7">
        <v>500</v>
      </c>
      <c r="I11" s="8">
        <v>0.12</v>
      </c>
      <c r="J11" s="2" t="str">
        <f t="shared" si="0"/>
        <v>Saens Claudia Dennise</v>
      </c>
      <c r="K11" s="2" t="s">
        <v>10</v>
      </c>
      <c r="L11" s="13" t="s">
        <v>10</v>
      </c>
    </row>
    <row r="12" spans="1:15" x14ac:dyDescent="0.25">
      <c r="A12" s="12">
        <v>8</v>
      </c>
      <c r="B12" s="3" t="s">
        <v>37</v>
      </c>
      <c r="C12" s="4" t="s">
        <v>23</v>
      </c>
      <c r="D12" s="2" t="s">
        <v>24</v>
      </c>
      <c r="E12" s="2"/>
      <c r="F12" s="5"/>
      <c r="G12" s="6"/>
      <c r="H12" s="7">
        <v>500</v>
      </c>
      <c r="I12" s="8">
        <v>0.12</v>
      </c>
      <c r="J12" s="2" t="str">
        <f t="shared" si="0"/>
        <v>Rodriguez Solano Estefany Michelle</v>
      </c>
      <c r="K12" s="2" t="s">
        <v>10</v>
      </c>
      <c r="L12" s="13" t="s">
        <v>31</v>
      </c>
    </row>
    <row r="13" spans="1:15" x14ac:dyDescent="0.25">
      <c r="A13" s="12">
        <v>9</v>
      </c>
      <c r="B13" s="3" t="s">
        <v>37</v>
      </c>
      <c r="C13" s="4" t="s">
        <v>25</v>
      </c>
      <c r="D13" s="2" t="s">
        <v>26</v>
      </c>
      <c r="E13" s="2"/>
      <c r="F13" s="5"/>
      <c r="G13" s="6"/>
      <c r="H13" s="7">
        <v>500</v>
      </c>
      <c r="I13" s="8">
        <v>0.12</v>
      </c>
      <c r="J13" s="2" t="str">
        <f t="shared" si="0"/>
        <v>Ochoa Blacio Cristian Mauricio</v>
      </c>
      <c r="K13" s="2" t="s">
        <v>10</v>
      </c>
      <c r="L13" s="13" t="s">
        <v>31</v>
      </c>
    </row>
    <row r="14" spans="1:15" x14ac:dyDescent="0.25">
      <c r="A14" s="12">
        <v>10</v>
      </c>
      <c r="B14" s="3" t="s">
        <v>37</v>
      </c>
      <c r="C14" s="4" t="s">
        <v>27</v>
      </c>
      <c r="D14" s="2" t="s">
        <v>28</v>
      </c>
      <c r="E14" s="5">
        <v>32476</v>
      </c>
      <c r="F14" s="5" t="str">
        <f t="shared" si="2"/>
        <v>fin de mes</v>
      </c>
      <c r="G14" s="6">
        <f t="shared" si="1"/>
        <v>26</v>
      </c>
      <c r="H14" s="7">
        <v>500</v>
      </c>
      <c r="I14" s="8">
        <v>0.12</v>
      </c>
      <c r="J14" s="2" t="str">
        <f t="shared" si="0"/>
        <v>Zumba Villalba Kleber Fabricio</v>
      </c>
      <c r="K14" s="2" t="s">
        <v>10</v>
      </c>
      <c r="L14" s="13" t="s">
        <v>10</v>
      </c>
    </row>
    <row r="15" spans="1:15" ht="15.75" thickBot="1" x14ac:dyDescent="0.3">
      <c r="A15" s="14">
        <v>11</v>
      </c>
      <c r="B15" s="15" t="s">
        <v>37</v>
      </c>
      <c r="C15" s="16" t="s">
        <v>29</v>
      </c>
      <c r="D15" s="17" t="s">
        <v>30</v>
      </c>
      <c r="E15" s="18">
        <v>33511</v>
      </c>
      <c r="F15" s="18" t="str">
        <f t="shared" si="2"/>
        <v>fin de mes</v>
      </c>
      <c r="G15" s="6">
        <f t="shared" si="1"/>
        <v>23</v>
      </c>
      <c r="H15" s="19">
        <v>500</v>
      </c>
      <c r="I15" s="20">
        <v>0.12</v>
      </c>
      <c r="J15" s="17" t="str">
        <f t="shared" si="0"/>
        <v>Aguilar Cherrez Gabriel Fernando</v>
      </c>
      <c r="K15" s="17" t="s">
        <v>31</v>
      </c>
      <c r="L15" s="21" t="s">
        <v>10</v>
      </c>
    </row>
    <row r="18" spans="3:9" ht="15.75" thickBot="1" x14ac:dyDescent="0.3"/>
    <row r="19" spans="3:9" x14ac:dyDescent="0.25">
      <c r="C19" s="23" t="s">
        <v>0</v>
      </c>
      <c r="D19" s="23" t="s">
        <v>34</v>
      </c>
      <c r="H19" s="29" t="s">
        <v>40</v>
      </c>
      <c r="I19" s="30" t="s">
        <v>41</v>
      </c>
    </row>
    <row r="20" spans="3:9" x14ac:dyDescent="0.25">
      <c r="C20" t="str">
        <f>C5</f>
        <v>Cristina Belen</v>
      </c>
      <c r="D20">
        <f>G5</f>
        <v>21</v>
      </c>
      <c r="E20" s="26">
        <f>COUNTIF(G5:G15,D20)</f>
        <v>3</v>
      </c>
      <c r="F20" s="24">
        <f>E20*11/100</f>
        <v>0.33</v>
      </c>
      <c r="H20" s="12">
        <v>21</v>
      </c>
      <c r="I20" s="27">
        <f>F20</f>
        <v>0.33</v>
      </c>
    </row>
    <row r="21" spans="3:9" x14ac:dyDescent="0.25">
      <c r="C21" t="str">
        <f t="shared" ref="C21:C31" si="3">C6</f>
        <v>Alan Ramon</v>
      </c>
      <c r="D21">
        <f t="shared" ref="D21:D30" si="4">G6</f>
        <v>20</v>
      </c>
      <c r="E21" s="25"/>
      <c r="F21" s="24"/>
      <c r="H21" s="12">
        <v>22</v>
      </c>
      <c r="I21" s="27">
        <f>F23</f>
        <v>0.22</v>
      </c>
    </row>
    <row r="22" spans="3:9" x14ac:dyDescent="0.25">
      <c r="C22" t="str">
        <f t="shared" si="3"/>
        <v>Jorge Luis</v>
      </c>
      <c r="D22">
        <f t="shared" si="4"/>
        <v>22</v>
      </c>
      <c r="E22" s="26">
        <f>COUNTIF(G7:G17,D22)</f>
        <v>2</v>
      </c>
      <c r="F22" s="24">
        <f t="shared" ref="F21:F30" si="5">E22*11/100</f>
        <v>0.22</v>
      </c>
      <c r="H22" s="12">
        <v>23</v>
      </c>
      <c r="I22" s="27">
        <f>F22</f>
        <v>0.22</v>
      </c>
    </row>
    <row r="23" spans="3:9" x14ac:dyDescent="0.25">
      <c r="C23" t="str">
        <f t="shared" si="3"/>
        <v>Alvaro Omar</v>
      </c>
      <c r="D23">
        <f t="shared" si="4"/>
        <v>21</v>
      </c>
      <c r="E23" s="26">
        <f>COUNTIF(G8:G18,D23)</f>
        <v>2</v>
      </c>
      <c r="F23" s="24">
        <f t="shared" si="5"/>
        <v>0.22</v>
      </c>
      <c r="H23" s="12">
        <v>24</v>
      </c>
      <c r="I23" s="27">
        <f>F29</f>
        <v>0.11</v>
      </c>
    </row>
    <row r="24" spans="3:9" ht="15.75" thickBot="1" x14ac:dyDescent="0.3">
      <c r="C24" t="str">
        <f t="shared" si="3"/>
        <v>Danessa Magdalena</v>
      </c>
      <c r="D24">
        <f t="shared" si="4"/>
        <v>20</v>
      </c>
      <c r="E24" s="25"/>
      <c r="F24" s="24"/>
      <c r="H24" s="14">
        <v>27</v>
      </c>
      <c r="I24" s="28">
        <f>F30</f>
        <v>0.11</v>
      </c>
    </row>
    <row r="25" spans="3:9" x14ac:dyDescent="0.25">
      <c r="C25" t="str">
        <f t="shared" si="3"/>
        <v>David Fernando</v>
      </c>
      <c r="D25">
        <f t="shared" si="4"/>
        <v>22</v>
      </c>
      <c r="E25" s="25"/>
      <c r="F25" s="24"/>
    </row>
    <row r="26" spans="3:9" x14ac:dyDescent="0.25">
      <c r="C26" t="str">
        <f t="shared" si="3"/>
        <v>Claudia Dennise</v>
      </c>
      <c r="D26">
        <f t="shared" si="4"/>
        <v>21</v>
      </c>
      <c r="E26" s="25"/>
      <c r="F26" s="24"/>
    </row>
    <row r="27" spans="3:9" x14ac:dyDescent="0.25">
      <c r="C27" t="str">
        <f t="shared" si="3"/>
        <v>Estefany Michelle</v>
      </c>
      <c r="D27">
        <f t="shared" si="4"/>
        <v>0</v>
      </c>
      <c r="E27" s="25"/>
      <c r="F27" s="24"/>
    </row>
    <row r="28" spans="3:9" x14ac:dyDescent="0.25">
      <c r="C28" t="str">
        <f t="shared" si="3"/>
        <v>Cristian Mauricio</v>
      </c>
      <c r="D28">
        <f t="shared" si="4"/>
        <v>0</v>
      </c>
      <c r="E28" s="26"/>
      <c r="F28" s="24"/>
    </row>
    <row r="29" spans="3:9" x14ac:dyDescent="0.25">
      <c r="C29" t="str">
        <f t="shared" si="3"/>
        <v>Kleber Fabricio</v>
      </c>
      <c r="D29">
        <f t="shared" si="4"/>
        <v>26</v>
      </c>
      <c r="E29" s="26">
        <f>COUNTIF(G14:G24,D29)</f>
        <v>1</v>
      </c>
      <c r="F29" s="24">
        <f t="shared" si="5"/>
        <v>0.11</v>
      </c>
    </row>
    <row r="30" spans="3:9" x14ac:dyDescent="0.25">
      <c r="C30" t="str">
        <f t="shared" si="3"/>
        <v>Gabriel Fernando</v>
      </c>
      <c r="D30">
        <f t="shared" si="4"/>
        <v>23</v>
      </c>
      <c r="E30" s="26">
        <f>COUNTIF(G15:G25,D30)</f>
        <v>1</v>
      </c>
      <c r="F30" s="24">
        <f t="shared" si="5"/>
        <v>0.11</v>
      </c>
    </row>
    <row r="31" spans="3:9" x14ac:dyDescent="0.25">
      <c r="D31">
        <f>SUM(D20:D30)</f>
        <v>196</v>
      </c>
    </row>
    <row r="1048576" spans="5:5" x14ac:dyDescent="0.25">
      <c r="E1048576" s="2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Andres Loayza</dc:creator>
  <cp:lastModifiedBy>kleber Andres Loayza</cp:lastModifiedBy>
  <cp:lastPrinted>2015-05-14T14:32:56Z</cp:lastPrinted>
  <dcterms:created xsi:type="dcterms:W3CDTF">2015-05-14T14:32:20Z</dcterms:created>
  <dcterms:modified xsi:type="dcterms:W3CDTF">2015-05-20T05:01:26Z</dcterms:modified>
</cp:coreProperties>
</file>