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8" i="2" l="1"/>
  <c r="R27" i="2"/>
  <c r="R26" i="2"/>
  <c r="Q28" i="2"/>
  <c r="Q27" i="2"/>
  <c r="Q26" i="2"/>
  <c r="Y6" i="2"/>
  <c r="X6" i="2"/>
  <c r="W6" i="2"/>
  <c r="F23" i="2"/>
  <c r="G22" i="2"/>
  <c r="F22" i="2"/>
  <c r="F17" i="2"/>
  <c r="F16" i="2"/>
  <c r="G12" i="2"/>
  <c r="G11" i="2"/>
  <c r="G13" i="2"/>
  <c r="Z65" i="1"/>
  <c r="W67" i="1"/>
  <c r="W66" i="1"/>
  <c r="S66" i="1"/>
  <c r="F45" i="1"/>
  <c r="I45" i="1"/>
  <c r="L60" i="1"/>
  <c r="L54" i="1"/>
  <c r="L48" i="1"/>
  <c r="Y26" i="1"/>
  <c r="S26" i="1"/>
  <c r="P26" i="1"/>
  <c r="P21" i="1"/>
  <c r="L42" i="1"/>
  <c r="L36" i="1"/>
  <c r="L30" i="1"/>
  <c r="I28" i="1"/>
  <c r="L21" i="1"/>
  <c r="I21" i="1"/>
  <c r="F21" i="1"/>
  <c r="C21" i="1"/>
  <c r="M2" i="1"/>
  <c r="I2" i="1"/>
  <c r="F2" i="1"/>
  <c r="C2" i="1"/>
  <c r="AC65" i="1"/>
  <c r="V26" i="1"/>
</calcChain>
</file>

<file path=xl/sharedStrings.xml><?xml version="1.0" encoding="utf-8"?>
<sst xmlns="http://schemas.openxmlformats.org/spreadsheetml/2006/main" count="110" uniqueCount="75">
  <si>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</si>
  <si>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</si>
  <si>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</si>
  <si>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</si>
  <si>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</si>
  <si>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</si>
  <si>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</si>
  <si>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</si>
  <si>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</si>
  <si>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</si>
  <si>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</si>
  <si>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</si>
  <si>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</si>
  <si>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</si>
  <si>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</si>
  <si>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</si>
  <si>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</si>
  <si>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</si>
  <si>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</si>
  <si>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</si>
  <si>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</si>
  <si>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</si>
  <si>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</si>
  <si>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</si>
  <si>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</si>
  <si>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</si>
  <si>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</si>
  <si>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</si>
  <si>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</si>
  <si>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</si>
  <si>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</si>
  <si>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</si>
  <si>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</si>
  <si>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</si>
  <si>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</si>
  <si>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</si>
  <si>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</si>
  <si>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</si>
  <si>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</si>
  <si>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</si>
  <si>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</si>
  <si>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</si>
  <si>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</si>
  <si>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</si>
  <si>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</si>
  <si>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</si>
  <si>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</si>
  <si>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</si>
  <si>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</si>
  <si>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</si>
  <si>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</si>
  <si>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</si>
  <si>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</si>
  <si>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</si>
  <si>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</si>
  <si>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</si>
  <si>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</si>
  <si>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</si>
  <si>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</si>
  <si>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</si>
  <si>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</si>
  <si>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</si>
  <si>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</si>
  <si>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</si>
  <si>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</si>
  <si>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Quito</t>
  </si>
  <si>
    <t>Cuenca</t>
  </si>
  <si>
    <t>aucas</t>
  </si>
  <si>
    <t>barcelona</t>
  </si>
  <si>
    <t>liga</t>
  </si>
  <si>
    <t>quito</t>
  </si>
  <si>
    <t>cuenca</t>
  </si>
  <si>
    <t>min</t>
  </si>
  <si>
    <t>menor o igual 50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</si>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</sst>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1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" fontId="0" fillId="0" borderId="7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7"/>
  <sheetViews>
    <sheetView topLeftCell="Q49" zoomScaleNormal="100" workbookViewId="0">
      <selection activeCell="AC65" sqref="AC65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COUNTIF(E4:E17,1)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5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5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5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5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5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5" ht="15.75" thickBot="1" x14ac:dyDescent="0.3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5" ht="15.75" thickBot="1" x14ac:dyDescent="0.3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  <c r="X26" s="1" t="s">
        <v>72</v>
      </c>
      <c r="Y26" s="2">
        <f>MIN(X28:X41)</f>
        <v>1</v>
      </c>
    </row>
    <row r="27" spans="2:25" ht="15.75" thickBot="1" x14ac:dyDescent="0.3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  <c r="X27" s="10"/>
      <c r="Y27" s="16"/>
    </row>
    <row r="28" spans="2:25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4</v>
      </c>
      <c r="J28" s="6"/>
      <c r="O28" s="4">
        <v>1</v>
      </c>
      <c r="P28" s="5"/>
      <c r="R28" s="4">
        <v>1</v>
      </c>
      <c r="S28" s="5"/>
      <c r="U28" s="4">
        <v>1</v>
      </c>
      <c r="V28" s="5"/>
      <c r="X28" s="10">
        <v>1</v>
      </c>
      <c r="Y28" s="16"/>
    </row>
    <row r="29" spans="2:25" ht="15.75" thickBot="1" x14ac:dyDescent="0.3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  <c r="X29" s="10">
        <v>3</v>
      </c>
      <c r="Y29" s="16"/>
    </row>
    <row r="30" spans="2:25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  <c r="X30" s="10">
        <v>5</v>
      </c>
      <c r="Y30" s="16"/>
    </row>
    <row r="31" spans="2:25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  <c r="X31" s="10">
        <v>7</v>
      </c>
      <c r="Y31" s="16"/>
    </row>
    <row r="32" spans="2:25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  <c r="X32" s="10">
        <v>9</v>
      </c>
      <c r="Y32" s="16"/>
    </row>
    <row r="33" spans="2:25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  <c r="X33" s="10">
        <v>11</v>
      </c>
      <c r="Y33" s="16"/>
    </row>
    <row r="34" spans="2:25" ht="15.75" thickBot="1" x14ac:dyDescent="0.3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  <c r="X34" s="10">
        <v>13</v>
      </c>
      <c r="Y34" s="16"/>
    </row>
    <row r="35" spans="2:25" ht="15.75" thickBot="1" x14ac:dyDescent="0.3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  <c r="X35" s="10">
        <v>15</v>
      </c>
      <c r="Y35" s="16"/>
    </row>
    <row r="36" spans="2:25" ht="15.75" thickBot="1" x14ac:dyDescent="0.3">
      <c r="B36" s="11">
        <v>5</v>
      </c>
      <c r="C36" s="9"/>
      <c r="E36" s="11">
        <v>5</v>
      </c>
      <c r="F36" s="9"/>
      <c r="H36" s="10">
        <v>1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  <c r="X36" s="10">
        <v>17</v>
      </c>
      <c r="Y36" s="16"/>
    </row>
    <row r="37" spans="2:25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  <c r="X37" s="10">
        <v>78</v>
      </c>
      <c r="Y37" s="16"/>
    </row>
    <row r="38" spans="2:25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  <c r="X38" s="10">
        <v>21</v>
      </c>
      <c r="Y38" s="16"/>
    </row>
    <row r="39" spans="2:25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  <c r="X39" s="10">
        <v>23</v>
      </c>
      <c r="Y39" s="16"/>
    </row>
    <row r="40" spans="2:25" ht="15.75" thickBot="1" x14ac:dyDescent="0.3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  <c r="X40" s="10">
        <v>25</v>
      </c>
      <c r="Y40" s="16"/>
    </row>
    <row r="41" spans="2:25" ht="15.75" thickBot="1" x14ac:dyDescent="0.3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  <c r="X41" s="11">
        <v>27</v>
      </c>
      <c r="Y41" s="9"/>
    </row>
    <row r="42" spans="2:25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5" x14ac:dyDescent="0.25">
      <c r="H43" s="11">
        <v>5</v>
      </c>
      <c r="I43" s="9"/>
      <c r="K43" s="4"/>
      <c r="L43" s="5"/>
    </row>
    <row r="44" spans="2:25" x14ac:dyDescent="0.25">
      <c r="K44" s="4" t="s">
        <v>10</v>
      </c>
      <c r="L44" s="5">
        <v>0.5</v>
      </c>
    </row>
    <row r="45" spans="2:25" x14ac:dyDescent="0.25">
      <c r="E45" s="1" t="s">
        <v>24</v>
      </c>
      <c r="F45" s="2">
        <f>AVERAGEIF(E47:E60,4)</f>
        <v>4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5" x14ac:dyDescent="0.25">
      <c r="E46" s="4"/>
      <c r="F46" s="5"/>
      <c r="H46" s="4"/>
      <c r="I46" s="5"/>
      <c r="K46" s="8"/>
      <c r="L46" s="9"/>
      <c r="O46" s="6"/>
      <c r="P46" s="6"/>
    </row>
    <row r="47" spans="2:25" x14ac:dyDescent="0.25">
      <c r="E47" s="4">
        <v>1</v>
      </c>
      <c r="F47" s="5"/>
      <c r="H47" s="4">
        <v>1</v>
      </c>
      <c r="I47" s="5"/>
      <c r="O47" s="6"/>
      <c r="P47" s="6"/>
    </row>
    <row r="48" spans="2:25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103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105</v>
      </c>
      <c r="Y57" s="4" t="s">
        <v>39</v>
      </c>
      <c r="Z57" s="5">
        <v>21</v>
      </c>
      <c r="AB57" s="4" t="s">
        <v>39</v>
      </c>
      <c r="AC57" s="5">
        <v>21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23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108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110</v>
      </c>
      <c r="Y60" s="4" t="s">
        <v>43</v>
      </c>
      <c r="Z60" s="5">
        <v>21</v>
      </c>
      <c r="AB60" s="4" t="s">
        <v>43</v>
      </c>
      <c r="AC60" s="5">
        <v>21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112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114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117</v>
      </c>
      <c r="Y63" s="4" t="s">
        <v>48</v>
      </c>
      <c r="Z63" s="5">
        <v>21</v>
      </c>
      <c r="AB63" s="4" t="s">
        <v>48</v>
      </c>
      <c r="AC63" s="5">
        <v>21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120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121</v>
      </c>
      <c r="Y65" s="21" t="s">
        <v>51</v>
      </c>
      <c r="Z65" s="9">
        <f>_xlfn.VAR.P(Z55:Z64)</f>
        <v>1.4399999999999997</v>
      </c>
      <c r="AB65" s="21" t="s">
        <v>52</v>
      </c>
      <c r="AC65" s="22">
        <f>_xlfn.VAR.S(AC55:AC64)</f>
        <v>0.48888888888888893</v>
      </c>
    </row>
    <row r="66" spans="17:29" ht="15.75" thickBot="1" x14ac:dyDescent="0.3">
      <c r="Q66" s="21" t="s">
        <v>53</v>
      </c>
      <c r="R66" s="12">
        <v>13</v>
      </c>
      <c r="S66" s="24">
        <f>FORECAST(R66,S54:S65,R54:R65)</f>
        <v>106.5151515151515</v>
      </c>
      <c r="U66" s="21" t="s">
        <v>54</v>
      </c>
      <c r="V66" s="12">
        <v>13</v>
      </c>
      <c r="W66" s="9">
        <f>TREND(W54:W65,V54:V65)</f>
        <v>99.282051282051299</v>
      </c>
    </row>
    <row r="67" spans="17:29" ht="15.75" thickBot="1" x14ac:dyDescent="0.3">
      <c r="W67" s="9">
        <f>TREND(W55:W66,V55:V66)</f>
        <v>103.95101906640367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O16" zoomScale="170" zoomScaleNormal="170" workbookViewId="0">
      <selection activeCell="R24" sqref="R24"/>
    </sheetView>
  </sheetViews>
  <sheetFormatPr baseColWidth="10" defaultColWidth="9.140625" defaultRowHeight="15" x14ac:dyDescent="0.25"/>
  <cols>
    <col min="5" max="5" width="20.85546875" bestFit="1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COUNTIF(F5:K8,"&gt;60")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19" x14ac:dyDescent="0.25">
      <c r="E17" t="s">
        <v>73</v>
      </c>
      <c r="F17">
        <f>COUNTIF(F5:K8,"&lt;=50")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2</v>
      </c>
      <c r="S18" t="s">
        <v>64</v>
      </c>
    </row>
    <row r="21" spans="5:19" x14ac:dyDescent="0.25">
      <c r="O21">
        <v>1</v>
      </c>
      <c r="P21" t="s">
        <v>65</v>
      </c>
      <c r="Q21">
        <v>1</v>
      </c>
      <c r="R21">
        <v>0</v>
      </c>
      <c r="S21" t="s">
        <v>66</v>
      </c>
    </row>
    <row r="22" spans="5:19" x14ac:dyDescent="0.25">
      <c r="E22" t="s">
        <v>74</v>
      </c>
      <c r="F22">
        <f>COUNTIF(F5:K8,"&lt;65")</f>
        <v>10</v>
      </c>
      <c r="G22">
        <f>COUNT(F5:K8)</f>
        <v>24</v>
      </c>
      <c r="O22">
        <v>2</v>
      </c>
      <c r="P22" t="s">
        <v>65</v>
      </c>
      <c r="Q22">
        <v>2</v>
      </c>
      <c r="R22">
        <v>1</v>
      </c>
      <c r="S22" t="s">
        <v>66</v>
      </c>
    </row>
    <row r="23" spans="5:19" x14ac:dyDescent="0.25">
      <c r="F23" s="25">
        <f>F22/G22</f>
        <v>0.41666666666666669</v>
      </c>
      <c r="O23">
        <v>3</v>
      </c>
      <c r="P23" t="s">
        <v>65</v>
      </c>
      <c r="Q23">
        <v>5</v>
      </c>
      <c r="R23">
        <v>2</v>
      </c>
      <c r="S23" t="s">
        <v>66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67</v>
      </c>
    </row>
    <row r="27" spans="5:19" x14ac:dyDescent="0.25">
      <c r="O27">
        <v>4</v>
      </c>
      <c r="P27" t="s">
        <v>68</v>
      </c>
      <c r="Q27" s="23">
        <f>FORECAST(O27,Q16:Q18,O16:O18)</f>
        <v>5.3333333333333339</v>
      </c>
      <c r="R27" s="23">
        <f>FORECAST(O27,R16:R18,O16:O18)</f>
        <v>2.666666666666667</v>
      </c>
      <c r="S27" t="s">
        <v>69</v>
      </c>
    </row>
    <row r="28" spans="5:19" x14ac:dyDescent="0.25">
      <c r="O28">
        <v>4</v>
      </c>
      <c r="P28" t="s">
        <v>70</v>
      </c>
      <c r="Q28" s="23">
        <f>FORECAST(O28,Q21:Q23,O21:O23)</f>
        <v>6.6666666666666661</v>
      </c>
      <c r="R28">
        <f>FORECAST(O28,R21:R23,O21:O23)</f>
        <v>3</v>
      </c>
      <c r="S28" t="s">
        <v>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2015-06-03T01:32:37Z</dcterms:modified>
  <dc:language>es-EC</dc:language>
</cp:coreProperties>
</file>