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22" i="3" l="1"/>
  <c r="C21" i="3"/>
  <c r="C20" i="3"/>
  <c r="C19" i="3"/>
  <c r="C18" i="3"/>
  <c r="C17" i="3"/>
  <c r="C16" i="3"/>
  <c r="C15" i="3"/>
  <c r="C9" i="3"/>
  <c r="C14" i="3"/>
  <c r="C13" i="3"/>
  <c r="C12" i="3"/>
  <c r="C11" i="3"/>
  <c r="C10" i="3"/>
  <c r="C8" i="3"/>
  <c r="C7" i="3"/>
  <c r="C6" i="3"/>
  <c r="C5" i="3"/>
  <c r="C4" i="3"/>
  <c r="C3" i="3"/>
</calcChain>
</file>

<file path=xl/sharedStrings.xml><?xml version="1.0" encoding="utf-8"?>
<sst xmlns="http://schemas.openxmlformats.org/spreadsheetml/2006/main" count="99" uniqueCount="99">
  <si>
    <t>cedula</t>
  </si>
  <si>
    <t>nombre</t>
  </si>
  <si>
    <t>apellido</t>
  </si>
  <si>
    <t>Nombre y Apellido Capital</t>
  </si>
  <si>
    <t>Usuario (Primera letra del nombre, apellido, codigo asc 95)</t>
  </si>
  <si>
    <t>password(cod asc 36 + edad(numero) + Apellido Capital)</t>
  </si>
  <si>
    <t>Sueldo</t>
  </si>
  <si>
    <t>Nelly</t>
  </si>
  <si>
    <t>Aguayo</t>
  </si>
  <si>
    <t>Daniel</t>
  </si>
  <si>
    <t>Aguilar</t>
  </si>
  <si>
    <t>Jorge</t>
  </si>
  <si>
    <t>Diaz</t>
  </si>
  <si>
    <t>Jenny</t>
  </si>
  <si>
    <t>Coba</t>
  </si>
  <si>
    <t>Pablo</t>
  </si>
  <si>
    <t>Aguirre</t>
  </si>
  <si>
    <t>David</t>
  </si>
  <si>
    <t>Cerda</t>
  </si>
  <si>
    <t>Lady</t>
  </si>
  <si>
    <t>Álvarez</t>
  </si>
  <si>
    <t>Guillermo</t>
  </si>
  <si>
    <t>Samaniego</t>
  </si>
  <si>
    <t>Vinicio</t>
  </si>
  <si>
    <t>Angulo</t>
  </si>
  <si>
    <t>Jonathan</t>
  </si>
  <si>
    <t>Arcentales</t>
  </si>
  <si>
    <t>Borys</t>
  </si>
  <si>
    <t>Arias</t>
  </si>
  <si>
    <t>Yamil</t>
  </si>
  <si>
    <t>Aries</t>
  </si>
  <si>
    <t>Alenjandro</t>
  </si>
  <si>
    <t>Armas</t>
  </si>
  <si>
    <t>Enmanuel</t>
  </si>
  <si>
    <t>Zarnet</t>
  </si>
  <si>
    <t>Yasmina</t>
  </si>
  <si>
    <t>Moncada</t>
  </si>
  <si>
    <t>Dominique</t>
  </si>
  <si>
    <t>Atarihuana</t>
  </si>
  <si>
    <t>Javier</t>
  </si>
  <si>
    <t>Gaibor</t>
  </si>
  <si>
    <t>Gustavo</t>
  </si>
  <si>
    <t>Barbosa</t>
  </si>
  <si>
    <t>Enrique</t>
  </si>
  <si>
    <t>Bones</t>
  </si>
  <si>
    <t>Sandra</t>
  </si>
  <si>
    <t>Bedoya</t>
  </si>
  <si>
    <t>Tatiana</t>
  </si>
  <si>
    <t>Bautista</t>
  </si>
  <si>
    <t>Fecha_nacimiento</t>
  </si>
  <si>
    <t>21/12/1987</t>
  </si>
  <si>
    <t>21/12/1988</t>
  </si>
  <si>
    <t>21/12/1989</t>
  </si>
  <si>
    <t>21/12/1990</t>
  </si>
  <si>
    <t>21/12/1991</t>
  </si>
  <si>
    <t>21/12/1992</t>
  </si>
  <si>
    <t>21/12/1993</t>
  </si>
  <si>
    <t>21/11/1989</t>
  </si>
  <si>
    <t>21/11/1990</t>
  </si>
  <si>
    <t>21/11/1991</t>
  </si>
  <si>
    <t>21/11/1992</t>
  </si>
  <si>
    <t>21/11/1993</t>
  </si>
  <si>
    <t>21/11/1994</t>
  </si>
  <si>
    <t>21/11/1995</t>
  </si>
  <si>
    <t>15/04/1986</t>
  </si>
  <si>
    <t>15/04/1987</t>
  </si>
  <si>
    <t>15/04/1988</t>
  </si>
  <si>
    <t>15/04/1989</t>
  </si>
  <si>
    <t>15/04/1990</t>
  </si>
  <si>
    <t>15/04/1991</t>
  </si>
  <si>
    <t>15/04/1992</t>
  </si>
  <si>
    <t>Nombre Oculto (3 primeras letras nombre+ 4 ultimas letras apellido + longitud nombre)</t>
  </si>
  <si>
    <t>clave Cajero(Ultimo 4 digitos cedula)</t>
  </si>
  <si>
    <t>Nombre y Apellido Concatenado con prefijo Estimado</t>
  </si>
  <si>
    <t>Reemplaze las 2 ultimas letras del nombre con "conca"</t>
  </si>
  <si>
    <t>Ciudad</t>
  </si>
  <si>
    <t>Quito</t>
  </si>
  <si>
    <t>Guayaquil</t>
  </si>
  <si>
    <t>Manta</t>
  </si>
  <si>
    <t>Portoviejo</t>
  </si>
  <si>
    <t>Portovelo</t>
  </si>
  <si>
    <t>Zaruma</t>
  </si>
  <si>
    <t>Cuenca</t>
  </si>
  <si>
    <t>Azogues</t>
  </si>
  <si>
    <t>Arenillas</t>
  </si>
  <si>
    <t>Coca</t>
  </si>
  <si>
    <t>Puyo</t>
  </si>
  <si>
    <t>Sangolqui</t>
  </si>
  <si>
    <t>Bucaramanga</t>
  </si>
  <si>
    <t>Asuncion</t>
  </si>
  <si>
    <t>Montevideo</t>
  </si>
  <si>
    <t>Bogota</t>
  </si>
  <si>
    <t>Loja</t>
  </si>
  <si>
    <t>Riobamba</t>
  </si>
  <si>
    <t>Zamora</t>
  </si>
  <si>
    <t>Roma</t>
  </si>
  <si>
    <t>Bruselas</t>
  </si>
  <si>
    <t>Nombre + Edad Repetida 3 veces, unidas con _</t>
  </si>
  <si>
    <t>concatenar Nombre vive en ciudad, y sustituir ciudad con Machala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</si>
</sst>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_);[Red]&quot;($&quot;#,##0.00\)"/>
    <numFmt numFmtId="165" formatCode="yy/mm/dd;@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baseColWidth="10" defaultColWidth="9.140625" defaultRowHeight="15" x14ac:dyDescent="0.25"/>
  <cols>
    <col min="2" max="2" width="19.85546875"/>
    <col min="5" max="5" width="12.28515625"/>
    <col min="6" max="6" width="11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P26"/>
  <sheetViews>
    <sheetView tabSelected="1" topLeftCell="A3" zoomScaleNormal="100" workbookViewId="0">
      <selection activeCell="B5" sqref="B5"/>
    </sheetView>
  </sheetViews>
  <sheetFormatPr baseColWidth="10" defaultColWidth="9.140625" defaultRowHeight="15" x14ac:dyDescent="0.25"/>
  <cols>
    <col min="2" max="2" width="14.7109375"/>
    <col min="3" max="3" width="33" bestFit="1" customWidth="1"/>
    <col min="4" max="4" width="12.85546875"/>
    <col min="5" max="5" width="14.7109375"/>
    <col min="6" max="6" width="16.7109375" customWidth="1"/>
    <col min="7" max="7" width="47.140625"/>
    <col min="8" max="8" width="22.28515625" customWidth="1"/>
    <col min="9" max="9" width="13.7109375"/>
    <col min="13" max="13" width="21.42578125"/>
    <col min="14" max="14" width="30.42578125"/>
    <col min="16" max="16" width="16.28515625"/>
    <col min="17" max="17" width="11.42578125"/>
    <col min="18" max="18" width="32.28515625"/>
    <col min="19" max="19" width="12.5703125"/>
    <col min="21" max="21" width="26.85546875" customWidth="1"/>
    <col min="25" max="25" width="23.5703125" customWidth="1"/>
    <col min="30" max="30" width="15.5703125" customWidth="1"/>
  </cols>
  <sheetData>
    <row r="5" spans="2:42" x14ac:dyDescent="0.25">
      <c r="B5" s="1" t="s">
        <v>0</v>
      </c>
      <c r="C5" s="1" t="s">
        <v>72</v>
      </c>
      <c r="D5" s="1" t="s">
        <v>1</v>
      </c>
      <c r="E5" s="1" t="s">
        <v>2</v>
      </c>
      <c r="F5" s="1" t="s">
        <v>75</v>
      </c>
      <c r="G5" s="1" t="s">
        <v>3</v>
      </c>
      <c r="H5" s="1" t="s">
        <v>49</v>
      </c>
      <c r="I5" s="6" t="s">
        <v>4</v>
      </c>
      <c r="J5" s="6"/>
      <c r="K5" s="6"/>
      <c r="L5" s="6"/>
      <c r="M5" s="6"/>
      <c r="N5" s="6" t="s">
        <v>5</v>
      </c>
      <c r="O5" s="6"/>
      <c r="P5" s="6"/>
      <c r="Q5" s="1" t="s">
        <v>6</v>
      </c>
      <c r="R5" s="6" t="s">
        <v>71</v>
      </c>
      <c r="S5" s="6"/>
      <c r="T5" s="6"/>
      <c r="U5" s="6"/>
      <c r="V5" s="8" t="s">
        <v>73</v>
      </c>
      <c r="W5" s="8"/>
      <c r="X5" s="8"/>
      <c r="Y5" s="8"/>
      <c r="Z5" s="9" t="s">
        <v>74</v>
      </c>
      <c r="AA5" s="9"/>
      <c r="AB5" s="9"/>
      <c r="AC5" s="9"/>
      <c r="AD5" s="9"/>
      <c r="AE5" s="9" t="s">
        <v>97</v>
      </c>
      <c r="AF5" s="9"/>
      <c r="AG5" s="9"/>
      <c r="AH5" s="9"/>
      <c r="AI5" s="9"/>
      <c r="AJ5" s="9" t="s">
        <v>98</v>
      </c>
      <c r="AK5" s="9"/>
      <c r="AL5" s="9"/>
      <c r="AM5" s="9"/>
      <c r="AN5" s="9"/>
      <c r="AO5" s="9"/>
      <c r="AP5" s="9"/>
    </row>
    <row r="6" spans="2:42" x14ac:dyDescent="0.25">
      <c r="B6" s="2">
        <v>1718048232</v>
      </c>
      <c r="C6" s="2"/>
      <c r="D6" s="2" t="s">
        <v>7</v>
      </c>
      <c r="E6" s="2" t="s">
        <v>8</v>
      </c>
      <c r="F6" s="2" t="s">
        <v>76</v>
      </c>
      <c r="H6" s="4" t="s">
        <v>50</v>
      </c>
      <c r="I6" s="5"/>
      <c r="J6" s="5"/>
      <c r="K6" s="5"/>
      <c r="L6" s="5"/>
      <c r="M6" s="5"/>
      <c r="N6" s="5"/>
      <c r="O6" s="5"/>
      <c r="P6" s="5"/>
      <c r="Q6" s="3">
        <v>1200.3399999999999</v>
      </c>
      <c r="R6" s="5"/>
      <c r="S6" s="5"/>
      <c r="T6" s="5"/>
      <c r="U6" s="5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2:42" x14ac:dyDescent="0.25">
      <c r="B7" s="2">
        <v>1716987076</v>
      </c>
      <c r="C7" s="2"/>
      <c r="D7" s="2" t="s">
        <v>9</v>
      </c>
      <c r="E7" s="2" t="s">
        <v>10</v>
      </c>
      <c r="F7" s="2" t="s">
        <v>77</v>
      </c>
      <c r="H7" s="4" t="s">
        <v>51</v>
      </c>
      <c r="I7" s="5"/>
      <c r="J7" s="5"/>
      <c r="K7" s="5"/>
      <c r="L7" s="5"/>
      <c r="M7" s="5"/>
      <c r="N7" s="5"/>
      <c r="O7" s="5"/>
      <c r="P7" s="5"/>
      <c r="Q7" s="3">
        <v>1300.3499999999999</v>
      </c>
      <c r="R7" s="5"/>
      <c r="S7" s="5"/>
      <c r="T7" s="5"/>
      <c r="U7" s="5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2:42" x14ac:dyDescent="0.25">
      <c r="B8" s="2">
        <v>1724495435</v>
      </c>
      <c r="C8" s="2"/>
      <c r="D8" s="2" t="s">
        <v>11</v>
      </c>
      <c r="E8" s="2" t="s">
        <v>12</v>
      </c>
      <c r="F8" s="2" t="s">
        <v>78</v>
      </c>
      <c r="H8" s="4" t="s">
        <v>52</v>
      </c>
      <c r="I8" s="5"/>
      <c r="J8" s="5"/>
      <c r="K8" s="5"/>
      <c r="L8" s="5"/>
      <c r="M8" s="5"/>
      <c r="N8" s="5"/>
      <c r="O8" s="5"/>
      <c r="P8" s="5"/>
      <c r="Q8" s="3">
        <v>1400.36</v>
      </c>
      <c r="R8" s="5"/>
      <c r="S8" s="5"/>
      <c r="T8" s="5"/>
      <c r="U8" s="5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2:42" x14ac:dyDescent="0.25">
      <c r="B9" s="2">
        <v>1718048233</v>
      </c>
      <c r="C9" s="2"/>
      <c r="D9" s="2" t="s">
        <v>13</v>
      </c>
      <c r="E9" s="2" t="s">
        <v>14</v>
      </c>
      <c r="F9" s="2" t="s">
        <v>79</v>
      </c>
      <c r="H9" s="4" t="s">
        <v>53</v>
      </c>
      <c r="I9" s="5"/>
      <c r="J9" s="5"/>
      <c r="K9" s="5"/>
      <c r="L9" s="5"/>
      <c r="M9" s="5"/>
      <c r="N9" s="5"/>
      <c r="O9" s="5"/>
      <c r="P9" s="5"/>
      <c r="Q9" s="3">
        <v>1500.37</v>
      </c>
      <c r="R9" s="5"/>
      <c r="S9" s="5"/>
      <c r="T9" s="5"/>
      <c r="U9" s="5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2:42" x14ac:dyDescent="0.25">
      <c r="B10" s="2">
        <v>1716987077</v>
      </c>
      <c r="C10" s="2"/>
      <c r="D10" s="2" t="s">
        <v>15</v>
      </c>
      <c r="E10" s="2" t="s">
        <v>16</v>
      </c>
      <c r="F10" s="2" t="s">
        <v>80</v>
      </c>
      <c r="H10" s="4" t="s">
        <v>54</v>
      </c>
      <c r="I10" s="5"/>
      <c r="J10" s="5"/>
      <c r="K10" s="5"/>
      <c r="L10" s="5"/>
      <c r="M10" s="5"/>
      <c r="N10" s="5"/>
      <c r="O10" s="5"/>
      <c r="P10" s="5"/>
      <c r="Q10" s="3">
        <v>1600.38</v>
      </c>
      <c r="R10" s="5"/>
      <c r="S10" s="5"/>
      <c r="T10" s="5"/>
      <c r="U10" s="5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2:42" x14ac:dyDescent="0.25">
      <c r="B11" s="2">
        <v>1724495436</v>
      </c>
      <c r="C11" s="2"/>
      <c r="D11" s="2" t="s">
        <v>17</v>
      </c>
      <c r="E11" s="2" t="s">
        <v>18</v>
      </c>
      <c r="F11" s="2" t="s">
        <v>81</v>
      </c>
      <c r="H11" s="4" t="s">
        <v>55</v>
      </c>
      <c r="I11" s="5"/>
      <c r="J11" s="5"/>
      <c r="K11" s="5"/>
      <c r="L11" s="5"/>
      <c r="M11" s="5"/>
      <c r="N11" s="5"/>
      <c r="O11" s="5"/>
      <c r="P11" s="5"/>
      <c r="Q11" s="3">
        <v>1700.39</v>
      </c>
      <c r="R11" s="5"/>
      <c r="S11" s="5"/>
      <c r="T11" s="5"/>
      <c r="U11" s="5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2:42" x14ac:dyDescent="0.25">
      <c r="B12" s="2">
        <v>1718048234</v>
      </c>
      <c r="C12" s="2"/>
      <c r="D12" s="2" t="s">
        <v>19</v>
      </c>
      <c r="E12" s="2" t="s">
        <v>20</v>
      </c>
      <c r="F12" s="2" t="s">
        <v>82</v>
      </c>
      <c r="H12" s="4" t="s">
        <v>56</v>
      </c>
      <c r="I12" s="5"/>
      <c r="J12" s="5"/>
      <c r="K12" s="5"/>
      <c r="L12" s="5"/>
      <c r="M12" s="5"/>
      <c r="N12" s="5"/>
      <c r="O12" s="5"/>
      <c r="P12" s="5"/>
      <c r="Q12" s="3">
        <v>1800.4</v>
      </c>
      <c r="R12" s="5"/>
      <c r="S12" s="5"/>
      <c r="T12" s="5"/>
      <c r="U12" s="5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2:42" x14ac:dyDescent="0.25">
      <c r="B13" s="2">
        <v>1716987078</v>
      </c>
      <c r="C13" s="2"/>
      <c r="D13" s="2" t="s">
        <v>21</v>
      </c>
      <c r="E13" s="2" t="s">
        <v>22</v>
      </c>
      <c r="F13" s="2" t="s">
        <v>83</v>
      </c>
      <c r="H13" s="4" t="s">
        <v>57</v>
      </c>
      <c r="I13" s="5"/>
      <c r="J13" s="5"/>
      <c r="K13" s="5"/>
      <c r="L13" s="5"/>
      <c r="M13" s="5"/>
      <c r="N13" s="5"/>
      <c r="O13" s="5"/>
      <c r="P13" s="5"/>
      <c r="Q13" s="3">
        <v>1900.41</v>
      </c>
      <c r="R13" s="5"/>
      <c r="S13" s="5"/>
      <c r="T13" s="5"/>
      <c r="U13" s="5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2:42" x14ac:dyDescent="0.25">
      <c r="B14" s="2">
        <v>1724495437</v>
      </c>
      <c r="C14" s="2"/>
      <c r="D14" s="2" t="s">
        <v>23</v>
      </c>
      <c r="E14" s="2" t="s">
        <v>24</v>
      </c>
      <c r="F14" s="2" t="s">
        <v>84</v>
      </c>
      <c r="H14" s="4" t="s">
        <v>58</v>
      </c>
      <c r="I14" s="5"/>
      <c r="J14" s="5"/>
      <c r="K14" s="5"/>
      <c r="L14" s="5"/>
      <c r="M14" s="5"/>
      <c r="N14" s="5"/>
      <c r="O14" s="5"/>
      <c r="P14" s="5"/>
      <c r="Q14" s="3">
        <v>1300.1500000000001</v>
      </c>
      <c r="R14" s="5"/>
      <c r="S14" s="5"/>
      <c r="T14" s="5"/>
      <c r="U14" s="5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2:42" x14ac:dyDescent="0.25">
      <c r="B15" s="2">
        <v>1718048235</v>
      </c>
      <c r="C15" s="2"/>
      <c r="D15" s="2" t="s">
        <v>25</v>
      </c>
      <c r="E15" s="2" t="s">
        <v>26</v>
      </c>
      <c r="F15" s="2" t="s">
        <v>85</v>
      </c>
      <c r="H15" s="4" t="s">
        <v>59</v>
      </c>
      <c r="I15" s="5"/>
      <c r="J15" s="5"/>
      <c r="K15" s="5"/>
      <c r="L15" s="5"/>
      <c r="M15" s="5"/>
      <c r="N15" s="5"/>
      <c r="O15" s="5"/>
      <c r="P15" s="5"/>
      <c r="Q15" s="3">
        <v>1302.17</v>
      </c>
      <c r="R15" s="5"/>
      <c r="S15" s="5"/>
      <c r="T15" s="5"/>
      <c r="U15" s="5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2:42" x14ac:dyDescent="0.25">
      <c r="B16" s="2">
        <v>1716987079</v>
      </c>
      <c r="C16" s="2"/>
      <c r="D16" s="2" t="s">
        <v>27</v>
      </c>
      <c r="E16" s="2" t="s">
        <v>28</v>
      </c>
      <c r="F16" s="2" t="s">
        <v>86</v>
      </c>
      <c r="H16" s="4" t="s">
        <v>60</v>
      </c>
      <c r="I16" s="5"/>
      <c r="J16" s="5"/>
      <c r="K16" s="5"/>
      <c r="L16" s="5"/>
      <c r="M16" s="5"/>
      <c r="N16" s="5"/>
      <c r="O16" s="5"/>
      <c r="P16" s="5"/>
      <c r="Q16" s="3">
        <v>1304.19</v>
      </c>
      <c r="R16" s="5"/>
      <c r="S16" s="5"/>
      <c r="T16" s="5"/>
      <c r="U16" s="5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42" x14ac:dyDescent="0.25">
      <c r="B17" s="2">
        <v>1724495438</v>
      </c>
      <c r="C17" s="2"/>
      <c r="D17" s="2" t="s">
        <v>29</v>
      </c>
      <c r="E17" s="2" t="s">
        <v>30</v>
      </c>
      <c r="F17" s="2" t="s">
        <v>87</v>
      </c>
      <c r="H17" s="4" t="s">
        <v>61</v>
      </c>
      <c r="I17" s="5"/>
      <c r="J17" s="5"/>
      <c r="K17" s="5"/>
      <c r="L17" s="5"/>
      <c r="M17" s="5"/>
      <c r="N17" s="5"/>
      <c r="O17" s="5"/>
      <c r="P17" s="5"/>
      <c r="Q17" s="3">
        <v>1306.21</v>
      </c>
      <c r="R17" s="5"/>
      <c r="S17" s="5"/>
      <c r="T17" s="5"/>
      <c r="U17" s="5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2:42" x14ac:dyDescent="0.25">
      <c r="B18" s="2">
        <v>1718048236</v>
      </c>
      <c r="C18" s="2"/>
      <c r="D18" s="2" t="s">
        <v>31</v>
      </c>
      <c r="E18" s="2" t="s">
        <v>32</v>
      </c>
      <c r="F18" s="2" t="s">
        <v>88</v>
      </c>
      <c r="H18" s="4" t="s">
        <v>62</v>
      </c>
      <c r="I18" s="5"/>
      <c r="J18" s="5"/>
      <c r="K18" s="5"/>
      <c r="L18" s="5"/>
      <c r="M18" s="5"/>
      <c r="N18" s="5"/>
      <c r="O18" s="5"/>
      <c r="P18" s="5"/>
      <c r="Q18" s="3">
        <v>1308.23</v>
      </c>
      <c r="R18" s="5"/>
      <c r="S18" s="5"/>
      <c r="T18" s="5"/>
      <c r="U18" s="5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2:42" x14ac:dyDescent="0.25">
      <c r="B19" s="2">
        <v>1716987080</v>
      </c>
      <c r="C19" s="2"/>
      <c r="D19" s="2" t="s">
        <v>33</v>
      </c>
      <c r="E19" s="2" t="s">
        <v>34</v>
      </c>
      <c r="F19" s="2" t="s">
        <v>89</v>
      </c>
      <c r="H19" s="4" t="s">
        <v>63</v>
      </c>
      <c r="I19" s="5"/>
      <c r="J19" s="5"/>
      <c r="K19" s="5"/>
      <c r="L19" s="5"/>
      <c r="M19" s="5"/>
      <c r="N19" s="5"/>
      <c r="O19" s="5"/>
      <c r="P19" s="5"/>
      <c r="Q19" s="3">
        <v>1310.25</v>
      </c>
      <c r="R19" s="5"/>
      <c r="S19" s="5"/>
      <c r="T19" s="5"/>
      <c r="U19" s="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2:42" x14ac:dyDescent="0.25">
      <c r="B20" s="2">
        <v>1724495439</v>
      </c>
      <c r="C20" s="2"/>
      <c r="D20" s="2" t="s">
        <v>35</v>
      </c>
      <c r="E20" s="2" t="s">
        <v>36</v>
      </c>
      <c r="F20" s="2" t="s">
        <v>90</v>
      </c>
      <c r="H20" s="4" t="s">
        <v>64</v>
      </c>
      <c r="I20" s="5"/>
      <c r="J20" s="5"/>
      <c r="K20" s="5"/>
      <c r="L20" s="5"/>
      <c r="M20" s="5"/>
      <c r="N20" s="5"/>
      <c r="O20" s="5"/>
      <c r="P20" s="5"/>
      <c r="Q20" s="3">
        <v>1312.27</v>
      </c>
      <c r="R20" s="5"/>
      <c r="S20" s="5"/>
      <c r="T20" s="5"/>
      <c r="U20" s="5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2:42" x14ac:dyDescent="0.25">
      <c r="B21" s="2">
        <v>1718048237</v>
      </c>
      <c r="C21" s="2"/>
      <c r="D21" s="2" t="s">
        <v>37</v>
      </c>
      <c r="E21" s="2" t="s">
        <v>38</v>
      </c>
      <c r="F21" s="2" t="s">
        <v>91</v>
      </c>
      <c r="H21" s="4" t="s">
        <v>65</v>
      </c>
      <c r="I21" s="5"/>
      <c r="J21" s="5"/>
      <c r="K21" s="5"/>
      <c r="L21" s="5"/>
      <c r="M21" s="5"/>
      <c r="N21" s="5"/>
      <c r="O21" s="5"/>
      <c r="P21" s="5"/>
      <c r="Q21" s="3">
        <v>1314.29</v>
      </c>
      <c r="R21" s="5"/>
      <c r="S21" s="5"/>
      <c r="T21" s="5"/>
      <c r="U21" s="5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2:42" x14ac:dyDescent="0.25">
      <c r="B22" s="2">
        <v>1716987081</v>
      </c>
      <c r="C22" s="2"/>
      <c r="D22" s="2" t="s">
        <v>39</v>
      </c>
      <c r="E22" s="2" t="s">
        <v>40</v>
      </c>
      <c r="F22" s="2" t="s">
        <v>92</v>
      </c>
      <c r="H22" s="4" t="s">
        <v>66</v>
      </c>
      <c r="I22" s="5"/>
      <c r="J22" s="5"/>
      <c r="K22" s="5"/>
      <c r="L22" s="5"/>
      <c r="M22" s="5"/>
      <c r="N22" s="5"/>
      <c r="O22" s="5"/>
      <c r="P22" s="5"/>
      <c r="Q22" s="3">
        <v>1316.31</v>
      </c>
      <c r="R22" s="5"/>
      <c r="S22" s="5"/>
      <c r="T22" s="5"/>
      <c r="U22" s="5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2:42" x14ac:dyDescent="0.25">
      <c r="B23" s="2">
        <v>1724495440</v>
      </c>
      <c r="C23" s="2"/>
      <c r="D23" s="2" t="s">
        <v>41</v>
      </c>
      <c r="E23" s="2" t="s">
        <v>42</v>
      </c>
      <c r="F23" s="2" t="s">
        <v>93</v>
      </c>
      <c r="H23" s="4" t="s">
        <v>67</v>
      </c>
      <c r="I23" s="5"/>
      <c r="J23" s="5"/>
      <c r="K23" s="5"/>
      <c r="L23" s="5"/>
      <c r="M23" s="5"/>
      <c r="N23" s="5"/>
      <c r="O23" s="5"/>
      <c r="P23" s="5"/>
      <c r="Q23" s="3">
        <v>1318.33</v>
      </c>
      <c r="R23" s="5"/>
      <c r="S23" s="5"/>
      <c r="T23" s="5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2:42" x14ac:dyDescent="0.25">
      <c r="B24" s="2">
        <v>1718048238</v>
      </c>
      <c r="C24" s="2"/>
      <c r="D24" s="2" t="s">
        <v>43</v>
      </c>
      <c r="E24" s="2" t="s">
        <v>44</v>
      </c>
      <c r="F24" s="2" t="s">
        <v>94</v>
      </c>
      <c r="H24" s="4" t="s">
        <v>68</v>
      </c>
      <c r="I24" s="5"/>
      <c r="J24" s="5"/>
      <c r="K24" s="5"/>
      <c r="L24" s="5"/>
      <c r="M24" s="5"/>
      <c r="N24" s="5"/>
      <c r="O24" s="5"/>
      <c r="P24" s="5"/>
      <c r="Q24" s="3">
        <v>1320.35</v>
      </c>
      <c r="R24" s="5"/>
      <c r="S24" s="5"/>
      <c r="T24" s="5"/>
      <c r="U24" s="5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2:42" x14ac:dyDescent="0.25">
      <c r="B25" s="2">
        <v>1716987082</v>
      </c>
      <c r="C25" s="2"/>
      <c r="D25" s="2" t="s">
        <v>45</v>
      </c>
      <c r="E25" s="2" t="s">
        <v>46</v>
      </c>
      <c r="F25" s="2" t="s">
        <v>95</v>
      </c>
      <c r="H25" s="4" t="s">
        <v>69</v>
      </c>
      <c r="I25" s="5"/>
      <c r="J25" s="5"/>
      <c r="K25" s="5"/>
      <c r="L25" s="5"/>
      <c r="M25" s="5"/>
      <c r="N25" s="5"/>
      <c r="O25" s="5"/>
      <c r="P25" s="5"/>
      <c r="Q25" s="3">
        <v>1322.37</v>
      </c>
      <c r="R25" s="5"/>
      <c r="S25" s="5"/>
      <c r="T25" s="5"/>
      <c r="U25" s="5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2:42" x14ac:dyDescent="0.25">
      <c r="B26" s="2">
        <v>1724495441</v>
      </c>
      <c r="C26" s="2"/>
      <c r="D26" s="2" t="s">
        <v>47</v>
      </c>
      <c r="E26" s="2" t="s">
        <v>48</v>
      </c>
      <c r="F26" s="2" t="s">
        <v>96</v>
      </c>
      <c r="H26" s="4" t="s">
        <v>70</v>
      </c>
      <c r="I26" s="5"/>
      <c r="J26" s="5"/>
      <c r="K26" s="5"/>
      <c r="L26" s="5"/>
      <c r="M26" s="5"/>
    </row>
  </sheetData>
  <mergeCells count="148">
    <mergeCell ref="AJ25:AP25"/>
    <mergeCell ref="AJ20:AP20"/>
    <mergeCell ref="AJ21:AP21"/>
    <mergeCell ref="AJ22:AP22"/>
    <mergeCell ref="AJ23:AP23"/>
    <mergeCell ref="AJ24:AP24"/>
    <mergeCell ref="AE25:AI25"/>
    <mergeCell ref="AJ5:AP5"/>
    <mergeCell ref="AJ6:AP6"/>
    <mergeCell ref="AJ7:AP7"/>
    <mergeCell ref="AJ8:AP8"/>
    <mergeCell ref="AJ9:AP9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E20:AI20"/>
    <mergeCell ref="AE21:AI21"/>
    <mergeCell ref="AE22:AI22"/>
    <mergeCell ref="AE23:AI23"/>
    <mergeCell ref="AE24:AI24"/>
    <mergeCell ref="Z25:AD25"/>
    <mergeCell ref="AE5:AI5"/>
    <mergeCell ref="AE6:AI6"/>
    <mergeCell ref="AE7:AI7"/>
    <mergeCell ref="AE8:AI8"/>
    <mergeCell ref="AE9:AI9"/>
    <mergeCell ref="AE10:AI10"/>
    <mergeCell ref="AE11:AI11"/>
    <mergeCell ref="AE12:AI12"/>
    <mergeCell ref="AE13:AI13"/>
    <mergeCell ref="AE14:AI14"/>
    <mergeCell ref="AE15:AI15"/>
    <mergeCell ref="AE16:AI16"/>
    <mergeCell ref="AE17:AI17"/>
    <mergeCell ref="AE18:AI18"/>
    <mergeCell ref="AE19:AI19"/>
    <mergeCell ref="Z20:AD20"/>
    <mergeCell ref="Z21:AD21"/>
    <mergeCell ref="Z22:AD22"/>
    <mergeCell ref="Z23:AD23"/>
    <mergeCell ref="Z24:AD24"/>
    <mergeCell ref="V25:Y25"/>
    <mergeCell ref="Z5:AD5"/>
    <mergeCell ref="Z6:AD6"/>
    <mergeCell ref="Z7:AD7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V20:Y20"/>
    <mergeCell ref="V21:Y21"/>
    <mergeCell ref="V22:Y22"/>
    <mergeCell ref="V23:Y23"/>
    <mergeCell ref="V24:Y24"/>
    <mergeCell ref="V15:Y15"/>
    <mergeCell ref="V16:Y16"/>
    <mergeCell ref="V17:Y17"/>
    <mergeCell ref="V18:Y18"/>
    <mergeCell ref="V19:Y19"/>
    <mergeCell ref="V10:Y10"/>
    <mergeCell ref="V11:Y11"/>
    <mergeCell ref="V12:Y12"/>
    <mergeCell ref="V13:Y13"/>
    <mergeCell ref="V14:Y14"/>
    <mergeCell ref="V5:Y5"/>
    <mergeCell ref="V6:Y6"/>
    <mergeCell ref="V7:Y7"/>
    <mergeCell ref="V8:Y8"/>
    <mergeCell ref="V9:Y9"/>
    <mergeCell ref="I5:M5"/>
    <mergeCell ref="N5:P5"/>
    <mergeCell ref="R5:U5"/>
    <mergeCell ref="I6:M6"/>
    <mergeCell ref="N6:P6"/>
    <mergeCell ref="R6:U6"/>
    <mergeCell ref="R7:U7"/>
    <mergeCell ref="R8:U8"/>
    <mergeCell ref="R9:U9"/>
    <mergeCell ref="R10:U10"/>
    <mergeCell ref="R11:U11"/>
    <mergeCell ref="R12:U12"/>
    <mergeCell ref="R13:U13"/>
    <mergeCell ref="R14:U14"/>
    <mergeCell ref="R15:U15"/>
    <mergeCell ref="R16:U16"/>
    <mergeCell ref="R17:U17"/>
    <mergeCell ref="R18:U18"/>
    <mergeCell ref="R19:U19"/>
    <mergeCell ref="R20:U20"/>
    <mergeCell ref="R21:U21"/>
    <mergeCell ref="R22:U22"/>
    <mergeCell ref="R23:U23"/>
    <mergeCell ref="R24:U24"/>
    <mergeCell ref="R25:U25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I26:M26"/>
    <mergeCell ref="I21:M21"/>
    <mergeCell ref="I22:M22"/>
    <mergeCell ref="I23:M23"/>
    <mergeCell ref="I24:M24"/>
    <mergeCell ref="I25:M25"/>
    <mergeCell ref="N24:P24"/>
    <mergeCell ref="N25:P25"/>
    <mergeCell ref="I7:M7"/>
    <mergeCell ref="I8:M8"/>
    <mergeCell ref="I9:M9"/>
    <mergeCell ref="I10:M10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</mergeCells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2"/>
  <sheetViews>
    <sheetView topLeftCell="A12" zoomScale="170" zoomScaleNormal="170" workbookViewId="0">
      <selection activeCell="C23" sqref="C23"/>
    </sheetView>
  </sheetViews>
  <sheetFormatPr baseColWidth="10" defaultColWidth="9.140625" defaultRowHeight="15" x14ac:dyDescent="0.25"/>
  <cols>
    <col min="3" max="3" width="11.85546875" bestFit="1" customWidth="1"/>
  </cols>
  <sheetData>
    <row r="3" spans="3:3" x14ac:dyDescent="0.25">
      <c r="C3" t="str">
        <f>CHAR(64)</f>
        <v>@</v>
      </c>
    </row>
    <row r="4" spans="3:3" x14ac:dyDescent="0.25">
      <c r="C4" t="str">
        <f>CONCATENATE("A","B")</f>
        <v>AB</v>
      </c>
    </row>
    <row r="5" spans="3:3" x14ac:dyDescent="0.25">
      <c r="C5" t="str">
        <f>DOLLAR(4)</f>
        <v>$4.00</v>
      </c>
    </row>
    <row r="6" spans="3:3" x14ac:dyDescent="0.25">
      <c r="C6" t="b">
        <f>EXACT("mario","mario")</f>
        <v>1</v>
      </c>
    </row>
    <row r="7" spans="3:3" x14ac:dyDescent="0.25">
      <c r="C7">
        <f>FIND("s","ascender")</f>
        <v>2</v>
      </c>
    </row>
    <row r="8" spans="3:3" x14ac:dyDescent="0.25">
      <c r="C8" t="str">
        <f>FIXED(23.3,2)</f>
        <v>23.30</v>
      </c>
    </row>
    <row r="9" spans="3:3" x14ac:dyDescent="0.25">
      <c r="C9" t="str">
        <f>TRIM("     todo     ")</f>
        <v>todo</v>
      </c>
    </row>
    <row r="10" spans="3:3" x14ac:dyDescent="0.25">
      <c r="C10">
        <f>SEARCH("R","MARIO")</f>
        <v>3</v>
      </c>
    </row>
    <row r="11" spans="3:3" x14ac:dyDescent="0.25">
      <c r="C11" t="str">
        <f>LEFT("varones","3")</f>
        <v>var</v>
      </c>
    </row>
    <row r="12" spans="3:3" x14ac:dyDescent="0.25">
      <c r="C12" t="str">
        <f>RIGHT("todo","2")</f>
        <v>do</v>
      </c>
    </row>
    <row r="13" spans="3:3" x14ac:dyDescent="0.25">
      <c r="C13">
        <f>LEN(TRIM("todo "))</f>
        <v>4</v>
      </c>
    </row>
    <row r="14" spans="3:3" x14ac:dyDescent="0.25">
      <c r="C14" t="str">
        <f>CLEAN("     todo     ")</f>
        <v xml:space="preserve">     todo     </v>
      </c>
    </row>
    <row r="15" spans="3:3" x14ac:dyDescent="0.25">
      <c r="C15" t="str">
        <f>UPPER("todo")</f>
        <v>TODO</v>
      </c>
    </row>
    <row r="16" spans="3:3" x14ac:dyDescent="0.25">
      <c r="C16" t="str">
        <f>LOWER("TODO")</f>
        <v>todo</v>
      </c>
    </row>
    <row r="17" spans="3:3" x14ac:dyDescent="0.25">
      <c r="C17" t="str">
        <f>PROPER("todo")</f>
        <v>Todo</v>
      </c>
    </row>
    <row r="18" spans="3:3" x14ac:dyDescent="0.25">
      <c r="C18" t="str">
        <f>REPLACE("bicicletarotas erika",10,5,"nueva")</f>
        <v>bicicletanueva erika</v>
      </c>
    </row>
    <row r="19" spans="3:3" x14ac:dyDescent="0.25">
      <c r="C19" t="str">
        <f>SUBSTITUTE("liga quito y emelec de  quito","quito","guayaquil",2)</f>
        <v>liga quito y emelec de  guayaquil</v>
      </c>
    </row>
    <row r="20" spans="3:3" x14ac:dyDescent="0.25">
      <c r="C20" t="str">
        <f>REPT("uno",3)</f>
        <v>unounouno</v>
      </c>
    </row>
    <row r="21" spans="3:3" x14ac:dyDescent="0.25">
      <c r="C21" t="str">
        <f>TEXT(3,"$0.00")</f>
        <v>$3.00</v>
      </c>
    </row>
    <row r="22" spans="3:3" x14ac:dyDescent="0.25">
      <c r="C22">
        <f>VALUE("$300.23")</f>
        <v>300.23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2015-05-27T01:12:05Z</dcterms:modified>
  <dc:language>es-EC</dc:language>
</cp:coreProperties>
</file>