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31" i="1"/>
  <c r="F32" i="1"/>
  <c r="F33" i="1"/>
  <c r="F34" i="1"/>
  <c r="F35" i="1"/>
  <c r="F36" i="1"/>
  <c r="F37" i="1"/>
  <c r="F38" i="1"/>
  <c r="F39" i="1"/>
  <c r="F40" i="1"/>
  <c r="F31" i="1"/>
  <c r="E32" i="1"/>
  <c r="E33" i="1"/>
  <c r="E34" i="1"/>
  <c r="E35" i="1"/>
  <c r="E36" i="1"/>
  <c r="E37" i="1"/>
  <c r="E38" i="1"/>
  <c r="E39" i="1"/>
  <c r="E40" i="1"/>
  <c r="E31" i="1"/>
  <c r="D33" i="1"/>
  <c r="D32" i="1"/>
  <c r="D34" i="1"/>
  <c r="D35" i="1"/>
  <c r="D36" i="1"/>
  <c r="D37" i="1"/>
  <c r="D38" i="1"/>
  <c r="D39" i="1"/>
  <c r="D40" i="1"/>
  <c r="D31" i="1"/>
  <c r="G40" i="1"/>
  <c r="G32" i="1"/>
  <c r="G33" i="1"/>
  <c r="G34" i="1"/>
  <c r="G35" i="1"/>
  <c r="G36" i="1"/>
  <c r="G37" i="1"/>
  <c r="G38" i="1"/>
  <c r="G39" i="1"/>
  <c r="G31" i="1"/>
  <c r="N15" i="1"/>
  <c r="N16" i="1"/>
  <c r="N17" i="1"/>
  <c r="N19" i="1"/>
  <c r="N20" i="1"/>
  <c r="N22" i="1"/>
  <c r="N23" i="1"/>
  <c r="N14" i="1"/>
  <c r="M14" i="1"/>
  <c r="L23" i="1"/>
  <c r="L22" i="1"/>
  <c r="L20" i="1"/>
  <c r="L19" i="1"/>
  <c r="L17" i="1"/>
  <c r="L16" i="1"/>
  <c r="L15" i="1"/>
  <c r="L18" i="1"/>
  <c r="N18" i="1" s="1"/>
  <c r="L21" i="1"/>
  <c r="N21" i="1" s="1"/>
  <c r="L14" i="1"/>
  <c r="H14" i="1"/>
  <c r="F14" i="1"/>
  <c r="G15" i="1"/>
  <c r="H15" i="1" s="1"/>
  <c r="G16" i="1"/>
  <c r="M16" i="1" s="1"/>
  <c r="G17" i="1"/>
  <c r="M17" i="1" s="1"/>
  <c r="G18" i="1"/>
  <c r="G19" i="1"/>
  <c r="H19" i="1" s="1"/>
  <c r="G20" i="1"/>
  <c r="G21" i="1"/>
  <c r="G22" i="1"/>
  <c r="M22" i="1" s="1"/>
  <c r="G23" i="1"/>
  <c r="M23" i="1" s="1"/>
  <c r="M21" i="1"/>
  <c r="G14" i="1"/>
  <c r="M18" i="1"/>
  <c r="M20" i="1"/>
  <c r="F15" i="1"/>
  <c r="F16" i="1"/>
  <c r="F17" i="1"/>
  <c r="F18" i="1"/>
  <c r="F19" i="1"/>
  <c r="F20" i="1"/>
  <c r="F21" i="1"/>
  <c r="F22" i="1"/>
  <c r="F23" i="1"/>
  <c r="M15" i="1" l="1"/>
  <c r="H22" i="1"/>
  <c r="H16" i="1"/>
  <c r="H23" i="1"/>
  <c r="H21" i="1"/>
  <c r="H20" i="1"/>
  <c r="M19" i="1"/>
  <c r="H18" i="1"/>
  <c r="H17" i="1"/>
</calcChain>
</file>

<file path=xl/sharedStrings.xml><?xml version="1.0" encoding="utf-8"?>
<sst xmlns="http://schemas.openxmlformats.org/spreadsheetml/2006/main" count="63" uniqueCount="59">
  <si>
    <t xml:space="preserve">N° </t>
  </si>
  <si>
    <t>NOMBRE</t>
  </si>
  <si>
    <t>CARGO</t>
  </si>
  <si>
    <t>INGRESOS</t>
  </si>
  <si>
    <t>TOTAL
INGRESOS</t>
  </si>
  <si>
    <t>DEDUCCIONES</t>
  </si>
  <si>
    <t xml:space="preserve">TOTAL
DEDUCCIONES </t>
  </si>
  <si>
    <t>FONDO 
RESERVA</t>
  </si>
  <si>
    <t>LIQUIDO 
A RECIBIR</t>
  </si>
  <si>
    <t>FIRMAS</t>
  </si>
  <si>
    <t>SUELDO</t>
  </si>
  <si>
    <t>HORAS
EXTRAS</t>
  </si>
  <si>
    <t>COMISIO
NES</t>
  </si>
  <si>
    <t>9,35%
AP. PERS.</t>
  </si>
  <si>
    <t>MULTAS</t>
  </si>
  <si>
    <t>ANTICIPOS
SUELDOS</t>
  </si>
  <si>
    <t>COMISA
RIATO</t>
  </si>
  <si>
    <t>A</t>
  </si>
  <si>
    <t>B</t>
  </si>
  <si>
    <t>C</t>
  </si>
  <si>
    <t>D=A+B+C</t>
  </si>
  <si>
    <t>E=D*9.35%</t>
  </si>
  <si>
    <t>F</t>
  </si>
  <si>
    <t>G</t>
  </si>
  <si>
    <t>H</t>
  </si>
  <si>
    <t>I=E+F+G+H</t>
  </si>
  <si>
    <t>J=D*8,33%</t>
  </si>
  <si>
    <t>K=D-I+J</t>
  </si>
  <si>
    <t>Ramon Heredia</t>
  </si>
  <si>
    <t>Tita Barreiro</t>
  </si>
  <si>
    <t>Susan Hidalgo</t>
  </si>
  <si>
    <t>Luis Lopez</t>
  </si>
  <si>
    <t>Evelyn Bravo</t>
  </si>
  <si>
    <t>Mishell Iñiguez</t>
  </si>
  <si>
    <t>Jorge Diaz</t>
  </si>
  <si>
    <t>Omar Peñafiel</t>
  </si>
  <si>
    <t>Alexander Laos</t>
  </si>
  <si>
    <t>Cristhoper Prospel</t>
  </si>
  <si>
    <t>Gerente</t>
  </si>
  <si>
    <t>Contadora</t>
  </si>
  <si>
    <t>Secretaria</t>
  </si>
  <si>
    <t>Obrero</t>
  </si>
  <si>
    <t>Supervisor</t>
  </si>
  <si>
    <t>Vendedor</t>
  </si>
  <si>
    <t>HIDALGO´S COMPANY</t>
  </si>
  <si>
    <t>ROL DE PAGOS</t>
  </si>
  <si>
    <t>MES DE JUNIO 2013</t>
  </si>
  <si>
    <t xml:space="preserve">IESS </t>
  </si>
  <si>
    <t>PROVISIONES</t>
  </si>
  <si>
    <t>12,15% 
APORTE 
PATRONAL</t>
  </si>
  <si>
    <t>FONDO DE 
RESERVA</t>
  </si>
  <si>
    <t>XIII  
SUELDO</t>
  </si>
  <si>
    <t>XIV 
SUELDO</t>
  </si>
  <si>
    <t>VACACIONES</t>
  </si>
  <si>
    <t>L=D*12,15%</t>
  </si>
  <si>
    <t>M=D*8,33%</t>
  </si>
  <si>
    <t>N=D/12</t>
  </si>
  <si>
    <t>O=240/12</t>
  </si>
  <si>
    <t>P=D/24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</si>
</sst>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8" xfId="0" applyFont="1" applyFill="1" applyBorder="1" applyAlignment="1">
      <alignment horizontal="center" vertical="center"/>
    </xf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3" xfId="1" applyFont="1" applyBorder="1" applyAlignment="1">
      <alignment horizontal="center" vertical="center" wrapText="1"/>
    </xf>
    <xf numFmtId="43" fontId="2" fillId="0" borderId="3" xfId="0" applyNumberFormat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0"/>
  <sheetViews>
    <sheetView tabSelected="1" workbookViewId="0">
      <selection activeCell="L30" sqref="L30"/>
    </sheetView>
  </sheetViews>
  <sheetFormatPr baseColWidth="10" defaultRowHeight="15" x14ac:dyDescent="0.25"/>
  <cols>
    <col min="2" max="2" width="34.5703125" customWidth="1"/>
    <col min="8" max="8" width="11.7109375" bestFit="1" customWidth="1"/>
  </cols>
  <sheetData>
    <row r="4" spans="1:16" ht="22.5" x14ac:dyDescent="0.45">
      <c r="D4" s="19"/>
      <c r="E4" s="20" t="s">
        <v>44</v>
      </c>
      <c r="F4" s="19"/>
    </row>
    <row r="5" spans="1:16" ht="15.75" x14ac:dyDescent="0.25">
      <c r="D5" s="18"/>
      <c r="E5" s="21" t="s">
        <v>45</v>
      </c>
      <c r="F5" s="18"/>
    </row>
    <row r="6" spans="1:16" ht="15.75" x14ac:dyDescent="0.25">
      <c r="D6" s="18"/>
      <c r="E6" s="21" t="s">
        <v>46</v>
      </c>
      <c r="F6" s="18"/>
    </row>
    <row r="10" spans="1:16" ht="15.75" thickBot="1" x14ac:dyDescent="0.3"/>
    <row r="11" spans="1:16" ht="15.75" thickBot="1" x14ac:dyDescent="0.3">
      <c r="A11" s="10" t="s">
        <v>0</v>
      </c>
      <c r="B11" s="10" t="s">
        <v>1</v>
      </c>
      <c r="C11" s="10" t="s">
        <v>2</v>
      </c>
      <c r="D11" s="11" t="s">
        <v>3</v>
      </c>
      <c r="E11" s="11"/>
      <c r="F11" s="11"/>
      <c r="G11" s="12" t="s">
        <v>4</v>
      </c>
      <c r="H11" s="11" t="s">
        <v>5</v>
      </c>
      <c r="I11" s="11"/>
      <c r="J11" s="11"/>
      <c r="K11" s="11"/>
      <c r="L11" s="12" t="s">
        <v>6</v>
      </c>
      <c r="M11" s="12" t="s">
        <v>7</v>
      </c>
      <c r="N11" s="12" t="s">
        <v>8</v>
      </c>
      <c r="O11" s="12" t="s">
        <v>9</v>
      </c>
      <c r="P11" s="25"/>
    </row>
    <row r="12" spans="1:16" ht="23.25" thickBot="1" x14ac:dyDescent="0.3">
      <c r="A12" s="13"/>
      <c r="B12" s="13"/>
      <c r="C12" s="13"/>
      <c r="D12" s="14" t="s">
        <v>10</v>
      </c>
      <c r="E12" s="15" t="s">
        <v>11</v>
      </c>
      <c r="F12" s="15" t="s">
        <v>12</v>
      </c>
      <c r="G12" s="16"/>
      <c r="H12" s="17" t="s">
        <v>13</v>
      </c>
      <c r="I12" s="14" t="s">
        <v>14</v>
      </c>
      <c r="J12" s="15" t="s">
        <v>15</v>
      </c>
      <c r="K12" s="15" t="s">
        <v>16</v>
      </c>
      <c r="L12" s="16"/>
      <c r="M12" s="16"/>
      <c r="N12" s="16"/>
      <c r="O12" s="16"/>
      <c r="P12" s="25"/>
    </row>
    <row r="13" spans="1:16" x14ac:dyDescent="0.25">
      <c r="A13" s="6"/>
      <c r="B13" s="6"/>
      <c r="C13" s="6"/>
      <c r="D13" s="6" t="s">
        <v>17</v>
      </c>
      <c r="E13" s="5" t="s">
        <v>18</v>
      </c>
      <c r="F13" s="5" t="s">
        <v>19</v>
      </c>
      <c r="G13" s="5" t="s">
        <v>20</v>
      </c>
      <c r="H13" s="7" t="s">
        <v>21</v>
      </c>
      <c r="I13" s="6" t="s">
        <v>22</v>
      </c>
      <c r="J13" s="5" t="s">
        <v>23</v>
      </c>
      <c r="K13" s="5" t="s">
        <v>24</v>
      </c>
      <c r="L13" s="5" t="s">
        <v>25</v>
      </c>
      <c r="M13" s="5" t="s">
        <v>26</v>
      </c>
      <c r="N13" s="5" t="s">
        <v>27</v>
      </c>
      <c r="O13" s="5"/>
      <c r="P13" s="25"/>
    </row>
    <row r="14" spans="1:16" x14ac:dyDescent="0.25">
      <c r="A14" s="3">
        <v>1</v>
      </c>
      <c r="B14" s="3" t="s">
        <v>28</v>
      </c>
      <c r="C14" s="3" t="s">
        <v>38</v>
      </c>
      <c r="D14" s="3">
        <v>900</v>
      </c>
      <c r="E14" s="8">
        <v>80</v>
      </c>
      <c r="F14" s="3">
        <f>D14*20%</f>
        <v>180</v>
      </c>
      <c r="G14" s="9">
        <f>D14+E14+F14</f>
        <v>1160</v>
      </c>
      <c r="H14" s="22">
        <f>G14*9.35%</f>
        <v>108.46</v>
      </c>
      <c r="I14" s="3">
        <v>0</v>
      </c>
      <c r="J14" s="3">
        <v>100</v>
      </c>
      <c r="K14" s="3">
        <v>150</v>
      </c>
      <c r="L14" s="23">
        <f>H14+J14+K14</f>
        <v>358.46</v>
      </c>
      <c r="M14" s="9">
        <f>G14*8.33%</f>
        <v>96.628</v>
      </c>
      <c r="N14" s="24">
        <f>G14-L14+M14</f>
        <v>898.16800000000001</v>
      </c>
      <c r="O14" s="3"/>
      <c r="P14" s="25"/>
    </row>
    <row r="15" spans="1:16" x14ac:dyDescent="0.25">
      <c r="A15" s="3">
        <v>2</v>
      </c>
      <c r="B15" s="3" t="s">
        <v>29</v>
      </c>
      <c r="C15" s="3" t="s">
        <v>39</v>
      </c>
      <c r="D15" s="3">
        <v>750</v>
      </c>
      <c r="E15" s="8">
        <v>50</v>
      </c>
      <c r="F15" s="3">
        <f t="shared" ref="F15:F23" si="0">D15*20%</f>
        <v>150</v>
      </c>
      <c r="G15" s="9">
        <f t="shared" ref="G15:G23" si="1">D15+E15+F15</f>
        <v>950</v>
      </c>
      <c r="H15" s="22">
        <f t="shared" ref="H15:H23" si="2">G15*9.35%</f>
        <v>88.825000000000003</v>
      </c>
      <c r="I15" s="3">
        <v>0</v>
      </c>
      <c r="J15" s="3">
        <v>0</v>
      </c>
      <c r="K15" s="3">
        <v>150</v>
      </c>
      <c r="L15" s="23">
        <f>H15+K15</f>
        <v>238.82499999999999</v>
      </c>
      <c r="M15" s="9">
        <f>G15*8.33%</f>
        <v>79.135000000000005</v>
      </c>
      <c r="N15" s="24">
        <f t="shared" ref="N15:N23" si="3">G15-L15+M15</f>
        <v>790.31</v>
      </c>
      <c r="O15" s="3"/>
      <c r="P15" s="25"/>
    </row>
    <row r="16" spans="1:16" x14ac:dyDescent="0.25">
      <c r="A16" s="3">
        <v>3</v>
      </c>
      <c r="B16" s="3" t="s">
        <v>30</v>
      </c>
      <c r="C16" s="3" t="s">
        <v>40</v>
      </c>
      <c r="D16" s="3">
        <v>500</v>
      </c>
      <c r="E16" s="8">
        <v>100</v>
      </c>
      <c r="F16" s="3">
        <f t="shared" si="0"/>
        <v>100</v>
      </c>
      <c r="G16" s="9">
        <f t="shared" si="1"/>
        <v>700</v>
      </c>
      <c r="H16" s="22">
        <f t="shared" si="2"/>
        <v>65.45</v>
      </c>
      <c r="I16" s="3">
        <v>0</v>
      </c>
      <c r="J16" s="3">
        <v>300</v>
      </c>
      <c r="K16" s="3">
        <v>150</v>
      </c>
      <c r="L16" s="23">
        <f>H16+J16+K16</f>
        <v>515.45000000000005</v>
      </c>
      <c r="M16" s="9">
        <f t="shared" ref="M15:M23" si="4">G16*8.33%</f>
        <v>58.31</v>
      </c>
      <c r="N16" s="24">
        <f t="shared" si="3"/>
        <v>242.85999999999996</v>
      </c>
      <c r="O16" s="3"/>
      <c r="P16" s="25"/>
    </row>
    <row r="17" spans="1:16" x14ac:dyDescent="0.25">
      <c r="A17" s="3">
        <v>4</v>
      </c>
      <c r="B17" s="3" t="s">
        <v>31</v>
      </c>
      <c r="C17" s="1" t="s">
        <v>41</v>
      </c>
      <c r="D17" s="3">
        <v>354</v>
      </c>
      <c r="E17" s="8">
        <v>63.74</v>
      </c>
      <c r="F17" s="3">
        <f t="shared" si="0"/>
        <v>70.8</v>
      </c>
      <c r="G17" s="9">
        <f t="shared" si="1"/>
        <v>488.54</v>
      </c>
      <c r="H17" s="22">
        <f t="shared" si="2"/>
        <v>45.678490000000004</v>
      </c>
      <c r="I17" s="3">
        <v>100</v>
      </c>
      <c r="J17" s="3">
        <v>0</v>
      </c>
      <c r="K17" s="3">
        <v>150</v>
      </c>
      <c r="L17" s="23">
        <f>H17+I17+K17</f>
        <v>295.67849000000001</v>
      </c>
      <c r="M17" s="9">
        <f t="shared" si="4"/>
        <v>40.695382000000002</v>
      </c>
      <c r="N17" s="24">
        <f t="shared" si="3"/>
        <v>233.556892</v>
      </c>
      <c r="O17" s="3"/>
      <c r="P17" s="25"/>
    </row>
    <row r="18" spans="1:16" ht="15.75" thickBot="1" x14ac:dyDescent="0.3">
      <c r="A18" s="4">
        <v>5</v>
      </c>
      <c r="B18" s="4" t="s">
        <v>32</v>
      </c>
      <c r="C18" s="4" t="s">
        <v>41</v>
      </c>
      <c r="D18" s="4">
        <v>354</v>
      </c>
      <c r="E18" s="8">
        <v>62.4</v>
      </c>
      <c r="F18" s="3">
        <f t="shared" si="0"/>
        <v>70.8</v>
      </c>
      <c r="G18" s="9">
        <f t="shared" si="1"/>
        <v>487.2</v>
      </c>
      <c r="H18" s="22">
        <f t="shared" si="2"/>
        <v>45.553199999999997</v>
      </c>
      <c r="I18" s="4">
        <v>0</v>
      </c>
      <c r="J18" s="4">
        <v>0</v>
      </c>
      <c r="K18" s="3">
        <v>150</v>
      </c>
      <c r="L18" s="23">
        <f>H18+I18+K18</f>
        <v>195.5532</v>
      </c>
      <c r="M18" s="9">
        <f t="shared" si="4"/>
        <v>40.583759999999998</v>
      </c>
      <c r="N18" s="24">
        <f t="shared" si="3"/>
        <v>332.23055999999997</v>
      </c>
      <c r="O18" s="4"/>
      <c r="P18" s="2"/>
    </row>
    <row r="19" spans="1:16" ht="15.75" thickBot="1" x14ac:dyDescent="0.3">
      <c r="A19" s="4">
        <v>6</v>
      </c>
      <c r="B19" s="4" t="s">
        <v>33</v>
      </c>
      <c r="C19" s="3" t="s">
        <v>41</v>
      </c>
      <c r="D19" s="4">
        <v>354</v>
      </c>
      <c r="E19" s="8">
        <v>130</v>
      </c>
      <c r="F19" s="3">
        <f t="shared" si="0"/>
        <v>70.8</v>
      </c>
      <c r="G19" s="9">
        <f t="shared" si="1"/>
        <v>554.79999999999995</v>
      </c>
      <c r="H19" s="22">
        <f t="shared" si="2"/>
        <v>51.873799999999996</v>
      </c>
      <c r="I19" s="4">
        <v>35</v>
      </c>
      <c r="J19" s="4">
        <v>0</v>
      </c>
      <c r="K19" s="3">
        <v>150</v>
      </c>
      <c r="L19" s="23">
        <f>H19+I19+K19</f>
        <v>236.87379999999999</v>
      </c>
      <c r="M19" s="9">
        <f t="shared" si="4"/>
        <v>46.214839999999995</v>
      </c>
      <c r="N19" s="24">
        <f t="shared" si="3"/>
        <v>364.14103999999998</v>
      </c>
      <c r="O19" s="4"/>
    </row>
    <row r="20" spans="1:16" ht="15.75" thickBot="1" x14ac:dyDescent="0.3">
      <c r="A20" s="4">
        <v>7</v>
      </c>
      <c r="B20" s="4" t="s">
        <v>34</v>
      </c>
      <c r="C20" s="4" t="s">
        <v>42</v>
      </c>
      <c r="D20" s="4">
        <v>380</v>
      </c>
      <c r="E20" s="8">
        <v>46</v>
      </c>
      <c r="F20" s="3">
        <f t="shared" si="0"/>
        <v>76</v>
      </c>
      <c r="G20" s="9">
        <f t="shared" si="1"/>
        <v>502</v>
      </c>
      <c r="H20" s="22">
        <f t="shared" si="2"/>
        <v>46.936999999999998</v>
      </c>
      <c r="I20" s="4">
        <v>0</v>
      </c>
      <c r="J20" s="4">
        <v>50</v>
      </c>
      <c r="K20" s="3">
        <v>150</v>
      </c>
      <c r="L20" s="23">
        <f>H20+J20+K20</f>
        <v>246.93700000000001</v>
      </c>
      <c r="M20" s="9">
        <f t="shared" si="4"/>
        <v>41.816600000000001</v>
      </c>
      <c r="N20" s="24">
        <f t="shared" si="3"/>
        <v>296.87959999999998</v>
      </c>
      <c r="O20" s="4"/>
    </row>
    <row r="21" spans="1:16" ht="15.75" thickBot="1" x14ac:dyDescent="0.3">
      <c r="A21" s="4">
        <v>8</v>
      </c>
      <c r="B21" s="4" t="s">
        <v>35</v>
      </c>
      <c r="C21" s="4" t="s">
        <v>42</v>
      </c>
      <c r="D21" s="4">
        <v>380</v>
      </c>
      <c r="E21" s="8">
        <v>75</v>
      </c>
      <c r="F21" s="3">
        <f t="shared" si="0"/>
        <v>76</v>
      </c>
      <c r="G21" s="9">
        <f t="shared" si="1"/>
        <v>531</v>
      </c>
      <c r="H21" s="22">
        <f t="shared" si="2"/>
        <v>49.648499999999999</v>
      </c>
      <c r="I21" s="4">
        <v>0</v>
      </c>
      <c r="J21" s="4">
        <v>0</v>
      </c>
      <c r="K21" s="3">
        <v>150</v>
      </c>
      <c r="L21" s="23">
        <f t="shared" ref="L18:L23" si="5">H21+I21+K21</f>
        <v>199.64850000000001</v>
      </c>
      <c r="M21" s="9">
        <f t="shared" si="4"/>
        <v>44.232300000000002</v>
      </c>
      <c r="N21" s="24">
        <f t="shared" si="3"/>
        <v>375.5838</v>
      </c>
      <c r="O21" s="4"/>
    </row>
    <row r="22" spans="1:16" ht="15.75" thickBot="1" x14ac:dyDescent="0.3">
      <c r="A22" s="4">
        <v>9</v>
      </c>
      <c r="B22" s="4" t="s">
        <v>36</v>
      </c>
      <c r="C22" s="4" t="s">
        <v>43</v>
      </c>
      <c r="D22" s="4">
        <v>400</v>
      </c>
      <c r="E22" s="8">
        <v>50.13</v>
      </c>
      <c r="F22" s="3">
        <f t="shared" si="0"/>
        <v>80</v>
      </c>
      <c r="G22" s="9">
        <f t="shared" si="1"/>
        <v>530.13</v>
      </c>
      <c r="H22" s="22">
        <f t="shared" si="2"/>
        <v>49.567155</v>
      </c>
      <c r="I22" s="4">
        <v>0</v>
      </c>
      <c r="J22" s="4">
        <v>0</v>
      </c>
      <c r="K22" s="3">
        <v>150</v>
      </c>
      <c r="L22" s="23">
        <f>H22+K22</f>
        <v>199.56715500000001</v>
      </c>
      <c r="M22" s="9">
        <f t="shared" si="4"/>
        <v>44.159829000000002</v>
      </c>
      <c r="N22" s="24">
        <f t="shared" si="3"/>
        <v>374.72267399999998</v>
      </c>
      <c r="O22" s="4"/>
    </row>
    <row r="23" spans="1:16" ht="15.75" thickBot="1" x14ac:dyDescent="0.3">
      <c r="A23" s="4">
        <v>10</v>
      </c>
      <c r="B23" s="4" t="s">
        <v>37</v>
      </c>
      <c r="C23" s="4" t="s">
        <v>43</v>
      </c>
      <c r="D23" s="4">
        <v>400</v>
      </c>
      <c r="E23" s="8">
        <v>89</v>
      </c>
      <c r="F23" s="3">
        <f t="shared" si="0"/>
        <v>80</v>
      </c>
      <c r="G23" s="9">
        <f t="shared" si="1"/>
        <v>569</v>
      </c>
      <c r="H23" s="22">
        <f t="shared" si="2"/>
        <v>53.201500000000003</v>
      </c>
      <c r="I23" s="4">
        <v>0</v>
      </c>
      <c r="J23" s="4">
        <v>0</v>
      </c>
      <c r="K23" s="3">
        <v>150</v>
      </c>
      <c r="L23" s="23">
        <f>H23+K23</f>
        <v>203.20150000000001</v>
      </c>
      <c r="M23" s="9">
        <f t="shared" si="4"/>
        <v>47.3977</v>
      </c>
      <c r="N23" s="24">
        <f t="shared" si="3"/>
        <v>413.19619999999998</v>
      </c>
      <c r="O23" s="4"/>
    </row>
    <row r="27" spans="1:16" ht="15.75" thickBot="1" x14ac:dyDescent="0.3"/>
    <row r="28" spans="1:16" ht="15.75" thickBot="1" x14ac:dyDescent="0.3">
      <c r="D28" s="29" t="s">
        <v>47</v>
      </c>
      <c r="E28" s="29"/>
      <c r="F28" s="30" t="s">
        <v>48</v>
      </c>
      <c r="G28" s="31"/>
      <c r="H28" s="32"/>
    </row>
    <row r="29" spans="1:16" ht="39" thickBot="1" x14ac:dyDescent="0.3">
      <c r="D29" s="33" t="s">
        <v>49</v>
      </c>
      <c r="E29" s="33" t="s">
        <v>50</v>
      </c>
      <c r="F29" s="33" t="s">
        <v>51</v>
      </c>
      <c r="G29" s="33" t="s">
        <v>52</v>
      </c>
      <c r="H29" s="34" t="s">
        <v>53</v>
      </c>
    </row>
    <row r="30" spans="1:16" x14ac:dyDescent="0.25">
      <c r="D30" s="28" t="s">
        <v>54</v>
      </c>
      <c r="E30" s="27" t="s">
        <v>55</v>
      </c>
      <c r="F30" s="28" t="s">
        <v>56</v>
      </c>
      <c r="G30" s="28" t="s">
        <v>57</v>
      </c>
      <c r="H30" s="28" t="s">
        <v>58</v>
      </c>
    </row>
    <row r="31" spans="1:16" x14ac:dyDescent="0.25">
      <c r="D31" s="9">
        <f>G14*12.15%</f>
        <v>140.94</v>
      </c>
      <c r="E31" s="9">
        <f>G14*8.33%</f>
        <v>96.628</v>
      </c>
      <c r="F31" s="9">
        <f>G14/12</f>
        <v>96.666666666666671</v>
      </c>
      <c r="G31" s="26">
        <f>240/12</f>
        <v>20</v>
      </c>
      <c r="H31" s="9">
        <f>G14/24</f>
        <v>48.333333333333336</v>
      </c>
    </row>
    <row r="32" spans="1:16" x14ac:dyDescent="0.25">
      <c r="D32" s="9">
        <f>G15*12.15%</f>
        <v>115.425</v>
      </c>
      <c r="E32" s="9">
        <f t="shared" ref="E32:E40" si="6">G15*8.33%</f>
        <v>79.135000000000005</v>
      </c>
      <c r="F32" s="9">
        <f t="shared" ref="F32:F40" si="7">G15/12</f>
        <v>79.166666666666671</v>
      </c>
      <c r="G32" s="26">
        <f t="shared" ref="G32:G39" si="8">240/12</f>
        <v>20</v>
      </c>
      <c r="H32" s="9">
        <f t="shared" ref="H32:H40" si="9">G15/24</f>
        <v>39.583333333333336</v>
      </c>
    </row>
    <row r="33" spans="4:8" x14ac:dyDescent="0.25">
      <c r="D33" s="9">
        <f>G16*12.15%</f>
        <v>85.05</v>
      </c>
      <c r="E33" s="9">
        <f t="shared" si="6"/>
        <v>58.31</v>
      </c>
      <c r="F33" s="9">
        <f t="shared" si="7"/>
        <v>58.333333333333336</v>
      </c>
      <c r="G33" s="26">
        <f t="shared" si="8"/>
        <v>20</v>
      </c>
      <c r="H33" s="9">
        <f t="shared" si="9"/>
        <v>29.166666666666668</v>
      </c>
    </row>
    <row r="34" spans="4:8" x14ac:dyDescent="0.25">
      <c r="D34" s="9">
        <f t="shared" ref="D32:D40" si="10">G17*12.15%</f>
        <v>59.357610000000001</v>
      </c>
      <c r="E34" s="9">
        <f t="shared" si="6"/>
        <v>40.695382000000002</v>
      </c>
      <c r="F34" s="9">
        <f t="shared" si="7"/>
        <v>40.711666666666666</v>
      </c>
      <c r="G34" s="26">
        <f t="shared" si="8"/>
        <v>20</v>
      </c>
      <c r="H34" s="9">
        <f t="shared" si="9"/>
        <v>20.355833333333333</v>
      </c>
    </row>
    <row r="35" spans="4:8" x14ac:dyDescent="0.25">
      <c r="D35" s="9">
        <f t="shared" si="10"/>
        <v>59.194799999999994</v>
      </c>
      <c r="E35" s="9">
        <f t="shared" si="6"/>
        <v>40.583759999999998</v>
      </c>
      <c r="F35" s="9">
        <f t="shared" si="7"/>
        <v>40.6</v>
      </c>
      <c r="G35" s="26">
        <f t="shared" si="8"/>
        <v>20</v>
      </c>
      <c r="H35" s="9">
        <f t="shared" si="9"/>
        <v>20.3</v>
      </c>
    </row>
    <row r="36" spans="4:8" x14ac:dyDescent="0.25">
      <c r="D36" s="9">
        <f t="shared" si="10"/>
        <v>67.408199999999994</v>
      </c>
      <c r="E36" s="9">
        <f t="shared" si="6"/>
        <v>46.214839999999995</v>
      </c>
      <c r="F36" s="9">
        <f t="shared" si="7"/>
        <v>46.233333333333327</v>
      </c>
      <c r="G36" s="26">
        <f t="shared" si="8"/>
        <v>20</v>
      </c>
      <c r="H36" s="9">
        <f t="shared" si="9"/>
        <v>23.116666666666664</v>
      </c>
    </row>
    <row r="37" spans="4:8" x14ac:dyDescent="0.25">
      <c r="D37" s="9">
        <f t="shared" si="10"/>
        <v>60.992999999999995</v>
      </c>
      <c r="E37" s="9">
        <f t="shared" si="6"/>
        <v>41.816600000000001</v>
      </c>
      <c r="F37" s="9">
        <f t="shared" si="7"/>
        <v>41.833333333333336</v>
      </c>
      <c r="G37" s="26">
        <f t="shared" si="8"/>
        <v>20</v>
      </c>
      <c r="H37" s="9">
        <f t="shared" si="9"/>
        <v>20.916666666666668</v>
      </c>
    </row>
    <row r="38" spans="4:8" x14ac:dyDescent="0.25">
      <c r="D38" s="9">
        <f t="shared" si="10"/>
        <v>64.516499999999994</v>
      </c>
      <c r="E38" s="9">
        <f t="shared" si="6"/>
        <v>44.232300000000002</v>
      </c>
      <c r="F38" s="9">
        <f t="shared" si="7"/>
        <v>44.25</v>
      </c>
      <c r="G38" s="26">
        <f t="shared" si="8"/>
        <v>20</v>
      </c>
      <c r="H38" s="9">
        <f t="shared" si="9"/>
        <v>22.125</v>
      </c>
    </row>
    <row r="39" spans="4:8" x14ac:dyDescent="0.25">
      <c r="D39" s="9">
        <f t="shared" si="10"/>
        <v>64.410794999999993</v>
      </c>
      <c r="E39" s="9">
        <f t="shared" si="6"/>
        <v>44.159829000000002</v>
      </c>
      <c r="F39" s="9">
        <f t="shared" si="7"/>
        <v>44.177500000000002</v>
      </c>
      <c r="G39" s="26">
        <f t="shared" si="8"/>
        <v>20</v>
      </c>
      <c r="H39" s="9">
        <f t="shared" si="9"/>
        <v>22.088750000000001</v>
      </c>
    </row>
    <row r="40" spans="4:8" x14ac:dyDescent="0.25">
      <c r="D40" s="9">
        <f t="shared" si="10"/>
        <v>69.133499999999998</v>
      </c>
      <c r="E40" s="9">
        <f t="shared" si="6"/>
        <v>47.3977</v>
      </c>
      <c r="F40" s="9">
        <f t="shared" si="7"/>
        <v>47.416666666666664</v>
      </c>
      <c r="G40" s="26">
        <f>240/12</f>
        <v>20</v>
      </c>
      <c r="H40" s="9">
        <f t="shared" si="9"/>
        <v>23.708333333333332</v>
      </c>
    </row>
  </sheetData>
  <mergeCells count="12">
    <mergeCell ref="D28:E28"/>
    <mergeCell ref="F28:H28"/>
    <mergeCell ref="H11:K11"/>
    <mergeCell ref="O11:O12"/>
    <mergeCell ref="N11:N12"/>
    <mergeCell ref="M11:M12"/>
    <mergeCell ref="L11:L12"/>
    <mergeCell ref="A11:A12"/>
    <mergeCell ref="B11:B12"/>
    <mergeCell ref="C11:C12"/>
    <mergeCell ref="D11:F11"/>
    <mergeCell ref="G11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2015-05-26T01:03:17Z</dcterms:created>
  <dcterms:modified xsi:type="dcterms:W3CDTF">2015-05-26T03:47:39Z</dcterms:modified>
</cp:coreProperties>
</file>