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300" windowWidth="14880" windowHeight="7815"/>
  </bookViews>
  <sheets>
    <sheet name="Hoja2" sheetId="6" r:id="rId1"/>
  </sheets>
  <calcPr calcId="145621"/>
</workbook>
</file>

<file path=xl/calcChain.xml><?xml version="1.0" encoding="utf-8"?>
<calcChain xmlns="http://schemas.openxmlformats.org/spreadsheetml/2006/main">
  <c r="E24" i="6" l="1"/>
  <c r="E25" i="6"/>
  <c r="E26" i="6"/>
  <c r="E27" i="6"/>
  <c r="E28" i="6"/>
  <c r="E29" i="6"/>
  <c r="E30" i="6"/>
  <c r="E31" i="6"/>
  <c r="E32" i="6"/>
  <c r="E23" i="6"/>
  <c r="F9" i="6"/>
  <c r="F24" i="6" s="1"/>
  <c r="F10" i="6"/>
  <c r="G10" i="6" s="1"/>
  <c r="K10" i="6" s="1"/>
  <c r="F11" i="6"/>
  <c r="G11" i="6" s="1"/>
  <c r="K11" i="6" s="1"/>
  <c r="F12" i="6"/>
  <c r="F27" i="6" s="1"/>
  <c r="F13" i="6"/>
  <c r="F28" i="6" s="1"/>
  <c r="F14" i="6"/>
  <c r="F29" i="6" s="1"/>
  <c r="F15" i="6"/>
  <c r="F30" i="6" s="1"/>
  <c r="F16" i="6"/>
  <c r="G16" i="6" s="1"/>
  <c r="K16" i="6" s="1"/>
  <c r="F17" i="6"/>
  <c r="G17" i="6" s="1"/>
  <c r="K17" i="6" s="1"/>
  <c r="F8" i="6"/>
  <c r="G8" i="6" s="1"/>
  <c r="K8" i="6" s="1"/>
  <c r="B23" i="6" l="1"/>
  <c r="B31" i="6"/>
  <c r="B29" i="6"/>
  <c r="B27" i="6"/>
  <c r="B25" i="6"/>
  <c r="C23" i="6"/>
  <c r="C31" i="6"/>
  <c r="C29" i="6"/>
  <c r="C27" i="6"/>
  <c r="C25" i="6"/>
  <c r="D23" i="6"/>
  <c r="D31" i="6"/>
  <c r="D29" i="6"/>
  <c r="D27" i="6"/>
  <c r="D25" i="6"/>
  <c r="F23" i="6"/>
  <c r="F31" i="6"/>
  <c r="F25" i="6"/>
  <c r="B32" i="6"/>
  <c r="B30" i="6"/>
  <c r="B28" i="6"/>
  <c r="B26" i="6"/>
  <c r="B24" i="6"/>
  <c r="C32" i="6"/>
  <c r="C30" i="6"/>
  <c r="C28" i="6"/>
  <c r="C26" i="6"/>
  <c r="C24" i="6"/>
  <c r="D32" i="6"/>
  <c r="D30" i="6"/>
  <c r="D28" i="6"/>
  <c r="D26" i="6"/>
  <c r="D24" i="6"/>
  <c r="F32" i="6"/>
  <c r="F26" i="6"/>
  <c r="L17" i="6"/>
  <c r="M17" i="6" s="1"/>
  <c r="L16" i="6"/>
  <c r="M16" i="6" s="1"/>
  <c r="G15" i="6"/>
  <c r="K15" i="6" s="1"/>
  <c r="L15" i="6"/>
  <c r="G14" i="6"/>
  <c r="K14" i="6" s="1"/>
  <c r="M14" i="6" s="1"/>
  <c r="L14" i="6"/>
  <c r="G13" i="6"/>
  <c r="K13" i="6" s="1"/>
  <c r="M13" i="6" s="1"/>
  <c r="L13" i="6"/>
  <c r="G12" i="6"/>
  <c r="K12" i="6" s="1"/>
  <c r="M12" i="6" s="1"/>
  <c r="L12" i="6"/>
  <c r="L11" i="6"/>
  <c r="M11" i="6" s="1"/>
  <c r="L10" i="6"/>
  <c r="M10" i="6" s="1"/>
  <c r="G9" i="6"/>
  <c r="K9" i="6" s="1"/>
  <c r="M9" i="6" s="1"/>
  <c r="L9" i="6"/>
  <c r="L8" i="6"/>
  <c r="M8" i="6" s="1"/>
  <c r="M15" i="6" l="1"/>
</calcChain>
</file>

<file path=xl/sharedStrings.xml><?xml version="1.0" encoding="utf-8"?>
<sst xmlns="http://schemas.openxmlformats.org/spreadsheetml/2006/main" count="51" uniqueCount="48">
  <si>
    <t xml:space="preserve">N° </t>
  </si>
  <si>
    <t>CARGO</t>
  </si>
  <si>
    <t>INGRESOS</t>
  </si>
  <si>
    <t>SUELDO</t>
  </si>
  <si>
    <t>HORAS
EXTRAS</t>
  </si>
  <si>
    <t>FONDO 
RESERVA</t>
  </si>
  <si>
    <t>TOTAL
INGRESOS</t>
  </si>
  <si>
    <t>DEDUCCIONES</t>
  </si>
  <si>
    <t>MULTAS</t>
  </si>
  <si>
    <t xml:space="preserve">TOTAL
DEDUCCIONES </t>
  </si>
  <si>
    <t>LIQUIDO 
A RECIBIR</t>
  </si>
  <si>
    <t>FIRMAS</t>
  </si>
  <si>
    <t>PROVISIONES</t>
  </si>
  <si>
    <t>12,15% 
APORTE 
PATRONAL</t>
  </si>
  <si>
    <t xml:space="preserve">IESS </t>
  </si>
  <si>
    <t>FONDO DE 
RESERVA</t>
  </si>
  <si>
    <t>VACACIONES</t>
  </si>
  <si>
    <t>COMISIO
NES</t>
  </si>
  <si>
    <t>COMISA
RIATO</t>
  </si>
  <si>
    <t>9,35%
AP. PERS.</t>
  </si>
  <si>
    <t>ANTICIPOS
SUELDOS</t>
  </si>
  <si>
    <t>XIII  
SUELDO</t>
  </si>
  <si>
    <t>XIV 
SUELDO</t>
  </si>
  <si>
    <t>A</t>
  </si>
  <si>
    <t>B</t>
  </si>
  <si>
    <t>C</t>
  </si>
  <si>
    <t>D=A+B+C</t>
  </si>
  <si>
    <t>E=D*9.35%</t>
  </si>
  <si>
    <t>F</t>
  </si>
  <si>
    <t>G</t>
  </si>
  <si>
    <t>H</t>
  </si>
  <si>
    <t>I=E+F+G+H</t>
  </si>
  <si>
    <t>K=D-I+J</t>
  </si>
  <si>
    <t>L=D*12,15%</t>
  </si>
  <si>
    <t>N=D/12</t>
  </si>
  <si>
    <t>O=240/12</t>
  </si>
  <si>
    <t>P=D/24</t>
  </si>
  <si>
    <t>J=D*8,33%</t>
  </si>
  <si>
    <t>M=D*8,33%</t>
  </si>
  <si>
    <t>GERENTE</t>
  </si>
  <si>
    <t>CONTADOR</t>
  </si>
  <si>
    <t>VENDEDOR</t>
  </si>
  <si>
    <t>SECRETARIA</t>
  </si>
  <si>
    <t>LIMPIEZA</t>
  </si>
  <si>
    <t>GUARDIA</t>
  </si>
  <si>
    <t>BODEGUERO</t>
  </si>
  <si>
    <t>11O</t>
  </si>
  <si>
    <t xml:space="preserve">ROL DE PAGO GENERAL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</si>
</sst>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Aharon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0" fontId="4" fillId="0" borderId="6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0" fontId="2" fillId="0" borderId="0" xfId="0" applyNumberFormat="1" applyFont="1"/>
    <xf numFmtId="2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35719</xdr:rowOff>
    </xdr:from>
    <xdr:to>
      <xdr:col>3</xdr:col>
      <xdr:colOff>654197</xdr:colOff>
      <xdr:row>3</xdr:row>
      <xdr:rowOff>154781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719"/>
          <a:ext cx="2559197" cy="1250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80" zoomScaleNormal="80" workbookViewId="0">
      <selection activeCell="Q9" sqref="Q9"/>
    </sheetView>
  </sheetViews>
  <sheetFormatPr baseColWidth="10" defaultRowHeight="12.75" x14ac:dyDescent="0.2"/>
  <cols>
    <col min="1" max="1" width="3.7109375" style="3" customWidth="1"/>
    <col min="2" max="2" width="14.28515625" style="3" customWidth="1"/>
    <col min="3" max="3" width="10.5703125" style="3" customWidth="1"/>
    <col min="4" max="4" width="9.85546875" style="3" customWidth="1"/>
    <col min="5" max="5" width="14.42578125" style="3" customWidth="1"/>
    <col min="6" max="6" width="11.140625" style="3" bestFit="1" customWidth="1"/>
    <col min="7" max="7" width="13.140625" style="3" customWidth="1"/>
    <col min="8" max="9" width="8.42578125" style="3" customWidth="1"/>
    <col min="10" max="10" width="12.7109375" style="3" customWidth="1"/>
    <col min="11" max="11" width="9.85546875" style="3" customWidth="1"/>
    <col min="12" max="12" width="9.5703125" style="3" customWidth="1"/>
    <col min="13" max="13" width="9.85546875" style="3" customWidth="1"/>
    <col min="14" max="14" width="17.5703125" style="3" customWidth="1"/>
    <col min="15" max="16384" width="11.42578125" style="1"/>
  </cols>
  <sheetData>
    <row r="1" spans="1:16" ht="59.25" customHeight="1" x14ac:dyDescent="0.2">
      <c r="A1" s="29"/>
      <c r="B1" s="29"/>
      <c r="C1" s="29"/>
      <c r="D1" s="29"/>
      <c r="E1" s="30" t="s">
        <v>47</v>
      </c>
      <c r="F1" s="30"/>
      <c r="G1" s="30"/>
      <c r="H1" s="30"/>
      <c r="I1" s="30"/>
      <c r="J1" s="30"/>
      <c r="K1" s="30"/>
      <c r="L1" s="29"/>
      <c r="M1" s="29"/>
      <c r="N1" s="29"/>
    </row>
    <row r="2" spans="1:16" ht="15" x14ac:dyDescent="0.2">
      <c r="A2" s="29"/>
      <c r="B2" s="29"/>
      <c r="C2" s="29"/>
      <c r="D2" s="29"/>
      <c r="E2" s="30"/>
      <c r="F2" s="30"/>
      <c r="G2" s="30"/>
      <c r="H2" s="30"/>
      <c r="I2" s="30"/>
      <c r="J2" s="30"/>
      <c r="K2" s="30"/>
      <c r="L2" s="29"/>
      <c r="M2" s="29"/>
      <c r="N2" s="29"/>
    </row>
    <row r="3" spans="1:16" ht="15" x14ac:dyDescent="0.2">
      <c r="A3" s="29"/>
      <c r="B3" s="29"/>
      <c r="C3" s="29"/>
      <c r="D3" s="29"/>
      <c r="E3" s="30"/>
      <c r="F3" s="30"/>
      <c r="G3" s="30"/>
      <c r="H3" s="30"/>
      <c r="I3" s="30"/>
      <c r="J3" s="30"/>
      <c r="K3" s="30"/>
      <c r="L3" s="29"/>
      <c r="M3" s="29"/>
      <c r="N3" s="29"/>
    </row>
    <row r="4" spans="1:16" ht="13.5" thickBot="1" x14ac:dyDescent="0.25">
      <c r="A4" s="2"/>
      <c r="B4" s="2"/>
      <c r="C4" s="2"/>
      <c r="D4" s="2"/>
      <c r="E4" s="31"/>
      <c r="F4" s="31"/>
      <c r="G4" s="31"/>
      <c r="H4" s="31"/>
      <c r="I4" s="31"/>
      <c r="J4" s="31"/>
      <c r="K4" s="31"/>
      <c r="L4" s="2"/>
      <c r="M4" s="2"/>
      <c r="N4" s="2"/>
    </row>
    <row r="5" spans="1:16" ht="38.25" customHeight="1" thickBot="1" x14ac:dyDescent="0.25">
      <c r="A5" s="20" t="s">
        <v>0</v>
      </c>
      <c r="B5" s="20" t="s">
        <v>1</v>
      </c>
      <c r="C5" s="22" t="s">
        <v>2</v>
      </c>
      <c r="D5" s="22"/>
      <c r="E5" s="22"/>
      <c r="F5" s="23" t="s">
        <v>6</v>
      </c>
      <c r="G5" s="22" t="s">
        <v>7</v>
      </c>
      <c r="H5" s="22"/>
      <c r="I5" s="22"/>
      <c r="J5" s="22"/>
      <c r="K5" s="23" t="s">
        <v>9</v>
      </c>
      <c r="L5" s="23" t="s">
        <v>5</v>
      </c>
      <c r="M5" s="23" t="s">
        <v>10</v>
      </c>
      <c r="N5" s="23" t="s">
        <v>11</v>
      </c>
    </row>
    <row r="6" spans="1:16" ht="21.75" customHeight="1" thickBot="1" x14ac:dyDescent="0.25">
      <c r="A6" s="21"/>
      <c r="B6" s="21"/>
      <c r="C6" s="7" t="s">
        <v>3</v>
      </c>
      <c r="D6" s="8" t="s">
        <v>4</v>
      </c>
      <c r="E6" s="8" t="s">
        <v>17</v>
      </c>
      <c r="F6" s="24"/>
      <c r="G6" s="9" t="s">
        <v>19</v>
      </c>
      <c r="H6" s="7" t="s">
        <v>8</v>
      </c>
      <c r="I6" s="8" t="s">
        <v>20</v>
      </c>
      <c r="J6" s="8" t="s">
        <v>18</v>
      </c>
      <c r="K6" s="24"/>
      <c r="L6" s="24"/>
      <c r="M6" s="24"/>
      <c r="N6" s="24"/>
    </row>
    <row r="7" spans="1:16" ht="30.75" customHeight="1" x14ac:dyDescent="0.2">
      <c r="A7" s="13"/>
      <c r="B7" s="13"/>
      <c r="C7" s="13" t="s">
        <v>23</v>
      </c>
      <c r="D7" s="12" t="s">
        <v>24</v>
      </c>
      <c r="E7" s="12" t="s">
        <v>25</v>
      </c>
      <c r="F7" s="12" t="s">
        <v>26</v>
      </c>
      <c r="G7" s="14" t="s">
        <v>27</v>
      </c>
      <c r="H7" s="13" t="s">
        <v>28</v>
      </c>
      <c r="I7" s="12" t="s">
        <v>29</v>
      </c>
      <c r="J7" s="12" t="s">
        <v>30</v>
      </c>
      <c r="K7" s="12" t="s">
        <v>31</v>
      </c>
      <c r="L7" s="12" t="s">
        <v>37</v>
      </c>
      <c r="M7" s="12" t="s">
        <v>32</v>
      </c>
      <c r="N7" s="12"/>
    </row>
    <row r="8" spans="1:16" ht="22.5" customHeight="1" x14ac:dyDescent="0.2">
      <c r="A8" s="4">
        <v>1</v>
      </c>
      <c r="B8" s="4" t="s">
        <v>39</v>
      </c>
      <c r="C8" s="4">
        <v>1000</v>
      </c>
      <c r="D8" s="5">
        <v>250</v>
      </c>
      <c r="E8" s="4"/>
      <c r="F8" s="4">
        <f>SUM(C8:E8)</f>
        <v>1250</v>
      </c>
      <c r="G8" s="26">
        <f>F8*$P$11</f>
        <v>116.875</v>
      </c>
      <c r="H8" s="4"/>
      <c r="I8" s="4">
        <v>200</v>
      </c>
      <c r="J8" s="4"/>
      <c r="K8" s="27">
        <f>SUM(G8:J8)</f>
        <v>316.875</v>
      </c>
      <c r="L8" s="27">
        <f>F8*8.33%</f>
        <v>104.125</v>
      </c>
      <c r="M8" s="27">
        <f>(F8)-(K8)+(L8)</f>
        <v>1037.25</v>
      </c>
      <c r="N8" s="4"/>
    </row>
    <row r="9" spans="1:16" ht="22.5" customHeight="1" x14ac:dyDescent="0.2">
      <c r="A9" s="4">
        <v>2</v>
      </c>
      <c r="B9" s="4" t="s">
        <v>40</v>
      </c>
      <c r="C9" s="4">
        <v>800</v>
      </c>
      <c r="D9" s="5">
        <v>50</v>
      </c>
      <c r="E9" s="4"/>
      <c r="F9" s="4">
        <f t="shared" ref="F9:F17" si="0">SUM(C9:E9)</f>
        <v>850</v>
      </c>
      <c r="G9" s="26">
        <f t="shared" ref="G9:G17" si="1">F9*$P$11</f>
        <v>79.474999999999994</v>
      </c>
      <c r="H9" s="4"/>
      <c r="I9" s="4"/>
      <c r="J9" s="4"/>
      <c r="K9" s="27">
        <f t="shared" ref="K9:K17" si="2">SUM(G9:J9)</f>
        <v>79.474999999999994</v>
      </c>
      <c r="L9" s="27">
        <f t="shared" ref="L9:L17" si="3">F9*8.33%</f>
        <v>70.804999999999993</v>
      </c>
      <c r="M9" s="27">
        <f t="shared" ref="M9:M17" si="4">(F9)-(K9)+(L9)</f>
        <v>841.32999999999993</v>
      </c>
      <c r="N9" s="4"/>
      <c r="P9" s="25"/>
    </row>
    <row r="10" spans="1:16" ht="22.5" customHeight="1" x14ac:dyDescent="0.2">
      <c r="A10" s="4">
        <v>3</v>
      </c>
      <c r="B10" s="4" t="s">
        <v>41</v>
      </c>
      <c r="C10" s="4">
        <v>400</v>
      </c>
      <c r="D10" s="5">
        <v>170</v>
      </c>
      <c r="E10" s="4">
        <v>200</v>
      </c>
      <c r="F10" s="4">
        <f t="shared" si="0"/>
        <v>770</v>
      </c>
      <c r="G10" s="26">
        <f t="shared" si="1"/>
        <v>71.995000000000005</v>
      </c>
      <c r="H10" s="4">
        <v>35</v>
      </c>
      <c r="I10" s="4"/>
      <c r="J10" s="4">
        <v>180</v>
      </c>
      <c r="K10" s="27">
        <f t="shared" si="2"/>
        <v>286.995</v>
      </c>
      <c r="L10" s="27">
        <f t="shared" si="3"/>
        <v>64.141000000000005</v>
      </c>
      <c r="M10" s="27">
        <f t="shared" si="4"/>
        <v>547.14599999999996</v>
      </c>
      <c r="N10" s="4"/>
    </row>
    <row r="11" spans="1:16" ht="22.5" customHeight="1" x14ac:dyDescent="0.2">
      <c r="A11" s="4">
        <v>4</v>
      </c>
      <c r="B11" s="4" t="s">
        <v>41</v>
      </c>
      <c r="C11" s="4">
        <v>400</v>
      </c>
      <c r="D11" s="5">
        <v>100</v>
      </c>
      <c r="E11" s="4">
        <v>225</v>
      </c>
      <c r="F11" s="4">
        <f t="shared" si="0"/>
        <v>725</v>
      </c>
      <c r="G11" s="26">
        <f t="shared" si="1"/>
        <v>67.787499999999994</v>
      </c>
      <c r="H11" s="4">
        <v>20</v>
      </c>
      <c r="I11" s="4">
        <v>50</v>
      </c>
      <c r="J11" s="4">
        <v>60</v>
      </c>
      <c r="K11" s="27">
        <f t="shared" si="2"/>
        <v>197.78749999999999</v>
      </c>
      <c r="L11" s="27">
        <f t="shared" si="3"/>
        <v>60.392499999999998</v>
      </c>
      <c r="M11" s="27">
        <f t="shared" si="4"/>
        <v>587.60500000000002</v>
      </c>
      <c r="N11" s="4"/>
      <c r="P11" s="1">
        <v>9.35E-2</v>
      </c>
    </row>
    <row r="12" spans="1:16" ht="22.5" customHeight="1" x14ac:dyDescent="0.2">
      <c r="A12" s="4">
        <v>5</v>
      </c>
      <c r="B12" s="4" t="s">
        <v>41</v>
      </c>
      <c r="C12" s="4">
        <v>400</v>
      </c>
      <c r="D12" s="5">
        <v>220</v>
      </c>
      <c r="E12" s="4">
        <v>175</v>
      </c>
      <c r="F12" s="4">
        <f t="shared" si="0"/>
        <v>795</v>
      </c>
      <c r="G12" s="26">
        <f t="shared" si="1"/>
        <v>74.332499999999996</v>
      </c>
      <c r="H12" s="4"/>
      <c r="I12" s="4">
        <v>200</v>
      </c>
      <c r="J12" s="4"/>
      <c r="K12" s="27">
        <f t="shared" si="2"/>
        <v>274.33249999999998</v>
      </c>
      <c r="L12" s="27">
        <f t="shared" si="3"/>
        <v>66.223500000000001</v>
      </c>
      <c r="M12" s="27">
        <f t="shared" si="4"/>
        <v>586.89100000000008</v>
      </c>
      <c r="N12" s="4"/>
    </row>
    <row r="13" spans="1:16" ht="22.5" customHeight="1" x14ac:dyDescent="0.2">
      <c r="A13" s="4">
        <v>6</v>
      </c>
      <c r="B13" s="4" t="s">
        <v>42</v>
      </c>
      <c r="C13" s="4">
        <v>400</v>
      </c>
      <c r="D13" s="5">
        <v>270</v>
      </c>
      <c r="E13" s="4"/>
      <c r="F13" s="4">
        <f t="shared" si="0"/>
        <v>670</v>
      </c>
      <c r="G13" s="26">
        <f t="shared" si="1"/>
        <v>62.645000000000003</v>
      </c>
      <c r="H13" s="4"/>
      <c r="I13" s="4"/>
      <c r="J13" s="4" t="s">
        <v>46</v>
      </c>
      <c r="K13" s="27">
        <f t="shared" si="2"/>
        <v>62.645000000000003</v>
      </c>
      <c r="L13" s="27">
        <f t="shared" si="3"/>
        <v>55.811</v>
      </c>
      <c r="M13" s="27">
        <f t="shared" si="4"/>
        <v>663.16600000000005</v>
      </c>
      <c r="N13" s="4"/>
    </row>
    <row r="14" spans="1:16" ht="22.5" customHeight="1" x14ac:dyDescent="0.2">
      <c r="A14" s="4">
        <v>7</v>
      </c>
      <c r="B14" s="4" t="s">
        <v>42</v>
      </c>
      <c r="C14" s="4">
        <v>400</v>
      </c>
      <c r="D14" s="5">
        <v>100</v>
      </c>
      <c r="E14" s="4"/>
      <c r="F14" s="4">
        <f t="shared" si="0"/>
        <v>500</v>
      </c>
      <c r="G14" s="26">
        <f t="shared" si="1"/>
        <v>46.75</v>
      </c>
      <c r="H14" s="4">
        <v>60</v>
      </c>
      <c r="I14" s="4"/>
      <c r="J14" s="4"/>
      <c r="K14" s="27">
        <f t="shared" si="2"/>
        <v>106.75</v>
      </c>
      <c r="L14" s="27">
        <f t="shared" si="3"/>
        <v>41.65</v>
      </c>
      <c r="M14" s="27">
        <f t="shared" si="4"/>
        <v>434.9</v>
      </c>
      <c r="N14" s="4"/>
    </row>
    <row r="15" spans="1:16" ht="22.5" customHeight="1" x14ac:dyDescent="0.2">
      <c r="A15" s="4">
        <v>8</v>
      </c>
      <c r="B15" s="4" t="s">
        <v>45</v>
      </c>
      <c r="C15" s="4">
        <v>500</v>
      </c>
      <c r="D15" s="4">
        <v>310</v>
      </c>
      <c r="E15" s="4"/>
      <c r="F15" s="4">
        <f t="shared" si="0"/>
        <v>810</v>
      </c>
      <c r="G15" s="26">
        <f t="shared" si="1"/>
        <v>75.734999999999999</v>
      </c>
      <c r="H15" s="4">
        <v>20</v>
      </c>
      <c r="I15" s="4">
        <v>150</v>
      </c>
      <c r="J15" s="4">
        <v>200</v>
      </c>
      <c r="K15" s="27">
        <f t="shared" si="2"/>
        <v>445.73500000000001</v>
      </c>
      <c r="L15" s="27">
        <f t="shared" si="3"/>
        <v>67.472999999999999</v>
      </c>
      <c r="M15" s="27">
        <f t="shared" si="4"/>
        <v>431.738</v>
      </c>
      <c r="N15" s="4"/>
    </row>
    <row r="16" spans="1:16" ht="22.5" customHeight="1" x14ac:dyDescent="0.2">
      <c r="A16" s="28">
        <v>9</v>
      </c>
      <c r="B16" s="28" t="s">
        <v>43</v>
      </c>
      <c r="C16" s="28">
        <v>360</v>
      </c>
      <c r="D16" s="28">
        <v>100</v>
      </c>
      <c r="E16" s="28"/>
      <c r="F16" s="4">
        <f t="shared" si="0"/>
        <v>460</v>
      </c>
      <c r="G16" s="26">
        <f t="shared" si="1"/>
        <v>43.01</v>
      </c>
      <c r="H16" s="28"/>
      <c r="I16" s="28"/>
      <c r="J16" s="28">
        <v>100</v>
      </c>
      <c r="K16" s="27">
        <f t="shared" si="2"/>
        <v>143.01</v>
      </c>
      <c r="L16" s="27">
        <f t="shared" si="3"/>
        <v>38.317999999999998</v>
      </c>
      <c r="M16" s="27">
        <f t="shared" si="4"/>
        <v>355.30799999999999</v>
      </c>
      <c r="N16" s="28"/>
    </row>
    <row r="17" spans="1:16" ht="22.5" customHeight="1" thickBot="1" x14ac:dyDescent="0.25">
      <c r="A17" s="6">
        <v>10</v>
      </c>
      <c r="B17" s="6" t="s">
        <v>44</v>
      </c>
      <c r="C17" s="6">
        <v>360</v>
      </c>
      <c r="D17" s="6">
        <v>120</v>
      </c>
      <c r="E17" s="6"/>
      <c r="F17" s="4">
        <f t="shared" si="0"/>
        <v>480</v>
      </c>
      <c r="G17" s="26">
        <f t="shared" si="1"/>
        <v>44.88</v>
      </c>
      <c r="H17" s="6"/>
      <c r="I17" s="6"/>
      <c r="J17" s="6">
        <v>100</v>
      </c>
      <c r="K17" s="27">
        <f t="shared" si="2"/>
        <v>144.88</v>
      </c>
      <c r="L17" s="27">
        <f t="shared" si="3"/>
        <v>39.984000000000002</v>
      </c>
      <c r="M17" s="27">
        <f t="shared" si="4"/>
        <v>375.10399999999998</v>
      </c>
      <c r="N17" s="6"/>
    </row>
    <row r="19" spans="1:16" ht="13.5" thickBot="1" x14ac:dyDescent="0.25"/>
    <row r="20" spans="1:16" ht="15.75" customHeight="1" thickBot="1" x14ac:dyDescent="0.25">
      <c r="B20" s="16" t="s">
        <v>14</v>
      </c>
      <c r="C20" s="16"/>
      <c r="D20" s="17" t="s">
        <v>12</v>
      </c>
      <c r="E20" s="18"/>
      <c r="F20" s="19"/>
    </row>
    <row r="21" spans="1:16" ht="39" thickBot="1" x14ac:dyDescent="0.25">
      <c r="B21" s="10" t="s">
        <v>13</v>
      </c>
      <c r="C21" s="10" t="s">
        <v>15</v>
      </c>
      <c r="D21" s="10" t="s">
        <v>21</v>
      </c>
      <c r="E21" s="10" t="s">
        <v>22</v>
      </c>
      <c r="F21" s="11" t="s">
        <v>16</v>
      </c>
      <c r="O21" s="3"/>
    </row>
    <row r="22" spans="1:16" ht="28.5" customHeight="1" x14ac:dyDescent="0.2">
      <c r="B22" s="15" t="s">
        <v>33</v>
      </c>
      <c r="C22" s="12" t="s">
        <v>38</v>
      </c>
      <c r="D22" s="15" t="s">
        <v>34</v>
      </c>
      <c r="E22" s="15" t="s">
        <v>35</v>
      </c>
      <c r="F22" s="15" t="s">
        <v>36</v>
      </c>
      <c r="O22" s="3"/>
      <c r="P22" s="1">
        <v>0.1215</v>
      </c>
    </row>
    <row r="23" spans="1:16" ht="21" customHeight="1" x14ac:dyDescent="0.2">
      <c r="B23" s="27">
        <f>F8*$P$22</f>
        <v>151.875</v>
      </c>
      <c r="C23" s="27">
        <f>F8*$P$23</f>
        <v>104.125</v>
      </c>
      <c r="D23" s="27">
        <f>F8/12</f>
        <v>104.16666666666667</v>
      </c>
      <c r="E23" s="4">
        <f>240/12</f>
        <v>20</v>
      </c>
      <c r="F23" s="27">
        <f>F8/24</f>
        <v>52.083333333333336</v>
      </c>
      <c r="O23" s="3"/>
      <c r="P23" s="1">
        <v>8.3299999999999999E-2</v>
      </c>
    </row>
    <row r="24" spans="1:16" ht="21" customHeight="1" x14ac:dyDescent="0.2">
      <c r="B24" s="27">
        <f t="shared" ref="B24:B32" si="5">F9*$P$22</f>
        <v>103.27499999999999</v>
      </c>
      <c r="C24" s="27">
        <f t="shared" ref="C24:C32" si="6">F9*$P$23</f>
        <v>70.804999999999993</v>
      </c>
      <c r="D24" s="27">
        <f t="shared" ref="D24:D32" si="7">F9/12</f>
        <v>70.833333333333329</v>
      </c>
      <c r="E24" s="4">
        <f t="shared" ref="E24:E32" si="8">240/12</f>
        <v>20</v>
      </c>
      <c r="F24" s="27">
        <f t="shared" ref="F24:F32" si="9">F9/24</f>
        <v>35.416666666666664</v>
      </c>
      <c r="O24" s="3"/>
    </row>
    <row r="25" spans="1:16" ht="21" customHeight="1" x14ac:dyDescent="0.2">
      <c r="B25" s="27">
        <f t="shared" si="5"/>
        <v>93.554999999999993</v>
      </c>
      <c r="C25" s="27">
        <f t="shared" si="6"/>
        <v>64.141000000000005</v>
      </c>
      <c r="D25" s="27">
        <f t="shared" si="7"/>
        <v>64.166666666666671</v>
      </c>
      <c r="E25" s="4">
        <f t="shared" si="8"/>
        <v>20</v>
      </c>
      <c r="F25" s="27">
        <f t="shared" si="9"/>
        <v>32.083333333333336</v>
      </c>
      <c r="O25" s="3"/>
    </row>
    <row r="26" spans="1:16" ht="21" customHeight="1" x14ac:dyDescent="0.2">
      <c r="B26" s="27">
        <f t="shared" si="5"/>
        <v>88.087499999999991</v>
      </c>
      <c r="C26" s="27">
        <f t="shared" si="6"/>
        <v>60.392499999999998</v>
      </c>
      <c r="D26" s="27">
        <f t="shared" si="7"/>
        <v>60.416666666666664</v>
      </c>
      <c r="E26" s="4">
        <f t="shared" si="8"/>
        <v>20</v>
      </c>
      <c r="F26" s="27">
        <f t="shared" si="9"/>
        <v>30.208333333333332</v>
      </c>
      <c r="O26" s="3"/>
    </row>
    <row r="27" spans="1:16" ht="21" customHeight="1" x14ac:dyDescent="0.2">
      <c r="B27" s="27">
        <f t="shared" si="5"/>
        <v>96.592500000000001</v>
      </c>
      <c r="C27" s="27">
        <f t="shared" si="6"/>
        <v>66.223500000000001</v>
      </c>
      <c r="D27" s="27">
        <f t="shared" si="7"/>
        <v>66.25</v>
      </c>
      <c r="E27" s="4">
        <f t="shared" si="8"/>
        <v>20</v>
      </c>
      <c r="F27" s="27">
        <f t="shared" si="9"/>
        <v>33.125</v>
      </c>
      <c r="O27" s="3"/>
    </row>
    <row r="28" spans="1:16" ht="21" customHeight="1" x14ac:dyDescent="0.2">
      <c r="B28" s="27">
        <f t="shared" si="5"/>
        <v>81.405000000000001</v>
      </c>
      <c r="C28" s="27">
        <f t="shared" si="6"/>
        <v>55.811</v>
      </c>
      <c r="D28" s="27">
        <f t="shared" si="7"/>
        <v>55.833333333333336</v>
      </c>
      <c r="E28" s="4">
        <f t="shared" si="8"/>
        <v>20</v>
      </c>
      <c r="F28" s="27">
        <f t="shared" si="9"/>
        <v>27.916666666666668</v>
      </c>
      <c r="O28" s="3"/>
    </row>
    <row r="29" spans="1:16" ht="21" customHeight="1" x14ac:dyDescent="0.2">
      <c r="B29" s="27">
        <f t="shared" si="5"/>
        <v>60.75</v>
      </c>
      <c r="C29" s="27">
        <f t="shared" si="6"/>
        <v>41.65</v>
      </c>
      <c r="D29" s="27">
        <f t="shared" si="7"/>
        <v>41.666666666666664</v>
      </c>
      <c r="E29" s="4">
        <f t="shared" si="8"/>
        <v>20</v>
      </c>
      <c r="F29" s="27">
        <f t="shared" si="9"/>
        <v>20.833333333333332</v>
      </c>
      <c r="O29" s="3"/>
    </row>
    <row r="30" spans="1:16" ht="21" customHeight="1" x14ac:dyDescent="0.2">
      <c r="B30" s="27">
        <f t="shared" si="5"/>
        <v>98.414999999999992</v>
      </c>
      <c r="C30" s="27">
        <f t="shared" si="6"/>
        <v>67.472999999999999</v>
      </c>
      <c r="D30" s="27">
        <f t="shared" si="7"/>
        <v>67.5</v>
      </c>
      <c r="E30" s="4">
        <f t="shared" si="8"/>
        <v>20</v>
      </c>
      <c r="F30" s="27">
        <f t="shared" si="9"/>
        <v>33.75</v>
      </c>
      <c r="O30" s="3"/>
    </row>
    <row r="31" spans="1:16" ht="21" customHeight="1" x14ac:dyDescent="0.2">
      <c r="B31" s="27">
        <f t="shared" si="5"/>
        <v>55.89</v>
      </c>
      <c r="C31" s="27">
        <f t="shared" si="6"/>
        <v>38.317999999999998</v>
      </c>
      <c r="D31" s="27">
        <f t="shared" si="7"/>
        <v>38.333333333333336</v>
      </c>
      <c r="E31" s="4">
        <f t="shared" si="8"/>
        <v>20</v>
      </c>
      <c r="F31" s="27">
        <f t="shared" si="9"/>
        <v>19.166666666666668</v>
      </c>
      <c r="O31" s="3"/>
    </row>
    <row r="32" spans="1:16" ht="21" customHeight="1" x14ac:dyDescent="0.2">
      <c r="B32" s="27">
        <f t="shared" si="5"/>
        <v>58.32</v>
      </c>
      <c r="C32" s="27">
        <f t="shared" si="6"/>
        <v>39.984000000000002</v>
      </c>
      <c r="D32" s="27">
        <f t="shared" si="7"/>
        <v>40</v>
      </c>
      <c r="E32" s="4">
        <f t="shared" si="8"/>
        <v>20</v>
      </c>
      <c r="F32" s="27">
        <f t="shared" si="9"/>
        <v>20</v>
      </c>
      <c r="O32" s="3"/>
    </row>
  </sheetData>
  <mergeCells count="12">
    <mergeCell ref="E1:K4"/>
    <mergeCell ref="B20:C20"/>
    <mergeCell ref="D20:F20"/>
    <mergeCell ref="A5:A6"/>
    <mergeCell ref="B5:B6"/>
    <mergeCell ref="C5:E5"/>
    <mergeCell ref="F5:F6"/>
    <mergeCell ref="G5:J5"/>
    <mergeCell ref="N5:N6"/>
    <mergeCell ref="M5:M6"/>
    <mergeCell ref="L5:L6"/>
    <mergeCell ref="K5:K6"/>
  </mergeCells>
  <pageMargins left="0.6" right="0.04" top="1.1399999999999999" bottom="0.74803149606299213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2015-05-27T03:19:40Z</dcterms:modified>
</cp:coreProperties>
</file>